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427"/>
  <workbookPr/>
  <mc:AlternateContent xmlns:mc="http://schemas.openxmlformats.org/markup-compatibility/2006">
    <mc:Choice Requires="x15">
      <x15ac:absPath xmlns:x15ac="http://schemas.microsoft.com/office/spreadsheetml/2010/11/ac" url="https://thinkwellportal.sharepoint.com/ThinkWell Data Storage/2. Programs/Global_ICAN/7. Supplement/4 Methodology/Questionnaires/"/>
    </mc:Choice>
  </mc:AlternateContent>
  <xr:revisionPtr revIDLastSave="1051" documentId="8_{59CD7E72-3BB4-4788-B3DC-B946CDA47910}" xr6:coauthVersionLast="47" xr6:coauthVersionMax="47" xr10:uidLastSave="{CF7E6BA2-6CDB-4FF2-B2A2-D48714CBA46F}"/>
  <bookViews>
    <workbookView xWindow="-108" yWindow="-108" windowWidth="23256" windowHeight="12576" tabRatio="857" activeTab="3" xr2:uid="{6FFB2AFD-CD6A-452A-8C34-01EB0F8C6E6E}"/>
  </bookViews>
  <sheets>
    <sheet name="Instructions" sheetId="14" r:id="rId1"/>
    <sheet name="0a. Country information" sheetId="11" r:id="rId2"/>
    <sheet name="0b. Unit costs" sheetId="12" r:id="rId3"/>
    <sheet name="0c. Salary grades" sheetId="17" r:id="rId4"/>
    <sheet name="0d. Support language" sheetId="13" r:id="rId5"/>
    <sheet name="1. General information" sheetId="1" r:id="rId6"/>
    <sheet name="2. Campaign information" sheetId="2" r:id="rId7"/>
    <sheet name="3. Vaccines and supplies" sheetId="3" r:id="rId8"/>
    <sheet name="4. Campaign staff" sheetId="4" r:id="rId9"/>
    <sheet name="5. Meetings, Trainings, Events" sheetId="5" r:id="rId10"/>
    <sheet name="6. Staff time" sheetId="7" r:id="rId11"/>
    <sheet name="7. Vehicles and transport" sheetId="6" r:id="rId12"/>
    <sheet name="8. Equipment and supplies" sheetId="8" r:id="rId13"/>
    <sheet name="9. Per diem and other expenses" sheetId="9" r:id="rId14"/>
    <sheet name="10. Review" sheetId="16" r:id="rId15"/>
    <sheet name="A. All data" sheetId="15" r:id="rId16"/>
  </sheets>
  <externalReferences>
    <externalReference r:id="rId17"/>
    <externalReference r:id="rId18"/>
  </externalReferences>
  <definedNames>
    <definedName name="_xlnm._FilterDatabase" localSheetId="15" hidden="1">'A. All data'!$A$1:$G$6209</definedName>
    <definedName name="Before_stipendType" localSheetId="3">'[1]B. Intermediate calculations'!#REF!</definedName>
    <definedName name="Before_stipendType">'[1]B. Intermediate calculations'!#REF!</definedName>
    <definedName name="Exchange_rate">'[1]0a. Country information'!$R$11</definedName>
    <definedName name="Level1" localSheetId="3">#REF!:INDEX(#REF!,MATCH("*",#REF!, -1),1)</definedName>
    <definedName name="Level1" localSheetId="14">#REF!:INDEX(#REF!,MATCH("*",#REF!, -1),1)</definedName>
    <definedName name="Level1" localSheetId="15">#REF!:INDEX(#REF!,MATCH("*",#REF!, -1),1)</definedName>
    <definedName name="Level1">'[2]Support - Sample lists'!$J$2:INDEX('[2]Support - Sample lists'!$J:$J,MATCH("*", '[2]Support - Sample lists'!$J:$J,-1),1)</definedName>
    <definedName name="Level2" localSheetId="3">#REF!:INDEX(#REF!,MATCH("*",#REF!, -1),1)</definedName>
    <definedName name="Level2" localSheetId="14">#REF!:INDEX(#REF!,MATCH("*",#REF!, -1),1)</definedName>
    <definedName name="Level2" localSheetId="15">#REF!:INDEX(#REF!,MATCH("*",#REF!, -1),1)</definedName>
    <definedName name="Level2">'[2]Support - Sample lists'!$K$2:INDEX('[2]Support - Sample lists'!$K:$K,MATCH("*", '[2]Support - Sample lists'!$K:$K,-1),1)</definedName>
    <definedName name="Level3" localSheetId="3">#REF!:INDEX(#REF!,MATCH("*",#REF!, -1),1)</definedName>
    <definedName name="Level3" localSheetId="14">#REF!:INDEX(#REF!,MATCH("*",#REF!, -1),1)</definedName>
    <definedName name="Level3" localSheetId="15">#REF!:INDEX(#REF!,MATCH("*",#REF!, -1),1)</definedName>
    <definedName name="Level3">'[2]Support - Sample lists'!$L$2:INDEX('[2]Support - Sample lists'!$L:$L,MATCH("*", '[2]Support - Sample lists'!$L:$L,-1),1)</definedName>
    <definedName name="Level4" localSheetId="3">#REF!:INDEX(#REF!,MATCH("*",#REF!, -1),1)</definedName>
    <definedName name="Level4" localSheetId="14">#REF!:INDEX(#REF!,MATCH("*",#REF!, -1),1)</definedName>
    <definedName name="Level4" localSheetId="15">#REF!:INDEX(#REF!,MATCH("*",#REF!, -1),1)</definedName>
    <definedName name="Level4">'[2]Support - Sample lists'!$M$2:INDEX('[2]Support - Sample lists'!$M:$M,MATCH("*", '[2]Support - Sample lists'!$M:$M,-1),1)</definedName>
    <definedName name="NGN">"Exchange_rate"</definedName>
    <definedName name="RegularVsSpecific">'[1]4. Campaign staff'!$F$10:$F$89</definedName>
    <definedName name="Service_delivery_facility_weight">'[1]B. Intermediate calculations'!$C$37</definedName>
    <definedName name="Service_delivery_temporary_weight">'[1]B. Intermediate calculations'!$C$38</definedName>
    <definedName name="stipendType" localSheetId="3">'[1]B. Intermediate calculations'!#REF!</definedName>
    <definedName name="stipendType">'[1]B. Intermediate calculations'!#REF!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C3" i="17" l="1"/>
  <c r="B53" i="12"/>
  <c r="B54" i="12" s="1"/>
  <c r="B55" i="12" s="1"/>
  <c r="B56" i="12" s="1"/>
  <c r="B33" i="12"/>
  <c r="B34" i="12" s="1"/>
  <c r="B35" i="12" s="1"/>
  <c r="B36" i="12" s="1"/>
  <c r="B37" i="12" s="1"/>
  <c r="B38" i="12" s="1"/>
  <c r="B39" i="12" s="1"/>
  <c r="B40" i="12" s="1"/>
  <c r="B41" i="12" s="1"/>
  <c r="B42" i="12" s="1"/>
  <c r="B43" i="12" s="1"/>
  <c r="G19" i="12"/>
  <c r="K32" i="12" l="1"/>
  <c r="K33" i="12" s="1"/>
  <c r="K34" i="12" s="1"/>
  <c r="K35" i="12" s="1"/>
  <c r="K36" i="12" s="1"/>
  <c r="K37" i="12" s="1"/>
  <c r="K38" i="12" s="1"/>
  <c r="K39" i="12" s="1"/>
  <c r="K40" i="12" s="1"/>
  <c r="B44" i="12"/>
  <c r="A61" i="13" l="1"/>
  <c r="C11" i="6"/>
  <c r="C29" i="9"/>
  <c r="C28" i="9"/>
  <c r="T46" i="8"/>
  <c r="R17" i="8"/>
  <c r="X46" i="8"/>
  <c r="X17" i="8"/>
  <c r="G15" i="6"/>
  <c r="D25" i="2"/>
  <c r="D21" i="2"/>
  <c r="D19" i="2"/>
  <c r="D16" i="2"/>
  <c r="D15" i="2"/>
  <c r="D14" i="2"/>
  <c r="D13" i="2"/>
  <c r="D10" i="2"/>
  <c r="D9" i="2"/>
  <c r="D8" i="2"/>
  <c r="G5971" i="15"/>
  <c r="G5970" i="15"/>
  <c r="G5969" i="15"/>
  <c r="G5968" i="15"/>
  <c r="F5971" i="15"/>
  <c r="F5970" i="15"/>
  <c r="F5969" i="15"/>
  <c r="F5968" i="15"/>
  <c r="G5967" i="15"/>
  <c r="C5968" i="15"/>
  <c r="B5968" i="15" s="1"/>
  <c r="C5969" i="15"/>
  <c r="B5969" i="15" s="1"/>
  <c r="C5970" i="15"/>
  <c r="B5970" i="15" s="1"/>
  <c r="C5971" i="15"/>
  <c r="B5971" i="15" s="1"/>
  <c r="C5967" i="15"/>
  <c r="B5967" i="15" s="1"/>
  <c r="F9" i="4"/>
  <c r="C6131" i="15" l="1"/>
  <c r="B6131" i="15" s="1"/>
  <c r="C6132" i="15"/>
  <c r="B6132" i="15" s="1"/>
  <c r="C6133" i="15"/>
  <c r="B6133" i="15" s="1"/>
  <c r="G6130" i="15"/>
  <c r="G6131" i="15"/>
  <c r="G6132" i="15"/>
  <c r="G6133" i="15"/>
  <c r="F12" i="15" l="1"/>
  <c r="F13" i="15"/>
  <c r="F14" i="15"/>
  <c r="F11" i="15"/>
  <c r="G5829" i="15"/>
  <c r="G5828" i="15"/>
  <c r="G5827" i="15"/>
  <c r="G5826" i="15"/>
  <c r="G5825" i="15"/>
  <c r="G5824" i="15"/>
  <c r="G5823" i="15"/>
  <c r="G5822" i="15"/>
  <c r="G5821" i="15"/>
  <c r="G5820" i="15"/>
  <c r="C5820" i="15"/>
  <c r="B5820" i="15" s="1"/>
  <c r="C5821" i="15"/>
  <c r="B5821" i="15" s="1"/>
  <c r="C5822" i="15"/>
  <c r="B5822" i="15" s="1"/>
  <c r="C5823" i="15"/>
  <c r="B5823" i="15" s="1"/>
  <c r="C5824" i="15"/>
  <c r="B5824" i="15" s="1"/>
  <c r="C5825" i="15"/>
  <c r="B5825" i="15" s="1"/>
  <c r="C5826" i="15"/>
  <c r="B5826" i="15" s="1"/>
  <c r="C5827" i="15"/>
  <c r="B5827" i="15" s="1"/>
  <c r="C5828" i="15"/>
  <c r="B5828" i="15" s="1"/>
  <c r="C5829" i="15"/>
  <c r="B5829" i="15" s="1"/>
  <c r="G1359" i="15"/>
  <c r="G1358" i="15"/>
  <c r="G1357" i="15"/>
  <c r="G1356" i="15"/>
  <c r="G1355" i="15"/>
  <c r="G1354" i="15"/>
  <c r="G1353" i="15"/>
  <c r="G1352" i="15"/>
  <c r="G1351" i="15"/>
  <c r="G1350" i="15"/>
  <c r="C1350" i="15"/>
  <c r="B1350" i="15" s="1"/>
  <c r="C1351" i="15"/>
  <c r="B1351" i="15" s="1"/>
  <c r="C1352" i="15"/>
  <c r="B1352" i="15" s="1"/>
  <c r="C1353" i="15"/>
  <c r="B1353" i="15" s="1"/>
  <c r="C1354" i="15"/>
  <c r="B1354" i="15" s="1"/>
  <c r="C1355" i="15"/>
  <c r="B1355" i="15" s="1"/>
  <c r="C1356" i="15"/>
  <c r="B1356" i="15" s="1"/>
  <c r="C1357" i="15"/>
  <c r="B1357" i="15" s="1"/>
  <c r="C1358" i="15"/>
  <c r="B1358" i="15" s="1"/>
  <c r="C1359" i="15"/>
  <c r="B1359" i="15" s="1"/>
  <c r="G57" i="15"/>
  <c r="G58" i="15"/>
  <c r="G59" i="15"/>
  <c r="G60" i="15"/>
  <c r="G56" i="15"/>
  <c r="G52" i="15"/>
  <c r="G53" i="15"/>
  <c r="G54" i="15"/>
  <c r="G55" i="15"/>
  <c r="G51" i="15"/>
  <c r="G47" i="15"/>
  <c r="G48" i="15"/>
  <c r="G49" i="15"/>
  <c r="G50" i="15"/>
  <c r="G46" i="15"/>
  <c r="G42" i="15"/>
  <c r="G43" i="15"/>
  <c r="G44" i="15"/>
  <c r="G45" i="15"/>
  <c r="G41" i="15"/>
  <c r="G37" i="15"/>
  <c r="G38" i="15"/>
  <c r="G39" i="15"/>
  <c r="G40" i="15"/>
  <c r="G36" i="15"/>
  <c r="G32" i="15"/>
  <c r="G33" i="15"/>
  <c r="G34" i="15"/>
  <c r="G35" i="15"/>
  <c r="G31" i="15"/>
  <c r="G27" i="15"/>
  <c r="G28" i="15"/>
  <c r="G29" i="15"/>
  <c r="G30" i="15"/>
  <c r="G26" i="15"/>
  <c r="C26" i="15"/>
  <c r="B26" i="15" s="1"/>
  <c r="C27" i="15"/>
  <c r="B27" i="15" s="1"/>
  <c r="C28" i="15"/>
  <c r="B28" i="15" s="1"/>
  <c r="C29" i="15"/>
  <c r="B29" i="15" s="1"/>
  <c r="C30" i="15"/>
  <c r="B30" i="15" s="1"/>
  <c r="C31" i="15"/>
  <c r="B31" i="15" s="1"/>
  <c r="C32" i="15"/>
  <c r="B32" i="15" s="1"/>
  <c r="C33" i="15"/>
  <c r="B33" i="15" s="1"/>
  <c r="C34" i="15"/>
  <c r="B34" i="15" s="1"/>
  <c r="C35" i="15"/>
  <c r="B35" i="15" s="1"/>
  <c r="C36" i="15"/>
  <c r="B36" i="15" s="1"/>
  <c r="C37" i="15"/>
  <c r="B37" i="15" s="1"/>
  <c r="C38" i="15"/>
  <c r="B38" i="15" s="1"/>
  <c r="C39" i="15"/>
  <c r="B39" i="15" s="1"/>
  <c r="C40" i="15"/>
  <c r="B40" i="15" s="1"/>
  <c r="C41" i="15"/>
  <c r="B41" i="15" s="1"/>
  <c r="C42" i="15"/>
  <c r="B42" i="15" s="1"/>
  <c r="C43" i="15"/>
  <c r="B43" i="15" s="1"/>
  <c r="C44" i="15"/>
  <c r="B44" i="15" s="1"/>
  <c r="C45" i="15"/>
  <c r="B45" i="15" s="1"/>
  <c r="C46" i="15"/>
  <c r="B46" i="15" s="1"/>
  <c r="C47" i="15"/>
  <c r="B47" i="15" s="1"/>
  <c r="C48" i="15"/>
  <c r="B48" i="15" s="1"/>
  <c r="C49" i="15"/>
  <c r="B49" i="15" s="1"/>
  <c r="C50" i="15"/>
  <c r="B50" i="15" s="1"/>
  <c r="C51" i="15"/>
  <c r="B51" i="15" s="1"/>
  <c r="C52" i="15"/>
  <c r="B52" i="15" s="1"/>
  <c r="C53" i="15"/>
  <c r="B53" i="15" s="1"/>
  <c r="C54" i="15"/>
  <c r="B54" i="15" s="1"/>
  <c r="C55" i="15"/>
  <c r="B55" i="15" s="1"/>
  <c r="C56" i="15"/>
  <c r="B56" i="15" s="1"/>
  <c r="C57" i="15"/>
  <c r="B57" i="15" s="1"/>
  <c r="C58" i="15"/>
  <c r="B58" i="15" s="1"/>
  <c r="C59" i="15"/>
  <c r="B59" i="15" s="1"/>
  <c r="C60" i="15"/>
  <c r="B60" i="15" s="1"/>
  <c r="G590" i="15"/>
  <c r="G591" i="15"/>
  <c r="G592" i="15"/>
  <c r="G593" i="15"/>
  <c r="G594" i="15"/>
  <c r="G595" i="15"/>
  <c r="G596" i="15"/>
  <c r="G597" i="15"/>
  <c r="G598" i="15"/>
  <c r="G599" i="15"/>
  <c r="G600" i="15"/>
  <c r="G601" i="15"/>
  <c r="G602" i="15"/>
  <c r="G603" i="15"/>
  <c r="G604" i="15"/>
  <c r="G605" i="15"/>
  <c r="G606" i="15"/>
  <c r="G607" i="15"/>
  <c r="G608" i="15"/>
  <c r="G609" i="15"/>
  <c r="G610" i="15"/>
  <c r="G611" i="15"/>
  <c r="G612" i="15"/>
  <c r="G613" i="15"/>
  <c r="G614" i="15"/>
  <c r="G615" i="15"/>
  <c r="G616" i="15"/>
  <c r="G617" i="15"/>
  <c r="G618" i="15"/>
  <c r="G619" i="15"/>
  <c r="G620" i="15"/>
  <c r="G621" i="15"/>
  <c r="G622" i="15"/>
  <c r="G623" i="15"/>
  <c r="G624" i="15"/>
  <c r="G625" i="15"/>
  <c r="G626" i="15"/>
  <c r="G627" i="15"/>
  <c r="G628" i="15"/>
  <c r="G629" i="15"/>
  <c r="G630" i="15"/>
  <c r="G631" i="15"/>
  <c r="G632" i="15"/>
  <c r="G633" i="15"/>
  <c r="G634" i="15"/>
  <c r="G635" i="15"/>
  <c r="G636" i="15"/>
  <c r="G637" i="15"/>
  <c r="G638" i="15"/>
  <c r="G639" i="15"/>
  <c r="G640" i="15"/>
  <c r="G641" i="15"/>
  <c r="G642" i="15"/>
  <c r="G643" i="15"/>
  <c r="G644" i="15"/>
  <c r="G645" i="15"/>
  <c r="G646" i="15"/>
  <c r="G647" i="15"/>
  <c r="G648" i="15"/>
  <c r="G649" i="15"/>
  <c r="G650" i="15"/>
  <c r="G651" i="15"/>
  <c r="G652" i="15"/>
  <c r="G653" i="15"/>
  <c r="G654" i="15"/>
  <c r="G655" i="15"/>
  <c r="G656" i="15"/>
  <c r="G657" i="15"/>
  <c r="G658" i="15"/>
  <c r="G659" i="15"/>
  <c r="G660" i="15"/>
  <c r="G661" i="15"/>
  <c r="G662" i="15"/>
  <c r="G663" i="15"/>
  <c r="G664" i="15"/>
  <c r="G665" i="15"/>
  <c r="G666" i="15"/>
  <c r="G667" i="15"/>
  <c r="G668" i="15"/>
  <c r="G669" i="15"/>
  <c r="G670" i="15"/>
  <c r="G671" i="15"/>
  <c r="G672" i="15"/>
  <c r="G673" i="15"/>
  <c r="G674" i="15"/>
  <c r="G675" i="15"/>
  <c r="G676" i="15"/>
  <c r="G677" i="15"/>
  <c r="G678" i="15"/>
  <c r="G679" i="15"/>
  <c r="G680" i="15"/>
  <c r="G681" i="15"/>
  <c r="G682" i="15"/>
  <c r="G683" i="15"/>
  <c r="G684" i="15"/>
  <c r="G685" i="15"/>
  <c r="G686" i="15"/>
  <c r="G687" i="15"/>
  <c r="G688" i="15"/>
  <c r="G689" i="15"/>
  <c r="G690" i="15"/>
  <c r="G691" i="15"/>
  <c r="G692" i="15"/>
  <c r="G693" i="15"/>
  <c r="G694" i="15"/>
  <c r="G695" i="15"/>
  <c r="G696" i="15"/>
  <c r="G697" i="15"/>
  <c r="G698" i="15"/>
  <c r="G699" i="15"/>
  <c r="G700" i="15"/>
  <c r="G701" i="15"/>
  <c r="G702" i="15"/>
  <c r="G703" i="15"/>
  <c r="G704" i="15"/>
  <c r="G705" i="15"/>
  <c r="G706" i="15"/>
  <c r="G707" i="15"/>
  <c r="G708" i="15"/>
  <c r="G709" i="15"/>
  <c r="G710" i="15"/>
  <c r="G711" i="15"/>
  <c r="G712" i="15"/>
  <c r="G713" i="15"/>
  <c r="G714" i="15"/>
  <c r="G715" i="15"/>
  <c r="G716" i="15"/>
  <c r="G717" i="15"/>
  <c r="G718" i="15"/>
  <c r="G589" i="15"/>
  <c r="C714" i="15"/>
  <c r="B714" i="15" s="1"/>
  <c r="C715" i="15"/>
  <c r="B715" i="15" s="1"/>
  <c r="C716" i="15"/>
  <c r="B716" i="15" s="1"/>
  <c r="C717" i="15"/>
  <c r="B717" i="15" s="1"/>
  <c r="C718" i="15"/>
  <c r="B718" i="15" s="1"/>
  <c r="C589" i="15"/>
  <c r="B589" i="15" s="1"/>
  <c r="C590" i="15"/>
  <c r="B590" i="15" s="1"/>
  <c r="C591" i="15"/>
  <c r="B591" i="15" s="1"/>
  <c r="C592" i="15"/>
  <c r="B592" i="15" s="1"/>
  <c r="C593" i="15"/>
  <c r="B593" i="15" s="1"/>
  <c r="C594" i="15"/>
  <c r="B594" i="15" s="1"/>
  <c r="C595" i="15"/>
  <c r="B595" i="15" s="1"/>
  <c r="C596" i="15"/>
  <c r="B596" i="15" s="1"/>
  <c r="C597" i="15"/>
  <c r="B597" i="15" s="1"/>
  <c r="C598" i="15"/>
  <c r="B598" i="15" s="1"/>
  <c r="C599" i="15"/>
  <c r="B599" i="15" s="1"/>
  <c r="C600" i="15"/>
  <c r="B600" i="15" s="1"/>
  <c r="C601" i="15"/>
  <c r="B601" i="15" s="1"/>
  <c r="C602" i="15"/>
  <c r="B602" i="15" s="1"/>
  <c r="C603" i="15"/>
  <c r="B603" i="15" s="1"/>
  <c r="C604" i="15"/>
  <c r="B604" i="15" s="1"/>
  <c r="C605" i="15"/>
  <c r="B605" i="15" s="1"/>
  <c r="C606" i="15"/>
  <c r="B606" i="15" s="1"/>
  <c r="C607" i="15"/>
  <c r="B607" i="15" s="1"/>
  <c r="C608" i="15"/>
  <c r="B608" i="15" s="1"/>
  <c r="C609" i="15"/>
  <c r="B609" i="15" s="1"/>
  <c r="C610" i="15"/>
  <c r="B610" i="15" s="1"/>
  <c r="C611" i="15"/>
  <c r="B611" i="15" s="1"/>
  <c r="C612" i="15"/>
  <c r="B612" i="15" s="1"/>
  <c r="C613" i="15"/>
  <c r="B613" i="15" s="1"/>
  <c r="C614" i="15"/>
  <c r="B614" i="15" s="1"/>
  <c r="C615" i="15"/>
  <c r="B615" i="15" s="1"/>
  <c r="C616" i="15"/>
  <c r="B616" i="15" s="1"/>
  <c r="C617" i="15"/>
  <c r="B617" i="15" s="1"/>
  <c r="C618" i="15"/>
  <c r="B618" i="15" s="1"/>
  <c r="C619" i="15"/>
  <c r="B619" i="15" s="1"/>
  <c r="C620" i="15"/>
  <c r="B620" i="15" s="1"/>
  <c r="C621" i="15"/>
  <c r="B621" i="15" s="1"/>
  <c r="C622" i="15"/>
  <c r="B622" i="15" s="1"/>
  <c r="C623" i="15"/>
  <c r="B623" i="15" s="1"/>
  <c r="C624" i="15"/>
  <c r="B624" i="15" s="1"/>
  <c r="C625" i="15"/>
  <c r="B625" i="15" s="1"/>
  <c r="C626" i="15"/>
  <c r="B626" i="15" s="1"/>
  <c r="C627" i="15"/>
  <c r="B627" i="15" s="1"/>
  <c r="C628" i="15"/>
  <c r="B628" i="15" s="1"/>
  <c r="C629" i="15"/>
  <c r="B629" i="15" s="1"/>
  <c r="C630" i="15"/>
  <c r="B630" i="15" s="1"/>
  <c r="C631" i="15"/>
  <c r="B631" i="15" s="1"/>
  <c r="C632" i="15"/>
  <c r="B632" i="15" s="1"/>
  <c r="C633" i="15"/>
  <c r="B633" i="15" s="1"/>
  <c r="C634" i="15"/>
  <c r="B634" i="15" s="1"/>
  <c r="C635" i="15"/>
  <c r="B635" i="15" s="1"/>
  <c r="C636" i="15"/>
  <c r="B636" i="15" s="1"/>
  <c r="C637" i="15"/>
  <c r="B637" i="15" s="1"/>
  <c r="C638" i="15"/>
  <c r="B638" i="15" s="1"/>
  <c r="C639" i="15"/>
  <c r="B639" i="15" s="1"/>
  <c r="C640" i="15"/>
  <c r="B640" i="15" s="1"/>
  <c r="C641" i="15"/>
  <c r="B641" i="15" s="1"/>
  <c r="C642" i="15"/>
  <c r="B642" i="15" s="1"/>
  <c r="C643" i="15"/>
  <c r="B643" i="15" s="1"/>
  <c r="C644" i="15"/>
  <c r="B644" i="15" s="1"/>
  <c r="C645" i="15"/>
  <c r="B645" i="15" s="1"/>
  <c r="C646" i="15"/>
  <c r="B646" i="15" s="1"/>
  <c r="C647" i="15"/>
  <c r="B647" i="15" s="1"/>
  <c r="C648" i="15"/>
  <c r="B648" i="15" s="1"/>
  <c r="C649" i="15"/>
  <c r="B649" i="15" s="1"/>
  <c r="C650" i="15"/>
  <c r="B650" i="15" s="1"/>
  <c r="C651" i="15"/>
  <c r="B651" i="15" s="1"/>
  <c r="C652" i="15"/>
  <c r="B652" i="15" s="1"/>
  <c r="C653" i="15"/>
  <c r="B653" i="15" s="1"/>
  <c r="C654" i="15"/>
  <c r="B654" i="15" s="1"/>
  <c r="C655" i="15"/>
  <c r="B655" i="15" s="1"/>
  <c r="C656" i="15"/>
  <c r="B656" i="15" s="1"/>
  <c r="C657" i="15"/>
  <c r="B657" i="15" s="1"/>
  <c r="C658" i="15"/>
  <c r="B658" i="15" s="1"/>
  <c r="C659" i="15"/>
  <c r="B659" i="15" s="1"/>
  <c r="C660" i="15"/>
  <c r="B660" i="15" s="1"/>
  <c r="C661" i="15"/>
  <c r="B661" i="15" s="1"/>
  <c r="C662" i="15"/>
  <c r="B662" i="15" s="1"/>
  <c r="C663" i="15"/>
  <c r="B663" i="15" s="1"/>
  <c r="C664" i="15"/>
  <c r="B664" i="15" s="1"/>
  <c r="C665" i="15"/>
  <c r="B665" i="15" s="1"/>
  <c r="C666" i="15"/>
  <c r="B666" i="15" s="1"/>
  <c r="C667" i="15"/>
  <c r="B667" i="15" s="1"/>
  <c r="C668" i="15"/>
  <c r="B668" i="15" s="1"/>
  <c r="C669" i="15"/>
  <c r="B669" i="15" s="1"/>
  <c r="C670" i="15"/>
  <c r="B670" i="15" s="1"/>
  <c r="C671" i="15"/>
  <c r="B671" i="15" s="1"/>
  <c r="C672" i="15"/>
  <c r="B672" i="15" s="1"/>
  <c r="C673" i="15"/>
  <c r="B673" i="15" s="1"/>
  <c r="C674" i="15"/>
  <c r="B674" i="15" s="1"/>
  <c r="C675" i="15"/>
  <c r="B675" i="15" s="1"/>
  <c r="C676" i="15"/>
  <c r="B676" i="15" s="1"/>
  <c r="C677" i="15"/>
  <c r="B677" i="15" s="1"/>
  <c r="C678" i="15"/>
  <c r="B678" i="15" s="1"/>
  <c r="C679" i="15"/>
  <c r="B679" i="15" s="1"/>
  <c r="C680" i="15"/>
  <c r="B680" i="15" s="1"/>
  <c r="C681" i="15"/>
  <c r="B681" i="15" s="1"/>
  <c r="C682" i="15"/>
  <c r="B682" i="15" s="1"/>
  <c r="C683" i="15"/>
  <c r="B683" i="15" s="1"/>
  <c r="C684" i="15"/>
  <c r="B684" i="15" s="1"/>
  <c r="C685" i="15"/>
  <c r="B685" i="15" s="1"/>
  <c r="C686" i="15"/>
  <c r="B686" i="15" s="1"/>
  <c r="C687" i="15"/>
  <c r="B687" i="15" s="1"/>
  <c r="C688" i="15"/>
  <c r="B688" i="15" s="1"/>
  <c r="C689" i="15"/>
  <c r="B689" i="15" s="1"/>
  <c r="C690" i="15"/>
  <c r="B690" i="15" s="1"/>
  <c r="C691" i="15"/>
  <c r="B691" i="15" s="1"/>
  <c r="C692" i="15"/>
  <c r="B692" i="15" s="1"/>
  <c r="C693" i="15"/>
  <c r="B693" i="15" s="1"/>
  <c r="C694" i="15"/>
  <c r="B694" i="15" s="1"/>
  <c r="C695" i="15"/>
  <c r="B695" i="15" s="1"/>
  <c r="C696" i="15"/>
  <c r="B696" i="15" s="1"/>
  <c r="C697" i="15"/>
  <c r="B697" i="15" s="1"/>
  <c r="C698" i="15"/>
  <c r="B698" i="15" s="1"/>
  <c r="C699" i="15"/>
  <c r="B699" i="15" s="1"/>
  <c r="C700" i="15"/>
  <c r="B700" i="15" s="1"/>
  <c r="C701" i="15"/>
  <c r="B701" i="15" s="1"/>
  <c r="C702" i="15"/>
  <c r="B702" i="15" s="1"/>
  <c r="C703" i="15"/>
  <c r="B703" i="15" s="1"/>
  <c r="C704" i="15"/>
  <c r="B704" i="15" s="1"/>
  <c r="C705" i="15"/>
  <c r="B705" i="15" s="1"/>
  <c r="C706" i="15"/>
  <c r="B706" i="15" s="1"/>
  <c r="C707" i="15"/>
  <c r="B707" i="15" s="1"/>
  <c r="C708" i="15"/>
  <c r="B708" i="15" s="1"/>
  <c r="C709" i="15"/>
  <c r="B709" i="15" s="1"/>
  <c r="C710" i="15"/>
  <c r="B710" i="15" s="1"/>
  <c r="C711" i="15"/>
  <c r="B711" i="15" s="1"/>
  <c r="C712" i="15"/>
  <c r="B712" i="15" s="1"/>
  <c r="C713" i="15"/>
  <c r="B713" i="15" s="1"/>
  <c r="C40" i="6"/>
  <c r="C24" i="6"/>
  <c r="D39" i="2" l="1"/>
  <c r="D38" i="2"/>
  <c r="D37" i="2"/>
  <c r="D36" i="2"/>
  <c r="D35" i="2"/>
  <c r="N34" i="2"/>
  <c r="M34" i="2"/>
  <c r="G6209" i="15"/>
  <c r="C6209" i="15"/>
  <c r="G6208" i="15"/>
  <c r="C6208" i="15"/>
  <c r="G6207" i="15"/>
  <c r="C6207" i="15"/>
  <c r="B6207" i="15" s="1"/>
  <c r="G6206" i="15"/>
  <c r="C6206" i="15"/>
  <c r="B6206" i="15" s="1"/>
  <c r="G6205" i="15"/>
  <c r="C6205" i="15"/>
  <c r="G6204" i="15"/>
  <c r="C6204" i="15"/>
  <c r="G6203" i="15"/>
  <c r="C6203" i="15"/>
  <c r="G6202" i="15"/>
  <c r="C6202" i="15"/>
  <c r="B6202" i="15" s="1"/>
  <c r="G6201" i="15"/>
  <c r="C6201" i="15"/>
  <c r="G6200" i="15"/>
  <c r="C6200" i="15"/>
  <c r="G6199" i="15"/>
  <c r="C6199" i="15"/>
  <c r="B6199" i="15" s="1"/>
  <c r="G6198" i="15"/>
  <c r="C6198" i="15"/>
  <c r="B6198" i="15" s="1"/>
  <c r="G6197" i="15"/>
  <c r="C6197" i="15"/>
  <c r="G6196" i="15"/>
  <c r="C6196" i="15"/>
  <c r="G6195" i="15"/>
  <c r="C6195" i="15"/>
  <c r="B6195" i="15" s="1"/>
  <c r="G6194" i="15"/>
  <c r="C6194" i="15"/>
  <c r="B6194" i="15" s="1"/>
  <c r="G6193" i="15"/>
  <c r="C6193" i="15"/>
  <c r="G6192" i="15"/>
  <c r="C6192" i="15"/>
  <c r="G6191" i="15"/>
  <c r="C6191" i="15"/>
  <c r="B6191" i="15" s="1"/>
  <c r="G6190" i="15"/>
  <c r="C6190" i="15"/>
  <c r="B6190" i="15" s="1"/>
  <c r="G6189" i="15"/>
  <c r="C6189" i="15"/>
  <c r="G6188" i="15"/>
  <c r="C6188" i="15"/>
  <c r="G6187" i="15"/>
  <c r="C6187" i="15"/>
  <c r="B6187" i="15" s="1"/>
  <c r="G6186" i="15"/>
  <c r="C6186" i="15"/>
  <c r="B6186" i="15" s="1"/>
  <c r="G6185" i="15"/>
  <c r="C6185" i="15"/>
  <c r="G6184" i="15"/>
  <c r="C6184" i="15"/>
  <c r="G6183" i="15"/>
  <c r="C6183" i="15"/>
  <c r="B6183" i="15" s="1"/>
  <c r="G6182" i="15"/>
  <c r="C6182" i="15"/>
  <c r="B6182" i="15" s="1"/>
  <c r="G6181" i="15"/>
  <c r="C6181" i="15"/>
  <c r="G6180" i="15"/>
  <c r="C6180" i="15"/>
  <c r="G6179" i="15"/>
  <c r="C6179" i="15"/>
  <c r="B6179" i="15" s="1"/>
  <c r="G6178" i="15"/>
  <c r="C6178" i="15"/>
  <c r="B6178" i="15" s="1"/>
  <c r="G6177" i="15"/>
  <c r="C6177" i="15"/>
  <c r="G6176" i="15"/>
  <c r="C6176" i="15"/>
  <c r="G6175" i="15"/>
  <c r="C6175" i="15"/>
  <c r="B6175" i="15" s="1"/>
  <c r="G6174" i="15"/>
  <c r="C6174" i="15"/>
  <c r="B6174" i="15" s="1"/>
  <c r="G6173" i="15"/>
  <c r="C6173" i="15"/>
  <c r="G6172" i="15"/>
  <c r="C6172" i="15"/>
  <c r="G6171" i="15"/>
  <c r="C6171" i="15"/>
  <c r="B6171" i="15" s="1"/>
  <c r="G6170" i="15"/>
  <c r="C6170" i="15"/>
  <c r="B6170" i="15" s="1"/>
  <c r="G6169" i="15"/>
  <c r="C6169" i="15"/>
  <c r="G6168" i="15"/>
  <c r="C6168" i="15"/>
  <c r="G6167" i="15"/>
  <c r="C6167" i="15"/>
  <c r="B6167" i="15" s="1"/>
  <c r="G6166" i="15"/>
  <c r="C6166" i="15"/>
  <c r="B6166" i="15" s="1"/>
  <c r="G6165" i="15"/>
  <c r="C6165" i="15"/>
  <c r="G6164" i="15"/>
  <c r="C6164" i="15"/>
  <c r="G6163" i="15"/>
  <c r="C6163" i="15"/>
  <c r="B6163" i="15" s="1"/>
  <c r="G6162" i="15"/>
  <c r="C6162" i="15"/>
  <c r="B6162" i="15" s="1"/>
  <c r="G6161" i="15"/>
  <c r="C6161" i="15"/>
  <c r="G6160" i="15"/>
  <c r="C6160" i="15"/>
  <c r="G6159" i="15"/>
  <c r="C6159" i="15"/>
  <c r="B6159" i="15" s="1"/>
  <c r="G6158" i="15"/>
  <c r="C6158" i="15"/>
  <c r="B6158" i="15" s="1"/>
  <c r="G6157" i="15"/>
  <c r="C6157" i="15"/>
  <c r="G6156" i="15"/>
  <c r="C6156" i="15"/>
  <c r="G6155" i="15"/>
  <c r="C6155" i="15"/>
  <c r="B6155" i="15" s="1"/>
  <c r="G6154" i="15"/>
  <c r="C6154" i="15"/>
  <c r="B6154" i="15" s="1"/>
  <c r="G6153" i="15"/>
  <c r="C6153" i="15"/>
  <c r="G6152" i="15"/>
  <c r="C6152" i="15"/>
  <c r="G6151" i="15"/>
  <c r="C6151" i="15"/>
  <c r="B6151" i="15" s="1"/>
  <c r="G6150" i="15"/>
  <c r="C6150" i="15"/>
  <c r="B6150" i="15" s="1"/>
  <c r="G6149" i="15"/>
  <c r="C6149" i="15"/>
  <c r="G6148" i="15"/>
  <c r="C6148" i="15"/>
  <c r="G6147" i="15"/>
  <c r="C6147" i="15"/>
  <c r="B6147" i="15" s="1"/>
  <c r="G6146" i="15"/>
  <c r="C6146" i="15"/>
  <c r="B6146" i="15" s="1"/>
  <c r="G6145" i="15"/>
  <c r="C6145" i="15"/>
  <c r="G6144" i="15"/>
  <c r="C6144" i="15"/>
  <c r="G6143" i="15"/>
  <c r="C6143" i="15"/>
  <c r="B6143" i="15" s="1"/>
  <c r="G6142" i="15"/>
  <c r="C6142" i="15"/>
  <c r="B6142" i="15" s="1"/>
  <c r="G6141" i="15"/>
  <c r="C6141" i="15"/>
  <c r="G6140" i="15"/>
  <c r="C6140" i="15"/>
  <c r="G6139" i="15"/>
  <c r="C6139" i="15"/>
  <c r="B6139" i="15" s="1"/>
  <c r="G6138" i="15"/>
  <c r="C6138" i="15"/>
  <c r="B6138" i="15" s="1"/>
  <c r="G6137" i="15"/>
  <c r="C6137" i="15"/>
  <c r="G6136" i="15"/>
  <c r="C6136" i="15"/>
  <c r="G6135" i="15"/>
  <c r="C6135" i="15"/>
  <c r="B6135" i="15" s="1"/>
  <c r="G6134" i="15"/>
  <c r="C6134" i="15"/>
  <c r="B6134" i="15" s="1"/>
  <c r="C6130" i="15"/>
  <c r="G6129" i="15"/>
  <c r="C6129" i="15"/>
  <c r="G6128" i="15"/>
  <c r="C6128" i="15"/>
  <c r="B6128" i="15" s="1"/>
  <c r="G6127" i="15"/>
  <c r="C6127" i="15"/>
  <c r="B6127" i="15" s="1"/>
  <c r="G6126" i="15"/>
  <c r="C6126" i="15"/>
  <c r="G6125" i="15"/>
  <c r="C6125" i="15"/>
  <c r="G6124" i="15"/>
  <c r="C6124" i="15"/>
  <c r="B6124" i="15" s="1"/>
  <c r="G6123" i="15"/>
  <c r="C6123" i="15"/>
  <c r="B6123" i="15" s="1"/>
  <c r="G6122" i="15"/>
  <c r="C6122" i="15"/>
  <c r="G6121" i="15"/>
  <c r="C6121" i="15"/>
  <c r="G6120" i="15"/>
  <c r="C6120" i="15"/>
  <c r="B6120" i="15" s="1"/>
  <c r="G6119" i="15"/>
  <c r="C6119" i="15"/>
  <c r="B6119" i="15" s="1"/>
  <c r="G6118" i="15"/>
  <c r="C6118" i="15"/>
  <c r="G6117" i="15"/>
  <c r="C6117" i="15"/>
  <c r="G6116" i="15"/>
  <c r="C6116" i="15"/>
  <c r="B6116" i="15" s="1"/>
  <c r="G6115" i="15"/>
  <c r="C6115" i="15"/>
  <c r="B6115" i="15" s="1"/>
  <c r="G6114" i="15"/>
  <c r="C6114" i="15"/>
  <c r="G6113" i="15"/>
  <c r="C6113" i="15"/>
  <c r="G6112" i="15"/>
  <c r="C6112" i="15"/>
  <c r="B6112" i="15" s="1"/>
  <c r="G6111" i="15"/>
  <c r="C6111" i="15"/>
  <c r="B6111" i="15" s="1"/>
  <c r="G6110" i="15"/>
  <c r="C6110" i="15"/>
  <c r="G6109" i="15"/>
  <c r="C6109" i="15"/>
  <c r="G6108" i="15"/>
  <c r="C6108" i="15"/>
  <c r="B6108" i="15" s="1"/>
  <c r="G6107" i="15"/>
  <c r="C6107" i="15"/>
  <c r="B6107" i="15" s="1"/>
  <c r="G6106" i="15"/>
  <c r="C6106" i="15"/>
  <c r="G6105" i="15"/>
  <c r="C6105" i="15"/>
  <c r="G6104" i="15"/>
  <c r="C6104" i="15"/>
  <c r="B6104" i="15" s="1"/>
  <c r="G6103" i="15"/>
  <c r="C6103" i="15"/>
  <c r="B6103" i="15" s="1"/>
  <c r="G6102" i="15"/>
  <c r="C6102" i="15"/>
  <c r="G6101" i="15"/>
  <c r="C6101" i="15"/>
  <c r="G6100" i="15"/>
  <c r="C6100" i="15"/>
  <c r="B6100" i="15" s="1"/>
  <c r="G6099" i="15"/>
  <c r="C6099" i="15"/>
  <c r="B6099" i="15" s="1"/>
  <c r="G6098" i="15"/>
  <c r="C6098" i="15"/>
  <c r="G6097" i="15"/>
  <c r="C6097" i="15"/>
  <c r="G6096" i="15"/>
  <c r="C6096" i="15"/>
  <c r="B6096" i="15" s="1"/>
  <c r="G6095" i="15"/>
  <c r="C6095" i="15"/>
  <c r="B6095" i="15" s="1"/>
  <c r="G6094" i="15"/>
  <c r="C6094" i="15"/>
  <c r="G6093" i="15"/>
  <c r="C6093" i="15"/>
  <c r="G6092" i="15"/>
  <c r="C6092" i="15"/>
  <c r="B6092" i="15" s="1"/>
  <c r="G6091" i="15"/>
  <c r="C6091" i="15"/>
  <c r="B6091" i="15" s="1"/>
  <c r="G6090" i="15"/>
  <c r="C6090" i="15"/>
  <c r="G6089" i="15"/>
  <c r="C6089" i="15"/>
  <c r="G6088" i="15"/>
  <c r="C6088" i="15"/>
  <c r="B6088" i="15" s="1"/>
  <c r="G6087" i="15"/>
  <c r="C6087" i="15"/>
  <c r="B6087" i="15" s="1"/>
  <c r="G6086" i="15"/>
  <c r="C6086" i="15"/>
  <c r="G6085" i="15"/>
  <c r="C6085" i="15"/>
  <c r="G6084" i="15"/>
  <c r="C6084" i="15"/>
  <c r="B6084" i="15" s="1"/>
  <c r="G6083" i="15"/>
  <c r="C6083" i="15"/>
  <c r="B6083" i="15" s="1"/>
  <c r="G6082" i="15"/>
  <c r="C6082" i="15"/>
  <c r="G6081" i="15"/>
  <c r="C6081" i="15"/>
  <c r="G6080" i="15"/>
  <c r="C6080" i="15"/>
  <c r="B6080" i="15" s="1"/>
  <c r="G6079" i="15"/>
  <c r="C6079" i="15"/>
  <c r="B6079" i="15" s="1"/>
  <c r="G6078" i="15"/>
  <c r="C6078" i="15"/>
  <c r="G6077" i="15"/>
  <c r="C6077" i="15"/>
  <c r="G6076" i="15"/>
  <c r="C6076" i="15"/>
  <c r="B6076" i="15" s="1"/>
  <c r="G6075" i="15"/>
  <c r="C6075" i="15"/>
  <c r="B6075" i="15" s="1"/>
  <c r="G6074" i="15"/>
  <c r="C6074" i="15"/>
  <c r="G6073" i="15"/>
  <c r="C6073" i="15"/>
  <c r="G6072" i="15"/>
  <c r="C6072" i="15"/>
  <c r="B6072" i="15" s="1"/>
  <c r="G6071" i="15"/>
  <c r="C6071" i="15"/>
  <c r="B6071" i="15" s="1"/>
  <c r="G6070" i="15"/>
  <c r="C6070" i="15"/>
  <c r="G6069" i="15"/>
  <c r="C6069" i="15"/>
  <c r="G6068" i="15"/>
  <c r="C6068" i="15"/>
  <c r="B6068" i="15" s="1"/>
  <c r="G6067" i="15"/>
  <c r="C6067" i="15"/>
  <c r="B6067" i="15" s="1"/>
  <c r="G6066" i="15"/>
  <c r="C6066" i="15"/>
  <c r="G6065" i="15"/>
  <c r="C6065" i="15"/>
  <c r="G6064" i="15"/>
  <c r="C6064" i="15"/>
  <c r="B6064" i="15" s="1"/>
  <c r="G6063" i="15"/>
  <c r="C6063" i="15"/>
  <c r="B6063" i="15" s="1"/>
  <c r="G6062" i="15"/>
  <c r="C6062" i="15"/>
  <c r="G6061" i="15"/>
  <c r="C6061" i="15"/>
  <c r="G6060" i="15"/>
  <c r="C6060" i="15"/>
  <c r="B6060" i="15" s="1"/>
  <c r="G6059" i="15"/>
  <c r="C6059" i="15"/>
  <c r="B6059" i="15" s="1"/>
  <c r="G6058" i="15"/>
  <c r="C6058" i="15"/>
  <c r="G6057" i="15"/>
  <c r="C6057" i="15"/>
  <c r="G6056" i="15"/>
  <c r="C6056" i="15"/>
  <c r="B6056" i="15" s="1"/>
  <c r="G6055" i="15"/>
  <c r="C6055" i="15"/>
  <c r="B6055" i="15" s="1"/>
  <c r="G6054" i="15"/>
  <c r="C6054" i="15"/>
  <c r="G6053" i="15"/>
  <c r="C6053" i="15"/>
  <c r="G6052" i="15"/>
  <c r="C6052" i="15"/>
  <c r="B6052" i="15" s="1"/>
  <c r="G6051" i="15"/>
  <c r="C6051" i="15"/>
  <c r="B6051" i="15" s="1"/>
  <c r="G6050" i="15"/>
  <c r="C6050" i="15"/>
  <c r="G6049" i="15"/>
  <c r="C6049" i="15"/>
  <c r="G6048" i="15"/>
  <c r="C6048" i="15"/>
  <c r="B6048" i="15" s="1"/>
  <c r="G6047" i="15"/>
  <c r="C6047" i="15"/>
  <c r="B6047" i="15" s="1"/>
  <c r="G6046" i="15"/>
  <c r="C6046" i="15"/>
  <c r="G6045" i="15"/>
  <c r="C6045" i="15"/>
  <c r="G6044" i="15"/>
  <c r="C6044" i="15"/>
  <c r="B6044" i="15" s="1"/>
  <c r="G6043" i="15"/>
  <c r="C6043" i="15"/>
  <c r="B6043" i="15" s="1"/>
  <c r="G6042" i="15"/>
  <c r="C6042" i="15"/>
  <c r="G6041" i="15"/>
  <c r="C6041" i="15"/>
  <c r="G6040" i="15"/>
  <c r="C6040" i="15"/>
  <c r="B6040" i="15" s="1"/>
  <c r="G6039" i="15"/>
  <c r="C6039" i="15"/>
  <c r="B6039" i="15" s="1"/>
  <c r="G6038" i="15"/>
  <c r="C6038" i="15"/>
  <c r="G6037" i="15"/>
  <c r="C6037" i="15"/>
  <c r="G6036" i="15"/>
  <c r="C6036" i="15"/>
  <c r="B6036" i="15" s="1"/>
  <c r="G6035" i="15"/>
  <c r="C6035" i="15"/>
  <c r="B6035" i="15" s="1"/>
  <c r="G6034" i="15"/>
  <c r="C6034" i="15"/>
  <c r="G6033" i="15"/>
  <c r="C6033" i="15"/>
  <c r="G6032" i="15"/>
  <c r="C6032" i="15"/>
  <c r="B6032" i="15" s="1"/>
  <c r="G6031" i="15"/>
  <c r="C6031" i="15"/>
  <c r="B6031" i="15" s="1"/>
  <c r="G6030" i="15"/>
  <c r="C6030" i="15"/>
  <c r="G6029" i="15"/>
  <c r="C6029" i="15"/>
  <c r="G6028" i="15"/>
  <c r="C6028" i="15"/>
  <c r="B6028" i="15" s="1"/>
  <c r="G6027" i="15"/>
  <c r="C6027" i="15"/>
  <c r="B6027" i="15" s="1"/>
  <c r="G6026" i="15"/>
  <c r="C6026" i="15"/>
  <c r="G6025" i="15"/>
  <c r="C6025" i="15"/>
  <c r="G6024" i="15"/>
  <c r="C6024" i="15"/>
  <c r="B6024" i="15" s="1"/>
  <c r="G6023" i="15"/>
  <c r="C6023" i="15"/>
  <c r="B6023" i="15" s="1"/>
  <c r="G6022" i="15"/>
  <c r="C6022" i="15"/>
  <c r="G6021" i="15"/>
  <c r="C6021" i="15"/>
  <c r="G6020" i="15"/>
  <c r="C6020" i="15"/>
  <c r="B6020" i="15" s="1"/>
  <c r="G6019" i="15"/>
  <c r="C6019" i="15"/>
  <c r="B6019" i="15" s="1"/>
  <c r="G6018" i="15"/>
  <c r="C6018" i="15"/>
  <c r="G6017" i="15"/>
  <c r="C6017" i="15"/>
  <c r="G6016" i="15"/>
  <c r="C6016" i="15"/>
  <c r="B6016" i="15" s="1"/>
  <c r="G6015" i="15"/>
  <c r="C6015" i="15"/>
  <c r="B6015" i="15" s="1"/>
  <c r="G6014" i="15"/>
  <c r="C6014" i="15"/>
  <c r="G6013" i="15"/>
  <c r="C6013" i="15"/>
  <c r="G6012" i="15"/>
  <c r="C6012" i="15"/>
  <c r="B6012" i="15" s="1"/>
  <c r="G6011" i="15"/>
  <c r="C6011" i="15"/>
  <c r="B6011" i="15" s="1"/>
  <c r="G6010" i="15"/>
  <c r="C6010" i="15"/>
  <c r="G6009" i="15"/>
  <c r="C6009" i="15"/>
  <c r="B6009" i="15" s="1"/>
  <c r="G6008" i="15"/>
  <c r="C6008" i="15"/>
  <c r="B6008" i="15" s="1"/>
  <c r="G6007" i="15"/>
  <c r="C6007" i="15"/>
  <c r="B6007" i="15" s="1"/>
  <c r="G6006" i="15"/>
  <c r="C6006" i="15"/>
  <c r="G6005" i="15"/>
  <c r="C6005" i="15"/>
  <c r="B6005" i="15" s="1"/>
  <c r="G6004" i="15"/>
  <c r="C6004" i="15"/>
  <c r="B6004" i="15" s="1"/>
  <c r="G6003" i="15"/>
  <c r="C6003" i="15"/>
  <c r="B6003" i="15" s="1"/>
  <c r="G6002" i="15"/>
  <c r="C6002" i="15"/>
  <c r="G6001" i="15"/>
  <c r="C6001" i="15"/>
  <c r="B6001" i="15" s="1"/>
  <c r="G6000" i="15"/>
  <c r="C6000" i="15"/>
  <c r="B6000" i="15" s="1"/>
  <c r="G5999" i="15"/>
  <c r="C5999" i="15"/>
  <c r="B5999" i="15" s="1"/>
  <c r="G5998" i="15"/>
  <c r="C5998" i="15"/>
  <c r="G5997" i="15"/>
  <c r="C5997" i="15"/>
  <c r="B5997" i="15" s="1"/>
  <c r="G5996" i="15"/>
  <c r="C5996" i="15"/>
  <c r="B5996" i="15" s="1"/>
  <c r="G5995" i="15"/>
  <c r="C5995" i="15"/>
  <c r="B5995" i="15" s="1"/>
  <c r="G5994" i="15"/>
  <c r="C5994" i="15"/>
  <c r="G5993" i="15"/>
  <c r="C5993" i="15"/>
  <c r="B5993" i="15" s="1"/>
  <c r="G5992" i="15"/>
  <c r="C5992" i="15"/>
  <c r="B5992" i="15" s="1"/>
  <c r="G5991" i="15"/>
  <c r="C5991" i="15"/>
  <c r="B5991" i="15" s="1"/>
  <c r="G5990" i="15"/>
  <c r="C5990" i="15"/>
  <c r="G5989" i="15"/>
  <c r="C5989" i="15"/>
  <c r="B5989" i="15" s="1"/>
  <c r="G5988" i="15"/>
  <c r="C5988" i="15"/>
  <c r="B5988" i="15" s="1"/>
  <c r="G5987" i="15"/>
  <c r="C5987" i="15"/>
  <c r="B5987" i="15" s="1"/>
  <c r="G5986" i="15"/>
  <c r="C5986" i="15"/>
  <c r="G5985" i="15"/>
  <c r="C5985" i="15"/>
  <c r="B5985" i="15" s="1"/>
  <c r="G5984" i="15"/>
  <c r="C5984" i="15"/>
  <c r="B5984" i="15" s="1"/>
  <c r="G5983" i="15"/>
  <c r="C5983" i="15"/>
  <c r="B5983" i="15" s="1"/>
  <c r="G5982" i="15"/>
  <c r="C5982" i="15"/>
  <c r="G5981" i="15"/>
  <c r="C5981" i="15"/>
  <c r="B5981" i="15" s="1"/>
  <c r="G5980" i="15"/>
  <c r="C5980" i="15"/>
  <c r="B5980" i="15" s="1"/>
  <c r="G5979" i="15"/>
  <c r="C5979" i="15"/>
  <c r="B5979" i="15" s="1"/>
  <c r="G5978" i="15"/>
  <c r="C5978" i="15"/>
  <c r="G5977" i="15"/>
  <c r="C5977" i="15"/>
  <c r="B5977" i="15" s="1"/>
  <c r="G5976" i="15"/>
  <c r="C5976" i="15"/>
  <c r="B5976" i="15" s="1"/>
  <c r="G5975" i="15"/>
  <c r="C5975" i="15"/>
  <c r="B5975" i="15" s="1"/>
  <c r="G5974" i="15"/>
  <c r="C5974" i="15"/>
  <c r="G5973" i="15"/>
  <c r="C5973" i="15"/>
  <c r="B5973" i="15" s="1"/>
  <c r="G5972" i="15"/>
  <c r="C5972" i="15"/>
  <c r="B5972" i="15" s="1"/>
  <c r="G5966" i="15"/>
  <c r="C5966" i="15"/>
  <c r="B5966" i="15" s="1"/>
  <c r="G5965" i="15"/>
  <c r="C5965" i="15"/>
  <c r="B5965" i="15" s="1"/>
  <c r="G5964" i="15"/>
  <c r="C5964" i="15"/>
  <c r="B5964" i="15" s="1"/>
  <c r="G5963" i="15"/>
  <c r="C5963" i="15"/>
  <c r="B5963" i="15" s="1"/>
  <c r="G5962" i="15"/>
  <c r="C5962" i="15"/>
  <c r="B5962" i="15" s="1"/>
  <c r="G5961" i="15"/>
  <c r="C5961" i="15"/>
  <c r="B5961" i="15" s="1"/>
  <c r="G5960" i="15"/>
  <c r="C5960" i="15"/>
  <c r="B5960" i="15" s="1"/>
  <c r="G5959" i="15"/>
  <c r="C5959" i="15"/>
  <c r="B5959" i="15" s="1"/>
  <c r="G5958" i="15"/>
  <c r="C5958" i="15"/>
  <c r="B5958" i="15" s="1"/>
  <c r="G5957" i="15"/>
  <c r="C5957" i="15"/>
  <c r="B5957" i="15" s="1"/>
  <c r="G5956" i="15"/>
  <c r="C5956" i="15"/>
  <c r="B5956" i="15" s="1"/>
  <c r="G5955" i="15"/>
  <c r="C5955" i="15"/>
  <c r="B5955" i="15" s="1"/>
  <c r="G5954" i="15"/>
  <c r="C5954" i="15"/>
  <c r="B5954" i="15" s="1"/>
  <c r="G5953" i="15"/>
  <c r="C5953" i="15"/>
  <c r="B5953" i="15" s="1"/>
  <c r="G5952" i="15"/>
  <c r="C5952" i="15"/>
  <c r="B5952" i="15" s="1"/>
  <c r="G5951" i="15"/>
  <c r="C5951" i="15"/>
  <c r="B5951" i="15" s="1"/>
  <c r="G5950" i="15"/>
  <c r="C5950" i="15"/>
  <c r="B5950" i="15" s="1"/>
  <c r="G5949" i="15"/>
  <c r="C5949" i="15"/>
  <c r="B5949" i="15" s="1"/>
  <c r="G5948" i="15"/>
  <c r="C5948" i="15"/>
  <c r="B5948" i="15" s="1"/>
  <c r="G5947" i="15"/>
  <c r="C5947" i="15"/>
  <c r="B5947" i="15" s="1"/>
  <c r="G5946" i="15"/>
  <c r="C5946" i="15"/>
  <c r="B5946" i="15" s="1"/>
  <c r="G5945" i="15"/>
  <c r="C5945" i="15"/>
  <c r="B5945" i="15" s="1"/>
  <c r="G5944" i="15"/>
  <c r="C5944" i="15"/>
  <c r="B5944" i="15" s="1"/>
  <c r="G5943" i="15"/>
  <c r="C5943" i="15"/>
  <c r="B5943" i="15" s="1"/>
  <c r="G5942" i="15"/>
  <c r="C5942" i="15"/>
  <c r="B5942" i="15" s="1"/>
  <c r="G5941" i="15"/>
  <c r="C5941" i="15"/>
  <c r="B5941" i="15" s="1"/>
  <c r="G5940" i="15"/>
  <c r="C5940" i="15"/>
  <c r="B5940" i="15" s="1"/>
  <c r="G5939" i="15"/>
  <c r="C5939" i="15"/>
  <c r="B5939" i="15" s="1"/>
  <c r="G5938" i="15"/>
  <c r="C5938" i="15"/>
  <c r="B5938" i="15" s="1"/>
  <c r="G5937" i="15"/>
  <c r="C5937" i="15"/>
  <c r="B5937" i="15" s="1"/>
  <c r="G5936" i="15"/>
  <c r="C5936" i="15"/>
  <c r="B5936" i="15" s="1"/>
  <c r="G5935" i="15"/>
  <c r="C5935" i="15"/>
  <c r="B5935" i="15" s="1"/>
  <c r="G5934" i="15"/>
  <c r="C5934" i="15"/>
  <c r="B5934" i="15" s="1"/>
  <c r="G5933" i="15"/>
  <c r="C5933" i="15"/>
  <c r="B5933" i="15" s="1"/>
  <c r="G5932" i="15"/>
  <c r="C5932" i="15"/>
  <c r="B5932" i="15" s="1"/>
  <c r="G5931" i="15"/>
  <c r="C5931" i="15"/>
  <c r="B5931" i="15" s="1"/>
  <c r="G5930" i="15"/>
  <c r="C5930" i="15"/>
  <c r="B5930" i="15" s="1"/>
  <c r="G5929" i="15"/>
  <c r="C5929" i="15"/>
  <c r="B5929" i="15" s="1"/>
  <c r="G5928" i="15"/>
  <c r="C5928" i="15"/>
  <c r="B5928" i="15" s="1"/>
  <c r="G5927" i="15"/>
  <c r="C5927" i="15"/>
  <c r="B5927" i="15" s="1"/>
  <c r="G5926" i="15"/>
  <c r="C5926" i="15"/>
  <c r="B5926" i="15" s="1"/>
  <c r="G5925" i="15"/>
  <c r="C5925" i="15"/>
  <c r="B5925" i="15" s="1"/>
  <c r="G5924" i="15"/>
  <c r="C5924" i="15"/>
  <c r="B5924" i="15" s="1"/>
  <c r="G5923" i="15"/>
  <c r="C5923" i="15"/>
  <c r="B5923" i="15" s="1"/>
  <c r="G5922" i="15"/>
  <c r="C5922" i="15"/>
  <c r="B5922" i="15" s="1"/>
  <c r="G5921" i="15"/>
  <c r="C5921" i="15"/>
  <c r="B5921" i="15" s="1"/>
  <c r="G5920" i="15"/>
  <c r="C5920" i="15"/>
  <c r="B5920" i="15" s="1"/>
  <c r="G5919" i="15"/>
  <c r="C5919" i="15"/>
  <c r="B5919" i="15" s="1"/>
  <c r="G5918" i="15"/>
  <c r="C5918" i="15"/>
  <c r="B5918" i="15" s="1"/>
  <c r="G5917" i="15"/>
  <c r="C5917" i="15"/>
  <c r="B5917" i="15" s="1"/>
  <c r="G5916" i="15"/>
  <c r="C5916" i="15"/>
  <c r="B5916" i="15" s="1"/>
  <c r="G5915" i="15"/>
  <c r="C5915" i="15"/>
  <c r="B5915" i="15" s="1"/>
  <c r="G5914" i="15"/>
  <c r="C5914" i="15"/>
  <c r="B5914" i="15" s="1"/>
  <c r="G5913" i="15"/>
  <c r="C5913" i="15"/>
  <c r="B5913" i="15" s="1"/>
  <c r="G5912" i="15"/>
  <c r="C5912" i="15"/>
  <c r="B5912" i="15" s="1"/>
  <c r="G5911" i="15"/>
  <c r="C5911" i="15"/>
  <c r="B5911" i="15" s="1"/>
  <c r="G5910" i="15"/>
  <c r="C5910" i="15"/>
  <c r="B5910" i="15" s="1"/>
  <c r="G5909" i="15"/>
  <c r="C5909" i="15"/>
  <c r="B5909" i="15" s="1"/>
  <c r="G5908" i="15"/>
  <c r="C5908" i="15"/>
  <c r="B5908" i="15" s="1"/>
  <c r="G5907" i="15"/>
  <c r="C5907" i="15"/>
  <c r="B5907" i="15" s="1"/>
  <c r="G5906" i="15"/>
  <c r="C5906" i="15"/>
  <c r="B5906" i="15" s="1"/>
  <c r="G5905" i="15"/>
  <c r="C5905" i="15"/>
  <c r="B5905" i="15" s="1"/>
  <c r="G5904" i="15"/>
  <c r="C5904" i="15"/>
  <c r="B5904" i="15" s="1"/>
  <c r="G5903" i="15"/>
  <c r="C5903" i="15"/>
  <c r="B5903" i="15" s="1"/>
  <c r="G5902" i="15"/>
  <c r="C5902" i="15"/>
  <c r="B5902" i="15" s="1"/>
  <c r="G5901" i="15"/>
  <c r="C5901" i="15"/>
  <c r="B5901" i="15" s="1"/>
  <c r="G5900" i="15"/>
  <c r="C5900" i="15"/>
  <c r="B5900" i="15" s="1"/>
  <c r="G5899" i="15"/>
  <c r="C5899" i="15"/>
  <c r="B5899" i="15" s="1"/>
  <c r="G5898" i="15"/>
  <c r="C5898" i="15"/>
  <c r="B5898" i="15" s="1"/>
  <c r="G5897" i="15"/>
  <c r="C5897" i="15"/>
  <c r="B5897" i="15" s="1"/>
  <c r="G5896" i="15"/>
  <c r="C5896" i="15"/>
  <c r="B5896" i="15" s="1"/>
  <c r="G5895" i="15"/>
  <c r="C5895" i="15"/>
  <c r="B5895" i="15" s="1"/>
  <c r="G5894" i="15"/>
  <c r="C5894" i="15"/>
  <c r="B5894" i="15" s="1"/>
  <c r="G5893" i="15"/>
  <c r="C5893" i="15"/>
  <c r="B5893" i="15" s="1"/>
  <c r="G5892" i="15"/>
  <c r="C5892" i="15"/>
  <c r="B5892" i="15" s="1"/>
  <c r="G5891" i="15"/>
  <c r="C5891" i="15"/>
  <c r="B5891" i="15" s="1"/>
  <c r="G5890" i="15"/>
  <c r="C5890" i="15"/>
  <c r="B5890" i="15" s="1"/>
  <c r="G5889" i="15"/>
  <c r="C5889" i="15"/>
  <c r="B5889" i="15" s="1"/>
  <c r="G5888" i="15"/>
  <c r="C5888" i="15"/>
  <c r="B5888" i="15" s="1"/>
  <c r="G5887" i="15"/>
  <c r="C5887" i="15"/>
  <c r="B5887" i="15" s="1"/>
  <c r="G5886" i="15"/>
  <c r="C5886" i="15"/>
  <c r="B5886" i="15" s="1"/>
  <c r="G5885" i="15"/>
  <c r="C5885" i="15"/>
  <c r="B5885" i="15" s="1"/>
  <c r="G5884" i="15"/>
  <c r="C5884" i="15"/>
  <c r="B5884" i="15" s="1"/>
  <c r="G5883" i="15"/>
  <c r="C5883" i="15"/>
  <c r="B5883" i="15" s="1"/>
  <c r="G5882" i="15"/>
  <c r="C5882" i="15"/>
  <c r="B5882" i="15" s="1"/>
  <c r="G5881" i="15"/>
  <c r="C5881" i="15"/>
  <c r="B5881" i="15" s="1"/>
  <c r="G5880" i="15"/>
  <c r="C5880" i="15"/>
  <c r="B5880" i="15" s="1"/>
  <c r="G5879" i="15"/>
  <c r="C5879" i="15"/>
  <c r="B5879" i="15" s="1"/>
  <c r="G5878" i="15"/>
  <c r="C5878" i="15"/>
  <c r="B5878" i="15" s="1"/>
  <c r="G5877" i="15"/>
  <c r="C5877" i="15"/>
  <c r="B5877" i="15" s="1"/>
  <c r="G5876" i="15"/>
  <c r="C5876" i="15"/>
  <c r="B5876" i="15" s="1"/>
  <c r="G5875" i="15"/>
  <c r="C5875" i="15"/>
  <c r="B5875" i="15" s="1"/>
  <c r="G5874" i="15"/>
  <c r="C5874" i="15"/>
  <c r="B5874" i="15" s="1"/>
  <c r="G5873" i="15"/>
  <c r="C5873" i="15"/>
  <c r="B5873" i="15" s="1"/>
  <c r="G5872" i="15"/>
  <c r="C5872" i="15"/>
  <c r="B5872" i="15" s="1"/>
  <c r="G5871" i="15"/>
  <c r="C5871" i="15"/>
  <c r="B5871" i="15" s="1"/>
  <c r="G5870" i="15"/>
  <c r="C5870" i="15"/>
  <c r="B5870" i="15" s="1"/>
  <c r="G5869" i="15"/>
  <c r="C5869" i="15"/>
  <c r="B5869" i="15" s="1"/>
  <c r="G5868" i="15"/>
  <c r="C5868" i="15"/>
  <c r="B5868" i="15" s="1"/>
  <c r="G5867" i="15"/>
  <c r="C5867" i="15"/>
  <c r="B5867" i="15" s="1"/>
  <c r="G5866" i="15"/>
  <c r="C5866" i="15"/>
  <c r="B5866" i="15" s="1"/>
  <c r="G5865" i="15"/>
  <c r="C5865" i="15"/>
  <c r="B5865" i="15" s="1"/>
  <c r="G5864" i="15"/>
  <c r="C5864" i="15"/>
  <c r="B5864" i="15" s="1"/>
  <c r="G5863" i="15"/>
  <c r="C5863" i="15"/>
  <c r="B5863" i="15" s="1"/>
  <c r="G5862" i="15"/>
  <c r="C5862" i="15"/>
  <c r="B5862" i="15" s="1"/>
  <c r="G5861" i="15"/>
  <c r="C5861" i="15"/>
  <c r="B5861" i="15" s="1"/>
  <c r="G5860" i="15"/>
  <c r="C5860" i="15"/>
  <c r="B5860" i="15" s="1"/>
  <c r="G5859" i="15"/>
  <c r="C5859" i="15"/>
  <c r="B5859" i="15" s="1"/>
  <c r="G5858" i="15"/>
  <c r="C5858" i="15"/>
  <c r="B5858" i="15" s="1"/>
  <c r="G5857" i="15"/>
  <c r="C5857" i="15"/>
  <c r="B5857" i="15" s="1"/>
  <c r="G5856" i="15"/>
  <c r="C5856" i="15"/>
  <c r="B5856" i="15" s="1"/>
  <c r="G5855" i="15"/>
  <c r="C5855" i="15"/>
  <c r="B5855" i="15" s="1"/>
  <c r="G5854" i="15"/>
  <c r="C5854" i="15"/>
  <c r="B5854" i="15" s="1"/>
  <c r="G5853" i="15"/>
  <c r="C5853" i="15"/>
  <c r="B5853" i="15" s="1"/>
  <c r="G5852" i="15"/>
  <c r="C5852" i="15"/>
  <c r="B5852" i="15" s="1"/>
  <c r="G5851" i="15"/>
  <c r="C5851" i="15"/>
  <c r="B5851" i="15" s="1"/>
  <c r="G5850" i="15"/>
  <c r="C5850" i="15"/>
  <c r="B5850" i="15" s="1"/>
  <c r="G5849" i="15"/>
  <c r="C5849" i="15"/>
  <c r="B5849" i="15" s="1"/>
  <c r="G5848" i="15"/>
  <c r="C5848" i="15"/>
  <c r="B5848" i="15" s="1"/>
  <c r="G5847" i="15"/>
  <c r="C5847" i="15"/>
  <c r="B5847" i="15" s="1"/>
  <c r="G5846" i="15"/>
  <c r="C5846" i="15"/>
  <c r="B5846" i="15" s="1"/>
  <c r="G5845" i="15"/>
  <c r="C5845" i="15"/>
  <c r="B5845" i="15" s="1"/>
  <c r="G5844" i="15"/>
  <c r="C5844" i="15"/>
  <c r="B5844" i="15" s="1"/>
  <c r="G5843" i="15"/>
  <c r="C5843" i="15"/>
  <c r="B5843" i="15" s="1"/>
  <c r="G5842" i="15"/>
  <c r="C5842" i="15"/>
  <c r="G5841" i="15"/>
  <c r="C5841" i="15"/>
  <c r="B5841" i="15" s="1"/>
  <c r="G5840" i="15"/>
  <c r="C5840" i="15"/>
  <c r="B5840" i="15" s="1"/>
  <c r="G5839" i="15"/>
  <c r="C5839" i="15"/>
  <c r="B5839" i="15" s="1"/>
  <c r="G5838" i="15"/>
  <c r="C5838" i="15"/>
  <c r="B5838" i="15" s="1"/>
  <c r="G5837" i="15"/>
  <c r="C5837" i="15"/>
  <c r="B5837" i="15" s="1"/>
  <c r="G5836" i="15"/>
  <c r="C5836" i="15"/>
  <c r="B5836" i="15" s="1"/>
  <c r="G5835" i="15"/>
  <c r="C5835" i="15"/>
  <c r="B5835" i="15" s="1"/>
  <c r="G5834" i="15"/>
  <c r="C5834" i="15"/>
  <c r="B5834" i="15" s="1"/>
  <c r="G5833" i="15"/>
  <c r="C5833" i="15"/>
  <c r="B5833" i="15" s="1"/>
  <c r="G5832" i="15"/>
  <c r="C5832" i="15"/>
  <c r="B5832" i="15" s="1"/>
  <c r="G5831" i="15"/>
  <c r="C5831" i="15"/>
  <c r="B5831" i="15" s="1"/>
  <c r="G5830" i="15"/>
  <c r="C5830" i="15"/>
  <c r="B5830" i="15" s="1"/>
  <c r="G5819" i="15"/>
  <c r="C5819" i="15"/>
  <c r="B5819" i="15" s="1"/>
  <c r="G5818" i="15"/>
  <c r="C5818" i="15"/>
  <c r="B5818" i="15" s="1"/>
  <c r="G5817" i="15"/>
  <c r="C5817" i="15"/>
  <c r="B5817" i="15" s="1"/>
  <c r="G5816" i="15"/>
  <c r="C5816" i="15"/>
  <c r="B5816" i="15" s="1"/>
  <c r="G5815" i="15"/>
  <c r="C5815" i="15"/>
  <c r="B5815" i="15" s="1"/>
  <c r="G5814" i="15"/>
  <c r="C5814" i="15"/>
  <c r="B5814" i="15" s="1"/>
  <c r="G5813" i="15"/>
  <c r="C5813" i="15"/>
  <c r="G5812" i="15"/>
  <c r="C5812" i="15"/>
  <c r="B5812" i="15" s="1"/>
  <c r="G5811" i="15"/>
  <c r="C5811" i="15"/>
  <c r="B5811" i="15" s="1"/>
  <c r="G5810" i="15"/>
  <c r="C5810" i="15"/>
  <c r="B5810" i="15" s="1"/>
  <c r="G5809" i="15"/>
  <c r="C5809" i="15"/>
  <c r="B5809" i="15" s="1"/>
  <c r="G5808" i="15"/>
  <c r="C5808" i="15"/>
  <c r="B5808" i="15" s="1"/>
  <c r="G5807" i="15"/>
  <c r="C5807" i="15"/>
  <c r="B5807" i="15" s="1"/>
  <c r="G5806" i="15"/>
  <c r="C5806" i="15"/>
  <c r="B5806" i="15" s="1"/>
  <c r="G5805" i="15"/>
  <c r="C5805" i="15"/>
  <c r="B5805" i="15" s="1"/>
  <c r="G5804" i="15"/>
  <c r="C5804" i="15"/>
  <c r="B5804" i="15" s="1"/>
  <c r="G5803" i="15"/>
  <c r="C5803" i="15"/>
  <c r="B5803" i="15" s="1"/>
  <c r="G5802" i="15"/>
  <c r="C5802" i="15"/>
  <c r="B5802" i="15" s="1"/>
  <c r="G5801" i="15"/>
  <c r="C5801" i="15"/>
  <c r="B5801" i="15" s="1"/>
  <c r="G5800" i="15"/>
  <c r="C5800" i="15"/>
  <c r="B5800" i="15" s="1"/>
  <c r="G5799" i="15"/>
  <c r="C5799" i="15"/>
  <c r="G5798" i="15"/>
  <c r="C5798" i="15"/>
  <c r="B5798" i="15" s="1"/>
  <c r="G5797" i="15"/>
  <c r="C5797" i="15"/>
  <c r="B5797" i="15" s="1"/>
  <c r="G5796" i="15"/>
  <c r="C5796" i="15"/>
  <c r="B5796" i="15" s="1"/>
  <c r="G5795" i="15"/>
  <c r="C5795" i="15"/>
  <c r="B5795" i="15" s="1"/>
  <c r="G5794" i="15"/>
  <c r="C5794" i="15"/>
  <c r="B5794" i="15" s="1"/>
  <c r="G5793" i="15"/>
  <c r="C5793" i="15"/>
  <c r="B5793" i="15" s="1"/>
  <c r="G5792" i="15"/>
  <c r="C5792" i="15"/>
  <c r="B5792" i="15" s="1"/>
  <c r="G5791" i="15"/>
  <c r="C5791" i="15"/>
  <c r="B5791" i="15" s="1"/>
  <c r="G5790" i="15"/>
  <c r="C5790" i="15"/>
  <c r="B5790" i="15" s="1"/>
  <c r="G5789" i="15"/>
  <c r="C5789" i="15"/>
  <c r="B5789" i="15" s="1"/>
  <c r="G5788" i="15"/>
  <c r="C5788" i="15"/>
  <c r="B5788" i="15" s="1"/>
  <c r="G5787" i="15"/>
  <c r="C5787" i="15"/>
  <c r="B5787" i="15" s="1"/>
  <c r="G5786" i="15"/>
  <c r="C5786" i="15"/>
  <c r="B5786" i="15" s="1"/>
  <c r="G5785" i="15"/>
  <c r="C5785" i="15"/>
  <c r="B5785" i="15" s="1"/>
  <c r="G5784" i="15"/>
  <c r="C5784" i="15"/>
  <c r="B5784" i="15" s="1"/>
  <c r="G5783" i="15"/>
  <c r="C5783" i="15"/>
  <c r="B5783" i="15" s="1"/>
  <c r="G5782" i="15"/>
  <c r="C5782" i="15"/>
  <c r="B5782" i="15" s="1"/>
  <c r="G5781" i="15"/>
  <c r="C5781" i="15"/>
  <c r="B5781" i="15" s="1"/>
  <c r="G5780" i="15"/>
  <c r="C5780" i="15"/>
  <c r="B5780" i="15" s="1"/>
  <c r="G5779" i="15"/>
  <c r="C5779" i="15"/>
  <c r="B5779" i="15" s="1"/>
  <c r="G5778" i="15"/>
  <c r="C5778" i="15"/>
  <c r="B5778" i="15" s="1"/>
  <c r="G5777" i="15"/>
  <c r="C5777" i="15"/>
  <c r="B5777" i="15" s="1"/>
  <c r="G5776" i="15"/>
  <c r="C5776" i="15"/>
  <c r="B5776" i="15" s="1"/>
  <c r="G5775" i="15"/>
  <c r="C5775" i="15"/>
  <c r="B5775" i="15" s="1"/>
  <c r="G5774" i="15"/>
  <c r="C5774" i="15"/>
  <c r="B5774" i="15" s="1"/>
  <c r="G5773" i="15"/>
  <c r="C5773" i="15"/>
  <c r="B5773" i="15" s="1"/>
  <c r="G5772" i="15"/>
  <c r="C5772" i="15"/>
  <c r="B5772" i="15" s="1"/>
  <c r="G5771" i="15"/>
  <c r="C5771" i="15"/>
  <c r="G5770" i="15"/>
  <c r="C5770" i="15"/>
  <c r="B5770" i="15" s="1"/>
  <c r="G5769" i="15"/>
  <c r="C5769" i="15"/>
  <c r="B5769" i="15" s="1"/>
  <c r="G5768" i="15"/>
  <c r="C5768" i="15"/>
  <c r="B5768" i="15" s="1"/>
  <c r="G5767" i="15"/>
  <c r="C5767" i="15"/>
  <c r="B5767" i="15" s="1"/>
  <c r="G5766" i="15"/>
  <c r="C5766" i="15"/>
  <c r="B5766" i="15" s="1"/>
  <c r="G5765" i="15"/>
  <c r="C5765" i="15"/>
  <c r="B5765" i="15" s="1"/>
  <c r="G5764" i="15"/>
  <c r="C5764" i="15"/>
  <c r="B5764" i="15" s="1"/>
  <c r="G5763" i="15"/>
  <c r="C5763" i="15"/>
  <c r="B5763" i="15" s="1"/>
  <c r="G5762" i="15"/>
  <c r="C5762" i="15"/>
  <c r="B5762" i="15" s="1"/>
  <c r="G5761" i="15"/>
  <c r="C5761" i="15"/>
  <c r="G5760" i="15"/>
  <c r="C5760" i="15"/>
  <c r="B5760" i="15" s="1"/>
  <c r="G5759" i="15"/>
  <c r="C5759" i="15"/>
  <c r="G5758" i="15"/>
  <c r="C5758" i="15"/>
  <c r="B5758" i="15" s="1"/>
  <c r="G5757" i="15"/>
  <c r="C5757" i="15"/>
  <c r="G5756" i="15"/>
  <c r="C5756" i="15"/>
  <c r="B5756" i="15" s="1"/>
  <c r="G5755" i="15"/>
  <c r="C5755" i="15"/>
  <c r="B5755" i="15" s="1"/>
  <c r="G5754" i="15"/>
  <c r="C5754" i="15"/>
  <c r="B5754" i="15" s="1"/>
  <c r="G5753" i="15"/>
  <c r="C5753" i="15"/>
  <c r="G5752" i="15"/>
  <c r="C5752" i="15"/>
  <c r="B5752" i="15" s="1"/>
  <c r="G5751" i="15"/>
  <c r="C5751" i="15"/>
  <c r="B5751" i="15" s="1"/>
  <c r="G5750" i="15"/>
  <c r="C5750" i="15"/>
  <c r="B5750" i="15" s="1"/>
  <c r="G5749" i="15"/>
  <c r="C5749" i="15"/>
  <c r="G5748" i="15"/>
  <c r="C5748" i="15"/>
  <c r="B5748" i="15" s="1"/>
  <c r="G5747" i="15"/>
  <c r="C5747" i="15"/>
  <c r="B5747" i="15" s="1"/>
  <c r="G5746" i="15"/>
  <c r="C5746" i="15"/>
  <c r="B5746" i="15" s="1"/>
  <c r="G5745" i="15"/>
  <c r="C5745" i="15"/>
  <c r="G5744" i="15"/>
  <c r="C5744" i="15"/>
  <c r="B5744" i="15" s="1"/>
  <c r="G5743" i="15"/>
  <c r="C5743" i="15"/>
  <c r="G5742" i="15"/>
  <c r="C5742" i="15"/>
  <c r="B5742" i="15" s="1"/>
  <c r="G5741" i="15"/>
  <c r="C5741" i="15"/>
  <c r="B5741" i="15" s="1"/>
  <c r="G5740" i="15"/>
  <c r="C5740" i="15"/>
  <c r="B5740" i="15" s="1"/>
  <c r="G5739" i="15"/>
  <c r="C5739" i="15"/>
  <c r="B5739" i="15" s="1"/>
  <c r="G5738" i="15"/>
  <c r="C5738" i="15"/>
  <c r="B5738" i="15" s="1"/>
  <c r="G5737" i="15"/>
  <c r="C5737" i="15"/>
  <c r="B5737" i="15" s="1"/>
  <c r="G5736" i="15"/>
  <c r="C5736" i="15"/>
  <c r="B5736" i="15" s="1"/>
  <c r="G5735" i="15"/>
  <c r="C5735" i="15"/>
  <c r="B5735" i="15" s="1"/>
  <c r="G5734" i="15"/>
  <c r="C5734" i="15"/>
  <c r="B5734" i="15" s="1"/>
  <c r="G5733" i="15"/>
  <c r="C5733" i="15"/>
  <c r="B5733" i="15" s="1"/>
  <c r="G5732" i="15"/>
  <c r="C5732" i="15"/>
  <c r="B5732" i="15" s="1"/>
  <c r="G5731" i="15"/>
  <c r="C5731" i="15"/>
  <c r="B5731" i="15" s="1"/>
  <c r="G5730" i="15"/>
  <c r="C5730" i="15"/>
  <c r="B5730" i="15" s="1"/>
  <c r="G5729" i="15"/>
  <c r="C5729" i="15"/>
  <c r="G5728" i="15"/>
  <c r="C5728" i="15"/>
  <c r="B5728" i="15" s="1"/>
  <c r="G5727" i="15"/>
  <c r="C5727" i="15"/>
  <c r="B5727" i="15" s="1"/>
  <c r="G5726" i="15"/>
  <c r="C5726" i="15"/>
  <c r="B5726" i="15" s="1"/>
  <c r="G5725" i="15"/>
  <c r="C5725" i="15"/>
  <c r="B5725" i="15" s="1"/>
  <c r="G5724" i="15"/>
  <c r="C5724" i="15"/>
  <c r="B5724" i="15" s="1"/>
  <c r="G5723" i="15"/>
  <c r="C5723" i="15"/>
  <c r="B5723" i="15" s="1"/>
  <c r="G5722" i="15"/>
  <c r="C5722" i="15"/>
  <c r="B5722" i="15" s="1"/>
  <c r="G5721" i="15"/>
  <c r="C5721" i="15"/>
  <c r="B5721" i="15" s="1"/>
  <c r="G5720" i="15"/>
  <c r="C5720" i="15"/>
  <c r="B5720" i="15" s="1"/>
  <c r="G5719" i="15"/>
  <c r="C5719" i="15"/>
  <c r="B5719" i="15" s="1"/>
  <c r="G5718" i="15"/>
  <c r="C5718" i="15"/>
  <c r="B5718" i="15" s="1"/>
  <c r="G5717" i="15"/>
  <c r="C5717" i="15"/>
  <c r="B5717" i="15" s="1"/>
  <c r="G5716" i="15"/>
  <c r="C5716" i="15"/>
  <c r="B5716" i="15" s="1"/>
  <c r="G5715" i="15"/>
  <c r="C5715" i="15"/>
  <c r="B5715" i="15" s="1"/>
  <c r="G5714" i="15"/>
  <c r="C5714" i="15"/>
  <c r="B5714" i="15" s="1"/>
  <c r="G5713" i="15"/>
  <c r="C5713" i="15"/>
  <c r="G5712" i="15"/>
  <c r="C5712" i="15"/>
  <c r="B5712" i="15" s="1"/>
  <c r="G5711" i="15"/>
  <c r="C5711" i="15"/>
  <c r="B5711" i="15" s="1"/>
  <c r="G5710" i="15"/>
  <c r="C5710" i="15"/>
  <c r="B5710" i="15" s="1"/>
  <c r="G5709" i="15"/>
  <c r="C5709" i="15"/>
  <c r="B5709" i="15" s="1"/>
  <c r="G5708" i="15"/>
  <c r="C5708" i="15"/>
  <c r="B5708" i="15" s="1"/>
  <c r="G5707" i="15"/>
  <c r="C5707" i="15"/>
  <c r="B5707" i="15" s="1"/>
  <c r="G5706" i="15"/>
  <c r="C5706" i="15"/>
  <c r="B5706" i="15" s="1"/>
  <c r="G5705" i="15"/>
  <c r="C5705" i="15"/>
  <c r="B5705" i="15" s="1"/>
  <c r="G5704" i="15"/>
  <c r="C5704" i="15"/>
  <c r="B5704" i="15" s="1"/>
  <c r="G5703" i="15"/>
  <c r="C5703" i="15"/>
  <c r="B5703" i="15" s="1"/>
  <c r="G5702" i="15"/>
  <c r="C5702" i="15"/>
  <c r="B5702" i="15" s="1"/>
  <c r="G5701" i="15"/>
  <c r="C5701" i="15"/>
  <c r="B5701" i="15" s="1"/>
  <c r="G5700" i="15"/>
  <c r="C5700" i="15"/>
  <c r="B5700" i="15" s="1"/>
  <c r="G5699" i="15"/>
  <c r="C5699" i="15"/>
  <c r="B5699" i="15" s="1"/>
  <c r="G5698" i="15"/>
  <c r="C5698" i="15"/>
  <c r="B5698" i="15" s="1"/>
  <c r="G5697" i="15"/>
  <c r="C5697" i="15"/>
  <c r="G5696" i="15"/>
  <c r="C5696" i="15"/>
  <c r="B5696" i="15" s="1"/>
  <c r="G5695" i="15"/>
  <c r="C5695" i="15"/>
  <c r="B5695" i="15" s="1"/>
  <c r="G5694" i="15"/>
  <c r="C5694" i="15"/>
  <c r="B5694" i="15" s="1"/>
  <c r="G5693" i="15"/>
  <c r="C5693" i="15"/>
  <c r="B5693" i="15" s="1"/>
  <c r="G5692" i="15"/>
  <c r="C5692" i="15"/>
  <c r="B5692" i="15" s="1"/>
  <c r="G5691" i="15"/>
  <c r="C5691" i="15"/>
  <c r="B5691" i="15" s="1"/>
  <c r="G5690" i="15"/>
  <c r="C5690" i="15"/>
  <c r="B5690" i="15" s="1"/>
  <c r="G5689" i="15"/>
  <c r="C5689" i="15"/>
  <c r="B5689" i="15" s="1"/>
  <c r="G5688" i="15"/>
  <c r="C5688" i="15"/>
  <c r="B5688" i="15" s="1"/>
  <c r="G5687" i="15"/>
  <c r="C5687" i="15"/>
  <c r="B5687" i="15" s="1"/>
  <c r="G5686" i="15"/>
  <c r="C5686" i="15"/>
  <c r="B5686" i="15" s="1"/>
  <c r="G5685" i="15"/>
  <c r="C5685" i="15"/>
  <c r="B5685" i="15" s="1"/>
  <c r="G5684" i="15"/>
  <c r="C5684" i="15"/>
  <c r="B5684" i="15" s="1"/>
  <c r="G5683" i="15"/>
  <c r="C5683" i="15"/>
  <c r="B5683" i="15" s="1"/>
  <c r="G5682" i="15"/>
  <c r="C5682" i="15"/>
  <c r="B5682" i="15" s="1"/>
  <c r="G5681" i="15"/>
  <c r="C5681" i="15"/>
  <c r="B5681" i="15" s="1"/>
  <c r="G5680" i="15"/>
  <c r="C5680" i="15"/>
  <c r="B5680" i="15" s="1"/>
  <c r="G5679" i="15"/>
  <c r="C5679" i="15"/>
  <c r="B5679" i="15" s="1"/>
  <c r="G5678" i="15"/>
  <c r="C5678" i="15"/>
  <c r="B5678" i="15" s="1"/>
  <c r="G5677" i="15"/>
  <c r="C5677" i="15"/>
  <c r="B5677" i="15" s="1"/>
  <c r="G5676" i="15"/>
  <c r="C5676" i="15"/>
  <c r="B5676" i="15" s="1"/>
  <c r="G5675" i="15"/>
  <c r="C5675" i="15"/>
  <c r="B5675" i="15" s="1"/>
  <c r="G5674" i="15"/>
  <c r="C5674" i="15"/>
  <c r="G5673" i="15"/>
  <c r="C5673" i="15"/>
  <c r="B5673" i="15" s="1"/>
  <c r="G5672" i="15"/>
  <c r="C5672" i="15"/>
  <c r="B5672" i="15" s="1"/>
  <c r="G5671" i="15"/>
  <c r="C5671" i="15"/>
  <c r="B5671" i="15" s="1"/>
  <c r="G5670" i="15"/>
  <c r="C5670" i="15"/>
  <c r="B5670" i="15" s="1"/>
  <c r="G5669" i="15"/>
  <c r="C5669" i="15"/>
  <c r="B5669" i="15" s="1"/>
  <c r="G5668" i="15"/>
  <c r="C5668" i="15"/>
  <c r="B5668" i="15" s="1"/>
  <c r="G5667" i="15"/>
  <c r="C5667" i="15"/>
  <c r="B5667" i="15" s="1"/>
  <c r="G5666" i="15"/>
  <c r="C5666" i="15"/>
  <c r="B5666" i="15" s="1"/>
  <c r="G5665" i="15"/>
  <c r="C5665" i="15"/>
  <c r="B5665" i="15" s="1"/>
  <c r="G5664" i="15"/>
  <c r="C5664" i="15"/>
  <c r="B5664" i="15" s="1"/>
  <c r="G5663" i="15"/>
  <c r="C5663" i="15"/>
  <c r="B5663" i="15" s="1"/>
  <c r="G5662" i="15"/>
  <c r="C5662" i="15"/>
  <c r="B5662" i="15" s="1"/>
  <c r="G5661" i="15"/>
  <c r="C5661" i="15"/>
  <c r="B5661" i="15" s="1"/>
  <c r="G5660" i="15"/>
  <c r="C5660" i="15"/>
  <c r="B5660" i="15" s="1"/>
  <c r="G5659" i="15"/>
  <c r="C5659" i="15"/>
  <c r="B5659" i="15" s="1"/>
  <c r="G5658" i="15"/>
  <c r="C5658" i="15"/>
  <c r="G5657" i="15"/>
  <c r="C5657" i="15"/>
  <c r="B5657" i="15" s="1"/>
  <c r="G5656" i="15"/>
  <c r="C5656" i="15"/>
  <c r="B5656" i="15" s="1"/>
  <c r="G5655" i="15"/>
  <c r="C5655" i="15"/>
  <c r="B5655" i="15" s="1"/>
  <c r="G5654" i="15"/>
  <c r="C5654" i="15"/>
  <c r="B5654" i="15" s="1"/>
  <c r="G5653" i="15"/>
  <c r="C5653" i="15"/>
  <c r="B5653" i="15" s="1"/>
  <c r="G5652" i="15"/>
  <c r="C5652" i="15"/>
  <c r="B5652" i="15" s="1"/>
  <c r="G5651" i="15"/>
  <c r="C5651" i="15"/>
  <c r="B5651" i="15" s="1"/>
  <c r="G5650" i="15"/>
  <c r="C5650" i="15"/>
  <c r="B5650" i="15" s="1"/>
  <c r="G5649" i="15"/>
  <c r="C5649" i="15"/>
  <c r="B5649" i="15" s="1"/>
  <c r="G5648" i="15"/>
  <c r="C5648" i="15"/>
  <c r="B5648" i="15" s="1"/>
  <c r="G5647" i="15"/>
  <c r="C5647" i="15"/>
  <c r="B5647" i="15" s="1"/>
  <c r="G5646" i="15"/>
  <c r="C5646" i="15"/>
  <c r="B5646" i="15" s="1"/>
  <c r="G5645" i="15"/>
  <c r="C5645" i="15"/>
  <c r="B5645" i="15" s="1"/>
  <c r="G5644" i="15"/>
  <c r="C5644" i="15"/>
  <c r="B5644" i="15" s="1"/>
  <c r="G5643" i="15"/>
  <c r="C5643" i="15"/>
  <c r="B5643" i="15" s="1"/>
  <c r="G5642" i="15"/>
  <c r="C5642" i="15"/>
  <c r="G5641" i="15"/>
  <c r="C5641" i="15"/>
  <c r="B5641" i="15" s="1"/>
  <c r="G5640" i="15"/>
  <c r="C5640" i="15"/>
  <c r="B5640" i="15" s="1"/>
  <c r="G5639" i="15"/>
  <c r="C5639" i="15"/>
  <c r="B5639" i="15" s="1"/>
  <c r="G5638" i="15"/>
  <c r="C5638" i="15"/>
  <c r="B5638" i="15" s="1"/>
  <c r="G5637" i="15"/>
  <c r="C5637" i="15"/>
  <c r="B5637" i="15" s="1"/>
  <c r="G5636" i="15"/>
  <c r="C5636" i="15"/>
  <c r="B5636" i="15" s="1"/>
  <c r="G5635" i="15"/>
  <c r="C5635" i="15"/>
  <c r="B5635" i="15" s="1"/>
  <c r="G5634" i="15"/>
  <c r="C5634" i="15"/>
  <c r="B5634" i="15" s="1"/>
  <c r="G5633" i="15"/>
  <c r="C5633" i="15"/>
  <c r="B5633" i="15" s="1"/>
  <c r="G5632" i="15"/>
  <c r="C5632" i="15"/>
  <c r="B5632" i="15" s="1"/>
  <c r="G5631" i="15"/>
  <c r="C5631" i="15"/>
  <c r="B5631" i="15" s="1"/>
  <c r="G5630" i="15"/>
  <c r="C5630" i="15"/>
  <c r="B5630" i="15" s="1"/>
  <c r="G5629" i="15"/>
  <c r="C5629" i="15"/>
  <c r="B5629" i="15" s="1"/>
  <c r="G5628" i="15"/>
  <c r="C5628" i="15"/>
  <c r="B5628" i="15" s="1"/>
  <c r="G5627" i="15"/>
  <c r="C5627" i="15"/>
  <c r="B5627" i="15" s="1"/>
  <c r="G5626" i="15"/>
  <c r="C5626" i="15"/>
  <c r="G5625" i="15"/>
  <c r="C5625" i="15"/>
  <c r="B5625" i="15" s="1"/>
  <c r="G5624" i="15"/>
  <c r="C5624" i="15"/>
  <c r="B5624" i="15" s="1"/>
  <c r="G5623" i="15"/>
  <c r="C5623" i="15"/>
  <c r="B5623" i="15" s="1"/>
  <c r="G5622" i="15"/>
  <c r="C5622" i="15"/>
  <c r="B5622" i="15" s="1"/>
  <c r="G5621" i="15"/>
  <c r="C5621" i="15"/>
  <c r="G5620" i="15"/>
  <c r="C5620" i="15"/>
  <c r="B5620" i="15" s="1"/>
  <c r="G5619" i="15"/>
  <c r="C5619" i="15"/>
  <c r="B5619" i="15" s="1"/>
  <c r="G5618" i="15"/>
  <c r="C5618" i="15"/>
  <c r="B5618" i="15" s="1"/>
  <c r="G5617" i="15"/>
  <c r="C5617" i="15"/>
  <c r="B5617" i="15" s="1"/>
  <c r="G5616" i="15"/>
  <c r="C5616" i="15"/>
  <c r="B5616" i="15" s="1"/>
  <c r="G5615" i="15"/>
  <c r="C5615" i="15"/>
  <c r="B5615" i="15" s="1"/>
  <c r="G5614" i="15"/>
  <c r="C5614" i="15"/>
  <c r="B5614" i="15" s="1"/>
  <c r="G5613" i="15"/>
  <c r="C5613" i="15"/>
  <c r="B5613" i="15" s="1"/>
  <c r="G5612" i="15"/>
  <c r="C5612" i="15"/>
  <c r="B5612" i="15" s="1"/>
  <c r="G5611" i="15"/>
  <c r="C5611" i="15"/>
  <c r="B5611" i="15" s="1"/>
  <c r="G5610" i="15"/>
  <c r="C5610" i="15"/>
  <c r="B5610" i="15" s="1"/>
  <c r="G5609" i="15"/>
  <c r="C5609" i="15"/>
  <c r="B5609" i="15" s="1"/>
  <c r="G5608" i="15"/>
  <c r="C5608" i="15"/>
  <c r="B5608" i="15" s="1"/>
  <c r="G5607" i="15"/>
  <c r="C5607" i="15"/>
  <c r="B5607" i="15" s="1"/>
  <c r="G5606" i="15"/>
  <c r="C5606" i="15"/>
  <c r="B5606" i="15" s="1"/>
  <c r="G5605" i="15"/>
  <c r="C5605" i="15"/>
  <c r="G5604" i="15"/>
  <c r="C5604" i="15"/>
  <c r="B5604" i="15" s="1"/>
  <c r="G5603" i="15"/>
  <c r="C5603" i="15"/>
  <c r="B5603" i="15" s="1"/>
  <c r="G5602" i="15"/>
  <c r="C5602" i="15"/>
  <c r="B5602" i="15" s="1"/>
  <c r="G5601" i="15"/>
  <c r="C5601" i="15"/>
  <c r="B5601" i="15" s="1"/>
  <c r="G5600" i="15"/>
  <c r="C5600" i="15"/>
  <c r="B5600" i="15" s="1"/>
  <c r="G5599" i="15"/>
  <c r="C5599" i="15"/>
  <c r="B5599" i="15" s="1"/>
  <c r="G5598" i="15"/>
  <c r="C5598" i="15"/>
  <c r="B5598" i="15" s="1"/>
  <c r="G5597" i="15"/>
  <c r="C5597" i="15"/>
  <c r="B5597" i="15" s="1"/>
  <c r="G5596" i="15"/>
  <c r="C5596" i="15"/>
  <c r="B5596" i="15" s="1"/>
  <c r="G5595" i="15"/>
  <c r="C5595" i="15"/>
  <c r="B5595" i="15" s="1"/>
  <c r="G5594" i="15"/>
  <c r="C5594" i="15"/>
  <c r="B5594" i="15" s="1"/>
  <c r="G5593" i="15"/>
  <c r="C5593" i="15"/>
  <c r="B5593" i="15" s="1"/>
  <c r="G5592" i="15"/>
  <c r="C5592" i="15"/>
  <c r="B5592" i="15" s="1"/>
  <c r="G5591" i="15"/>
  <c r="C5591" i="15"/>
  <c r="B5591" i="15" s="1"/>
  <c r="G5590" i="15"/>
  <c r="C5590" i="15"/>
  <c r="B5590" i="15" s="1"/>
  <c r="G5589" i="15"/>
  <c r="C5589" i="15"/>
  <c r="G5588" i="15"/>
  <c r="C5588" i="15"/>
  <c r="B5588" i="15" s="1"/>
  <c r="G5587" i="15"/>
  <c r="C5587" i="15"/>
  <c r="B5587" i="15" s="1"/>
  <c r="G5586" i="15"/>
  <c r="C5586" i="15"/>
  <c r="B5586" i="15" s="1"/>
  <c r="G5585" i="15"/>
  <c r="C5585" i="15"/>
  <c r="B5585" i="15" s="1"/>
  <c r="G5584" i="15"/>
  <c r="C5584" i="15"/>
  <c r="B5584" i="15" s="1"/>
  <c r="G5583" i="15"/>
  <c r="C5583" i="15"/>
  <c r="B5583" i="15" s="1"/>
  <c r="G5582" i="15"/>
  <c r="C5582" i="15"/>
  <c r="B5582" i="15" s="1"/>
  <c r="G5581" i="15"/>
  <c r="C5581" i="15"/>
  <c r="B5581" i="15" s="1"/>
  <c r="G5580" i="15"/>
  <c r="C5580" i="15"/>
  <c r="B5580" i="15" s="1"/>
  <c r="G5579" i="15"/>
  <c r="C5579" i="15"/>
  <c r="B5579" i="15" s="1"/>
  <c r="G5578" i="15"/>
  <c r="C5578" i="15"/>
  <c r="B5578" i="15" s="1"/>
  <c r="G5577" i="15"/>
  <c r="C5577" i="15"/>
  <c r="B5577" i="15" s="1"/>
  <c r="G5576" i="15"/>
  <c r="C5576" i="15"/>
  <c r="B5576" i="15" s="1"/>
  <c r="G5575" i="15"/>
  <c r="C5575" i="15"/>
  <c r="B5575" i="15" s="1"/>
  <c r="G5574" i="15"/>
  <c r="C5574" i="15"/>
  <c r="B5574" i="15" s="1"/>
  <c r="G5573" i="15"/>
  <c r="C5573" i="15"/>
  <c r="G5572" i="15"/>
  <c r="C5572" i="15"/>
  <c r="B5572" i="15" s="1"/>
  <c r="G5571" i="15"/>
  <c r="C5571" i="15"/>
  <c r="B5571" i="15" s="1"/>
  <c r="G5570" i="15"/>
  <c r="C5570" i="15"/>
  <c r="B5570" i="15" s="1"/>
  <c r="G5569" i="15"/>
  <c r="C5569" i="15"/>
  <c r="B5569" i="15" s="1"/>
  <c r="G5568" i="15"/>
  <c r="C5568" i="15"/>
  <c r="B5568" i="15" s="1"/>
  <c r="G5567" i="15"/>
  <c r="C5567" i="15"/>
  <c r="B5567" i="15" s="1"/>
  <c r="G5566" i="15"/>
  <c r="C5566" i="15"/>
  <c r="B5566" i="15" s="1"/>
  <c r="G5565" i="15"/>
  <c r="C5565" i="15"/>
  <c r="B5565" i="15" s="1"/>
  <c r="G5564" i="15"/>
  <c r="C5564" i="15"/>
  <c r="B5564" i="15" s="1"/>
  <c r="G5563" i="15"/>
  <c r="C5563" i="15"/>
  <c r="B5563" i="15" s="1"/>
  <c r="G5562" i="15"/>
  <c r="C5562" i="15"/>
  <c r="B5562" i="15" s="1"/>
  <c r="G5561" i="15"/>
  <c r="C5561" i="15"/>
  <c r="B5561" i="15" s="1"/>
  <c r="G5560" i="15"/>
  <c r="C5560" i="15"/>
  <c r="B5560" i="15" s="1"/>
  <c r="G5559" i="15"/>
  <c r="C5559" i="15"/>
  <c r="B5559" i="15" s="1"/>
  <c r="G5558" i="15"/>
  <c r="C5558" i="15"/>
  <c r="B5558" i="15" s="1"/>
  <c r="G5557" i="15"/>
  <c r="C5557" i="15"/>
  <c r="G5556" i="15"/>
  <c r="C5556" i="15"/>
  <c r="B5556" i="15" s="1"/>
  <c r="G5555" i="15"/>
  <c r="C5555" i="15"/>
  <c r="B5555" i="15" s="1"/>
  <c r="G5554" i="15"/>
  <c r="C5554" i="15"/>
  <c r="B5554" i="15" s="1"/>
  <c r="G5553" i="15"/>
  <c r="C5553" i="15"/>
  <c r="B5553" i="15" s="1"/>
  <c r="G5552" i="15"/>
  <c r="C5552" i="15"/>
  <c r="B5552" i="15" s="1"/>
  <c r="G5551" i="15"/>
  <c r="C5551" i="15"/>
  <c r="B5551" i="15" s="1"/>
  <c r="G5550" i="15"/>
  <c r="C5550" i="15"/>
  <c r="B5550" i="15" s="1"/>
  <c r="G5549" i="15"/>
  <c r="C5549" i="15"/>
  <c r="B5549" i="15" s="1"/>
  <c r="G5548" i="15"/>
  <c r="C5548" i="15"/>
  <c r="B5548" i="15" s="1"/>
  <c r="G5547" i="15"/>
  <c r="C5547" i="15"/>
  <c r="B5547" i="15" s="1"/>
  <c r="G5546" i="15"/>
  <c r="C5546" i="15"/>
  <c r="B5546" i="15" s="1"/>
  <c r="G5545" i="15"/>
  <c r="C5545" i="15"/>
  <c r="B5545" i="15" s="1"/>
  <c r="G5544" i="15"/>
  <c r="C5544" i="15"/>
  <c r="B5544" i="15" s="1"/>
  <c r="G5543" i="15"/>
  <c r="C5543" i="15"/>
  <c r="B5543" i="15" s="1"/>
  <c r="G5542" i="15"/>
  <c r="C5542" i="15"/>
  <c r="B5542" i="15" s="1"/>
  <c r="G5541" i="15"/>
  <c r="C5541" i="15"/>
  <c r="G5540" i="15"/>
  <c r="C5540" i="15"/>
  <c r="B5540" i="15" s="1"/>
  <c r="G5539" i="15"/>
  <c r="C5539" i="15"/>
  <c r="B5539" i="15" s="1"/>
  <c r="G5538" i="15"/>
  <c r="C5538" i="15"/>
  <c r="B5538" i="15" s="1"/>
  <c r="G5537" i="15"/>
  <c r="C5537" i="15"/>
  <c r="B5537" i="15" s="1"/>
  <c r="G5536" i="15"/>
  <c r="C5536" i="15"/>
  <c r="B5536" i="15" s="1"/>
  <c r="G5535" i="15"/>
  <c r="C5535" i="15"/>
  <c r="B5535" i="15" s="1"/>
  <c r="G5534" i="15"/>
  <c r="C5534" i="15"/>
  <c r="B5534" i="15" s="1"/>
  <c r="G5533" i="15"/>
  <c r="C5533" i="15"/>
  <c r="B5533" i="15" s="1"/>
  <c r="G5532" i="15"/>
  <c r="C5532" i="15"/>
  <c r="B5532" i="15" s="1"/>
  <c r="G5531" i="15"/>
  <c r="C5531" i="15"/>
  <c r="B5531" i="15" s="1"/>
  <c r="G5530" i="15"/>
  <c r="C5530" i="15"/>
  <c r="B5530" i="15" s="1"/>
  <c r="G5529" i="15"/>
  <c r="C5529" i="15"/>
  <c r="B5529" i="15" s="1"/>
  <c r="G5528" i="15"/>
  <c r="C5528" i="15"/>
  <c r="B5528" i="15" s="1"/>
  <c r="G5527" i="15"/>
  <c r="C5527" i="15"/>
  <c r="B5527" i="15" s="1"/>
  <c r="G5526" i="15"/>
  <c r="C5526" i="15"/>
  <c r="B5526" i="15" s="1"/>
  <c r="G5525" i="15"/>
  <c r="C5525" i="15"/>
  <c r="G5524" i="15"/>
  <c r="C5524" i="15"/>
  <c r="B5524" i="15" s="1"/>
  <c r="G5523" i="15"/>
  <c r="C5523" i="15"/>
  <c r="B5523" i="15" s="1"/>
  <c r="G5522" i="15"/>
  <c r="C5522" i="15"/>
  <c r="B5522" i="15" s="1"/>
  <c r="G5521" i="15"/>
  <c r="C5521" i="15"/>
  <c r="B5521" i="15" s="1"/>
  <c r="G5520" i="15"/>
  <c r="C5520" i="15"/>
  <c r="B5520" i="15" s="1"/>
  <c r="G5519" i="15"/>
  <c r="C5519" i="15"/>
  <c r="B5519" i="15" s="1"/>
  <c r="G5518" i="15"/>
  <c r="C5518" i="15"/>
  <c r="B5518" i="15" s="1"/>
  <c r="G5517" i="15"/>
  <c r="C5517" i="15"/>
  <c r="B5517" i="15" s="1"/>
  <c r="G5516" i="15"/>
  <c r="C5516" i="15"/>
  <c r="B5516" i="15" s="1"/>
  <c r="G5515" i="15"/>
  <c r="C5515" i="15"/>
  <c r="B5515" i="15" s="1"/>
  <c r="G5514" i="15"/>
  <c r="C5514" i="15"/>
  <c r="B5514" i="15" s="1"/>
  <c r="G5513" i="15"/>
  <c r="C5513" i="15"/>
  <c r="B5513" i="15" s="1"/>
  <c r="G5512" i="15"/>
  <c r="C5512" i="15"/>
  <c r="B5512" i="15" s="1"/>
  <c r="G5511" i="15"/>
  <c r="C5511" i="15"/>
  <c r="B5511" i="15" s="1"/>
  <c r="G5510" i="15"/>
  <c r="C5510" i="15"/>
  <c r="B5510" i="15" s="1"/>
  <c r="G5509" i="15"/>
  <c r="C5509" i="15"/>
  <c r="G5508" i="15"/>
  <c r="C5508" i="15"/>
  <c r="B5508" i="15" s="1"/>
  <c r="G5507" i="15"/>
  <c r="C5507" i="15"/>
  <c r="B5507" i="15" s="1"/>
  <c r="G5506" i="15"/>
  <c r="C5506" i="15"/>
  <c r="B5506" i="15" s="1"/>
  <c r="G5505" i="15"/>
  <c r="C5505" i="15"/>
  <c r="B5505" i="15" s="1"/>
  <c r="G5504" i="15"/>
  <c r="C5504" i="15"/>
  <c r="B5504" i="15" s="1"/>
  <c r="G5503" i="15"/>
  <c r="C5503" i="15"/>
  <c r="B5503" i="15" s="1"/>
  <c r="G5502" i="15"/>
  <c r="C5502" i="15"/>
  <c r="B5502" i="15" s="1"/>
  <c r="G5501" i="15"/>
  <c r="C5501" i="15"/>
  <c r="B5501" i="15" s="1"/>
  <c r="G5500" i="15"/>
  <c r="C5500" i="15"/>
  <c r="B5500" i="15" s="1"/>
  <c r="G5499" i="15"/>
  <c r="C5499" i="15"/>
  <c r="B5499" i="15" s="1"/>
  <c r="G5498" i="15"/>
  <c r="C5498" i="15"/>
  <c r="B5498" i="15" s="1"/>
  <c r="G5497" i="15"/>
  <c r="C5497" i="15"/>
  <c r="B5497" i="15" s="1"/>
  <c r="G5496" i="15"/>
  <c r="C5496" i="15"/>
  <c r="B5496" i="15" s="1"/>
  <c r="G5495" i="15"/>
  <c r="C5495" i="15"/>
  <c r="B5495" i="15" s="1"/>
  <c r="G5494" i="15"/>
  <c r="C5494" i="15"/>
  <c r="B5494" i="15" s="1"/>
  <c r="G5493" i="15"/>
  <c r="C5493" i="15"/>
  <c r="G5492" i="15"/>
  <c r="C5492" i="15"/>
  <c r="B5492" i="15" s="1"/>
  <c r="G5491" i="15"/>
  <c r="C5491" i="15"/>
  <c r="B5491" i="15" s="1"/>
  <c r="G5490" i="15"/>
  <c r="C5490" i="15"/>
  <c r="B5490" i="15" s="1"/>
  <c r="G5489" i="15"/>
  <c r="C5489" i="15"/>
  <c r="B5489" i="15" s="1"/>
  <c r="G5488" i="15"/>
  <c r="C5488" i="15"/>
  <c r="B5488" i="15" s="1"/>
  <c r="G5487" i="15"/>
  <c r="C5487" i="15"/>
  <c r="B5487" i="15" s="1"/>
  <c r="G5486" i="15"/>
  <c r="C5486" i="15"/>
  <c r="B5486" i="15" s="1"/>
  <c r="G5485" i="15"/>
  <c r="C5485" i="15"/>
  <c r="B5485" i="15" s="1"/>
  <c r="G5484" i="15"/>
  <c r="C5484" i="15"/>
  <c r="B5484" i="15" s="1"/>
  <c r="G5483" i="15"/>
  <c r="C5483" i="15"/>
  <c r="B5483" i="15" s="1"/>
  <c r="G5482" i="15"/>
  <c r="C5482" i="15"/>
  <c r="B5482" i="15" s="1"/>
  <c r="G5481" i="15"/>
  <c r="C5481" i="15"/>
  <c r="B5481" i="15" s="1"/>
  <c r="G5480" i="15"/>
  <c r="C5480" i="15"/>
  <c r="B5480" i="15" s="1"/>
  <c r="G5479" i="15"/>
  <c r="C5479" i="15"/>
  <c r="B5479" i="15" s="1"/>
  <c r="G5478" i="15"/>
  <c r="C5478" i="15"/>
  <c r="B5478" i="15" s="1"/>
  <c r="G5477" i="15"/>
  <c r="C5477" i="15"/>
  <c r="G5476" i="15"/>
  <c r="C5476" i="15"/>
  <c r="B5476" i="15" s="1"/>
  <c r="G5475" i="15"/>
  <c r="C5475" i="15"/>
  <c r="B5475" i="15" s="1"/>
  <c r="G5474" i="15"/>
  <c r="C5474" i="15"/>
  <c r="B5474" i="15" s="1"/>
  <c r="G5473" i="15"/>
  <c r="C5473" i="15"/>
  <c r="B5473" i="15" s="1"/>
  <c r="G5472" i="15"/>
  <c r="C5472" i="15"/>
  <c r="B5472" i="15" s="1"/>
  <c r="G5471" i="15"/>
  <c r="C5471" i="15"/>
  <c r="B5471" i="15" s="1"/>
  <c r="G5470" i="15"/>
  <c r="C5470" i="15"/>
  <c r="B5470" i="15" s="1"/>
  <c r="G5469" i="15"/>
  <c r="C5469" i="15"/>
  <c r="B5469" i="15" s="1"/>
  <c r="G5468" i="15"/>
  <c r="C5468" i="15"/>
  <c r="B5468" i="15" s="1"/>
  <c r="G5467" i="15"/>
  <c r="C5467" i="15"/>
  <c r="B5467" i="15" s="1"/>
  <c r="G5466" i="15"/>
  <c r="C5466" i="15"/>
  <c r="B5466" i="15" s="1"/>
  <c r="G5465" i="15"/>
  <c r="C5465" i="15"/>
  <c r="B5465" i="15" s="1"/>
  <c r="G5464" i="15"/>
  <c r="C5464" i="15"/>
  <c r="B5464" i="15" s="1"/>
  <c r="G5463" i="15"/>
  <c r="C5463" i="15"/>
  <c r="B5463" i="15" s="1"/>
  <c r="G5462" i="15"/>
  <c r="C5462" i="15"/>
  <c r="B5462" i="15" s="1"/>
  <c r="G5461" i="15"/>
  <c r="C5461" i="15"/>
  <c r="G5460" i="15"/>
  <c r="C5460" i="15"/>
  <c r="B5460" i="15" s="1"/>
  <c r="G5459" i="15"/>
  <c r="C5459" i="15"/>
  <c r="B5459" i="15" s="1"/>
  <c r="G5458" i="15"/>
  <c r="C5458" i="15"/>
  <c r="B5458" i="15" s="1"/>
  <c r="G5457" i="15"/>
  <c r="C5457" i="15"/>
  <c r="B5457" i="15" s="1"/>
  <c r="G5456" i="15"/>
  <c r="C5456" i="15"/>
  <c r="B5456" i="15" s="1"/>
  <c r="G5455" i="15"/>
  <c r="C5455" i="15"/>
  <c r="B5455" i="15" s="1"/>
  <c r="G5454" i="15"/>
  <c r="C5454" i="15"/>
  <c r="B5454" i="15" s="1"/>
  <c r="G5453" i="15"/>
  <c r="C5453" i="15"/>
  <c r="B5453" i="15" s="1"/>
  <c r="G5452" i="15"/>
  <c r="C5452" i="15"/>
  <c r="B5452" i="15" s="1"/>
  <c r="G5451" i="15"/>
  <c r="C5451" i="15"/>
  <c r="B5451" i="15" s="1"/>
  <c r="G5450" i="15"/>
  <c r="C5450" i="15"/>
  <c r="B5450" i="15" s="1"/>
  <c r="G5449" i="15"/>
  <c r="C5449" i="15"/>
  <c r="B5449" i="15" s="1"/>
  <c r="G5448" i="15"/>
  <c r="C5448" i="15"/>
  <c r="B5448" i="15" s="1"/>
  <c r="G5447" i="15"/>
  <c r="C5447" i="15"/>
  <c r="B5447" i="15" s="1"/>
  <c r="G5446" i="15"/>
  <c r="C5446" i="15"/>
  <c r="B5446" i="15" s="1"/>
  <c r="G5445" i="15"/>
  <c r="C5445" i="15"/>
  <c r="G5444" i="15"/>
  <c r="C5444" i="15"/>
  <c r="B5444" i="15" s="1"/>
  <c r="G5443" i="15"/>
  <c r="C5443" i="15"/>
  <c r="B5443" i="15" s="1"/>
  <c r="G5442" i="15"/>
  <c r="C5442" i="15"/>
  <c r="B5442" i="15" s="1"/>
  <c r="G5441" i="15"/>
  <c r="C5441" i="15"/>
  <c r="B5441" i="15" s="1"/>
  <c r="G5440" i="15"/>
  <c r="C5440" i="15"/>
  <c r="B5440" i="15" s="1"/>
  <c r="G5439" i="15"/>
  <c r="C5439" i="15"/>
  <c r="B5439" i="15" s="1"/>
  <c r="G5438" i="15"/>
  <c r="C5438" i="15"/>
  <c r="B5438" i="15" s="1"/>
  <c r="G5437" i="15"/>
  <c r="C5437" i="15"/>
  <c r="B5437" i="15" s="1"/>
  <c r="G5436" i="15"/>
  <c r="C5436" i="15"/>
  <c r="B5436" i="15" s="1"/>
  <c r="G5435" i="15"/>
  <c r="C5435" i="15"/>
  <c r="B5435" i="15" s="1"/>
  <c r="G5434" i="15"/>
  <c r="C5434" i="15"/>
  <c r="B5434" i="15" s="1"/>
  <c r="G5433" i="15"/>
  <c r="C5433" i="15"/>
  <c r="B5433" i="15" s="1"/>
  <c r="G5432" i="15"/>
  <c r="C5432" i="15"/>
  <c r="B5432" i="15" s="1"/>
  <c r="G5431" i="15"/>
  <c r="C5431" i="15"/>
  <c r="B5431" i="15" s="1"/>
  <c r="G5430" i="15"/>
  <c r="C5430" i="15"/>
  <c r="B5430" i="15" s="1"/>
  <c r="G5429" i="15"/>
  <c r="C5429" i="15"/>
  <c r="G5428" i="15"/>
  <c r="C5428" i="15"/>
  <c r="B5428" i="15" s="1"/>
  <c r="G5427" i="15"/>
  <c r="C5427" i="15"/>
  <c r="B5427" i="15" s="1"/>
  <c r="G5426" i="15"/>
  <c r="C5426" i="15"/>
  <c r="B5426" i="15" s="1"/>
  <c r="G5425" i="15"/>
  <c r="C5425" i="15"/>
  <c r="B5425" i="15" s="1"/>
  <c r="G5424" i="15"/>
  <c r="C5424" i="15"/>
  <c r="B5424" i="15" s="1"/>
  <c r="G5423" i="15"/>
  <c r="C5423" i="15"/>
  <c r="B5423" i="15" s="1"/>
  <c r="G5422" i="15"/>
  <c r="C5422" i="15"/>
  <c r="B5422" i="15" s="1"/>
  <c r="G5421" i="15"/>
  <c r="C5421" i="15"/>
  <c r="B5421" i="15" s="1"/>
  <c r="G5420" i="15"/>
  <c r="C5420" i="15"/>
  <c r="B5420" i="15" s="1"/>
  <c r="G5419" i="15"/>
  <c r="C5419" i="15"/>
  <c r="B5419" i="15" s="1"/>
  <c r="G5418" i="15"/>
  <c r="C5418" i="15"/>
  <c r="B5418" i="15" s="1"/>
  <c r="G5417" i="15"/>
  <c r="C5417" i="15"/>
  <c r="B5417" i="15" s="1"/>
  <c r="G5416" i="15"/>
  <c r="C5416" i="15"/>
  <c r="B5416" i="15" s="1"/>
  <c r="G5415" i="15"/>
  <c r="C5415" i="15"/>
  <c r="B5415" i="15" s="1"/>
  <c r="G5414" i="15"/>
  <c r="C5414" i="15"/>
  <c r="B5414" i="15" s="1"/>
  <c r="G5413" i="15"/>
  <c r="C5413" i="15"/>
  <c r="G5412" i="15"/>
  <c r="C5412" i="15"/>
  <c r="B5412" i="15" s="1"/>
  <c r="G5411" i="15"/>
  <c r="C5411" i="15"/>
  <c r="B5411" i="15" s="1"/>
  <c r="G5410" i="15"/>
  <c r="C5410" i="15"/>
  <c r="B5410" i="15" s="1"/>
  <c r="G5409" i="15"/>
  <c r="C5409" i="15"/>
  <c r="B5409" i="15" s="1"/>
  <c r="G5408" i="15"/>
  <c r="C5408" i="15"/>
  <c r="B5408" i="15" s="1"/>
  <c r="G5407" i="15"/>
  <c r="C5407" i="15"/>
  <c r="B5407" i="15" s="1"/>
  <c r="G5406" i="15"/>
  <c r="C5406" i="15"/>
  <c r="B5406" i="15" s="1"/>
  <c r="G5405" i="15"/>
  <c r="C5405" i="15"/>
  <c r="B5405" i="15" s="1"/>
  <c r="G5404" i="15"/>
  <c r="C5404" i="15"/>
  <c r="B5404" i="15" s="1"/>
  <c r="G5403" i="15"/>
  <c r="C5403" i="15"/>
  <c r="B5403" i="15" s="1"/>
  <c r="G5402" i="15"/>
  <c r="C5402" i="15"/>
  <c r="B5402" i="15" s="1"/>
  <c r="G5401" i="15"/>
  <c r="C5401" i="15"/>
  <c r="B5401" i="15" s="1"/>
  <c r="G5400" i="15"/>
  <c r="C5400" i="15"/>
  <c r="B5400" i="15" s="1"/>
  <c r="G5399" i="15"/>
  <c r="C5399" i="15"/>
  <c r="B5399" i="15" s="1"/>
  <c r="G5398" i="15"/>
  <c r="C5398" i="15"/>
  <c r="B5398" i="15" s="1"/>
  <c r="G5397" i="15"/>
  <c r="C5397" i="15"/>
  <c r="G5396" i="15"/>
  <c r="C5396" i="15"/>
  <c r="B5396" i="15" s="1"/>
  <c r="G5395" i="15"/>
  <c r="C5395" i="15"/>
  <c r="B5395" i="15" s="1"/>
  <c r="G5394" i="15"/>
  <c r="C5394" i="15"/>
  <c r="B5394" i="15" s="1"/>
  <c r="G5393" i="15"/>
  <c r="C5393" i="15"/>
  <c r="B5393" i="15" s="1"/>
  <c r="G5392" i="15"/>
  <c r="C5392" i="15"/>
  <c r="B5392" i="15" s="1"/>
  <c r="G5391" i="15"/>
  <c r="C5391" i="15"/>
  <c r="B5391" i="15" s="1"/>
  <c r="G5390" i="15"/>
  <c r="C5390" i="15"/>
  <c r="B5390" i="15" s="1"/>
  <c r="G5389" i="15"/>
  <c r="C5389" i="15"/>
  <c r="B5389" i="15" s="1"/>
  <c r="G5388" i="15"/>
  <c r="C5388" i="15"/>
  <c r="B5388" i="15" s="1"/>
  <c r="G5387" i="15"/>
  <c r="C5387" i="15"/>
  <c r="B5387" i="15" s="1"/>
  <c r="G5386" i="15"/>
  <c r="C5386" i="15"/>
  <c r="B5386" i="15" s="1"/>
  <c r="G5385" i="15"/>
  <c r="C5385" i="15"/>
  <c r="B5385" i="15" s="1"/>
  <c r="G5384" i="15"/>
  <c r="C5384" i="15"/>
  <c r="B5384" i="15" s="1"/>
  <c r="G5383" i="15"/>
  <c r="C5383" i="15"/>
  <c r="B5383" i="15" s="1"/>
  <c r="G5382" i="15"/>
  <c r="C5382" i="15"/>
  <c r="B5382" i="15" s="1"/>
  <c r="G5381" i="15"/>
  <c r="C5381" i="15"/>
  <c r="B5381" i="15" s="1"/>
  <c r="G5380" i="15"/>
  <c r="C5380" i="15"/>
  <c r="B5380" i="15" s="1"/>
  <c r="G5379" i="15"/>
  <c r="C5379" i="15"/>
  <c r="B5379" i="15" s="1"/>
  <c r="G5378" i="15"/>
  <c r="C5378" i="15"/>
  <c r="B5378" i="15" s="1"/>
  <c r="G5377" i="15"/>
  <c r="C5377" i="15"/>
  <c r="G5376" i="15"/>
  <c r="C5376" i="15"/>
  <c r="B5376" i="15" s="1"/>
  <c r="G5375" i="15"/>
  <c r="C5375" i="15"/>
  <c r="B5375" i="15" s="1"/>
  <c r="G5374" i="15"/>
  <c r="C5374" i="15"/>
  <c r="B5374" i="15" s="1"/>
  <c r="G5373" i="15"/>
  <c r="C5373" i="15"/>
  <c r="B5373" i="15" s="1"/>
  <c r="G5372" i="15"/>
  <c r="C5372" i="15"/>
  <c r="B5372" i="15" s="1"/>
  <c r="G5371" i="15"/>
  <c r="C5371" i="15"/>
  <c r="B5371" i="15" s="1"/>
  <c r="G5370" i="15"/>
  <c r="C5370" i="15"/>
  <c r="B5370" i="15" s="1"/>
  <c r="G5369" i="15"/>
  <c r="C5369" i="15"/>
  <c r="B5369" i="15" s="1"/>
  <c r="G5368" i="15"/>
  <c r="C5368" i="15"/>
  <c r="B5368" i="15" s="1"/>
  <c r="G5367" i="15"/>
  <c r="C5367" i="15"/>
  <c r="B5367" i="15" s="1"/>
  <c r="G5366" i="15"/>
  <c r="C5366" i="15"/>
  <c r="B5366" i="15" s="1"/>
  <c r="G5365" i="15"/>
  <c r="C5365" i="15"/>
  <c r="B5365" i="15" s="1"/>
  <c r="G5364" i="15"/>
  <c r="C5364" i="15"/>
  <c r="B5364" i="15" s="1"/>
  <c r="G5363" i="15"/>
  <c r="C5363" i="15"/>
  <c r="B5363" i="15" s="1"/>
  <c r="G5362" i="15"/>
  <c r="C5362" i="15"/>
  <c r="G5361" i="15"/>
  <c r="C5361" i="15"/>
  <c r="B5361" i="15" s="1"/>
  <c r="G5360" i="15"/>
  <c r="C5360" i="15"/>
  <c r="B5360" i="15" s="1"/>
  <c r="G5359" i="15"/>
  <c r="C5359" i="15"/>
  <c r="B5359" i="15" s="1"/>
  <c r="G5358" i="15"/>
  <c r="C5358" i="15"/>
  <c r="B5358" i="15" s="1"/>
  <c r="G5357" i="15"/>
  <c r="C5357" i="15"/>
  <c r="B5357" i="15" s="1"/>
  <c r="G5356" i="15"/>
  <c r="C5356" i="15"/>
  <c r="B5356" i="15" s="1"/>
  <c r="G5355" i="15"/>
  <c r="C5355" i="15"/>
  <c r="B5355" i="15" s="1"/>
  <c r="G5354" i="15"/>
  <c r="C5354" i="15"/>
  <c r="B5354" i="15" s="1"/>
  <c r="G5353" i="15"/>
  <c r="C5353" i="15"/>
  <c r="B5353" i="15" s="1"/>
  <c r="G5352" i="15"/>
  <c r="C5352" i="15"/>
  <c r="B5352" i="15" s="1"/>
  <c r="G5351" i="15"/>
  <c r="C5351" i="15"/>
  <c r="B5351" i="15" s="1"/>
  <c r="G5350" i="15"/>
  <c r="C5350" i="15"/>
  <c r="B5350" i="15" s="1"/>
  <c r="G5349" i="15"/>
  <c r="C5349" i="15"/>
  <c r="B5349" i="15" s="1"/>
  <c r="G5348" i="15"/>
  <c r="C5348" i="15"/>
  <c r="B5348" i="15" s="1"/>
  <c r="G5347" i="15"/>
  <c r="C5347" i="15"/>
  <c r="B5347" i="15" s="1"/>
  <c r="G5346" i="15"/>
  <c r="C5346" i="15"/>
  <c r="B5346" i="15" s="1"/>
  <c r="G5345" i="15"/>
  <c r="C5345" i="15"/>
  <c r="B5345" i="15" s="1"/>
  <c r="G5344" i="15"/>
  <c r="C5344" i="15"/>
  <c r="B5344" i="15" s="1"/>
  <c r="G5343" i="15"/>
  <c r="C5343" i="15"/>
  <c r="B5343" i="15" s="1"/>
  <c r="G5342" i="15"/>
  <c r="C5342" i="15"/>
  <c r="B5342" i="15" s="1"/>
  <c r="G5341" i="15"/>
  <c r="C5341" i="15"/>
  <c r="B5341" i="15" s="1"/>
  <c r="G5340" i="15"/>
  <c r="C5340" i="15"/>
  <c r="B5340" i="15" s="1"/>
  <c r="G5339" i="15"/>
  <c r="C5339" i="15"/>
  <c r="B5339" i="15" s="1"/>
  <c r="G5338" i="15"/>
  <c r="C5338" i="15"/>
  <c r="B5338" i="15" s="1"/>
  <c r="G5337" i="15"/>
  <c r="C5337" i="15"/>
  <c r="B5337" i="15" s="1"/>
  <c r="G5336" i="15"/>
  <c r="C5336" i="15"/>
  <c r="B5336" i="15" s="1"/>
  <c r="G5335" i="15"/>
  <c r="C5335" i="15"/>
  <c r="B5335" i="15" s="1"/>
  <c r="G5334" i="15"/>
  <c r="C5334" i="15"/>
  <c r="B5334" i="15" s="1"/>
  <c r="G5333" i="15"/>
  <c r="C5333" i="15"/>
  <c r="B5333" i="15" s="1"/>
  <c r="G5332" i="15"/>
  <c r="C5332" i="15"/>
  <c r="B5332" i="15" s="1"/>
  <c r="G5331" i="15"/>
  <c r="C5331" i="15"/>
  <c r="B5331" i="15" s="1"/>
  <c r="G5330" i="15"/>
  <c r="C5330" i="15"/>
  <c r="B5330" i="15" s="1"/>
  <c r="G5329" i="15"/>
  <c r="C5329" i="15"/>
  <c r="B5329" i="15" s="1"/>
  <c r="G5328" i="15"/>
  <c r="C5328" i="15"/>
  <c r="B5328" i="15" s="1"/>
  <c r="G5327" i="15"/>
  <c r="C5327" i="15"/>
  <c r="B5327" i="15" s="1"/>
  <c r="G5326" i="15"/>
  <c r="C5326" i="15"/>
  <c r="B5326" i="15" s="1"/>
  <c r="G5325" i="15"/>
  <c r="C5325" i="15"/>
  <c r="B5325" i="15" s="1"/>
  <c r="G5324" i="15"/>
  <c r="C5324" i="15"/>
  <c r="B5324" i="15" s="1"/>
  <c r="G5323" i="15"/>
  <c r="C5323" i="15"/>
  <c r="B5323" i="15" s="1"/>
  <c r="G5322" i="15"/>
  <c r="C5322" i="15"/>
  <c r="B5322" i="15" s="1"/>
  <c r="G5321" i="15"/>
  <c r="C5321" i="15"/>
  <c r="B5321" i="15" s="1"/>
  <c r="G5320" i="15"/>
  <c r="C5320" i="15"/>
  <c r="B5320" i="15" s="1"/>
  <c r="G5319" i="15"/>
  <c r="C5319" i="15"/>
  <c r="B5319" i="15" s="1"/>
  <c r="G5318" i="15"/>
  <c r="C5318" i="15"/>
  <c r="B5318" i="15" s="1"/>
  <c r="G5317" i="15"/>
  <c r="C5317" i="15"/>
  <c r="B5317" i="15" s="1"/>
  <c r="G5316" i="15"/>
  <c r="C5316" i="15"/>
  <c r="B5316" i="15" s="1"/>
  <c r="G5315" i="15"/>
  <c r="C5315" i="15"/>
  <c r="B5315" i="15" s="1"/>
  <c r="G5314" i="15"/>
  <c r="C5314" i="15"/>
  <c r="B5314" i="15" s="1"/>
  <c r="G5313" i="15"/>
  <c r="C5313" i="15"/>
  <c r="B5313" i="15" s="1"/>
  <c r="G5312" i="15"/>
  <c r="C5312" i="15"/>
  <c r="B5312" i="15" s="1"/>
  <c r="G5311" i="15"/>
  <c r="C5311" i="15"/>
  <c r="B5311" i="15" s="1"/>
  <c r="G5310" i="15"/>
  <c r="C5310" i="15"/>
  <c r="B5310" i="15" s="1"/>
  <c r="G5309" i="15"/>
  <c r="C5309" i="15"/>
  <c r="B5309" i="15" s="1"/>
  <c r="G5308" i="15"/>
  <c r="C5308" i="15"/>
  <c r="B5308" i="15" s="1"/>
  <c r="G5307" i="15"/>
  <c r="C5307" i="15"/>
  <c r="B5307" i="15" s="1"/>
  <c r="G5306" i="15"/>
  <c r="C5306" i="15"/>
  <c r="B5306" i="15" s="1"/>
  <c r="G5305" i="15"/>
  <c r="C5305" i="15"/>
  <c r="B5305" i="15" s="1"/>
  <c r="G5304" i="15"/>
  <c r="C5304" i="15"/>
  <c r="B5304" i="15" s="1"/>
  <c r="G5303" i="15"/>
  <c r="C5303" i="15"/>
  <c r="B5303" i="15" s="1"/>
  <c r="G5302" i="15"/>
  <c r="C5302" i="15"/>
  <c r="B5302" i="15" s="1"/>
  <c r="G5301" i="15"/>
  <c r="C5301" i="15"/>
  <c r="B5301" i="15" s="1"/>
  <c r="G5300" i="15"/>
  <c r="C5300" i="15"/>
  <c r="B5300" i="15" s="1"/>
  <c r="G5299" i="15"/>
  <c r="C5299" i="15"/>
  <c r="B5299" i="15" s="1"/>
  <c r="G5298" i="15"/>
  <c r="C5298" i="15"/>
  <c r="G5297" i="15"/>
  <c r="C5297" i="15"/>
  <c r="B5297" i="15" s="1"/>
  <c r="G5296" i="15"/>
  <c r="C5296" i="15"/>
  <c r="B5296" i="15" s="1"/>
  <c r="G5295" i="15"/>
  <c r="C5295" i="15"/>
  <c r="B5295" i="15" s="1"/>
  <c r="G5294" i="15"/>
  <c r="C5294" i="15"/>
  <c r="B5294" i="15" s="1"/>
  <c r="G5293" i="15"/>
  <c r="C5293" i="15"/>
  <c r="B5293" i="15" s="1"/>
  <c r="G5292" i="15"/>
  <c r="C5292" i="15"/>
  <c r="B5292" i="15" s="1"/>
  <c r="G5291" i="15"/>
  <c r="C5291" i="15"/>
  <c r="B5291" i="15" s="1"/>
  <c r="G5290" i="15"/>
  <c r="C5290" i="15"/>
  <c r="B5290" i="15" s="1"/>
  <c r="G5289" i="15"/>
  <c r="C5289" i="15"/>
  <c r="B5289" i="15" s="1"/>
  <c r="G5288" i="15"/>
  <c r="C5288" i="15"/>
  <c r="B5288" i="15" s="1"/>
  <c r="G5287" i="15"/>
  <c r="C5287" i="15"/>
  <c r="B5287" i="15" s="1"/>
  <c r="G5286" i="15"/>
  <c r="C5286" i="15"/>
  <c r="B5286" i="15" s="1"/>
  <c r="G5285" i="15"/>
  <c r="C5285" i="15"/>
  <c r="B5285" i="15" s="1"/>
  <c r="G5284" i="15"/>
  <c r="C5284" i="15"/>
  <c r="B5284" i="15" s="1"/>
  <c r="G5283" i="15"/>
  <c r="C5283" i="15"/>
  <c r="B5283" i="15" s="1"/>
  <c r="G5282" i="15"/>
  <c r="C5282" i="15"/>
  <c r="B5282" i="15" s="1"/>
  <c r="G5281" i="15"/>
  <c r="C5281" i="15"/>
  <c r="B5281" i="15" s="1"/>
  <c r="G5280" i="15"/>
  <c r="C5280" i="15"/>
  <c r="B5280" i="15" s="1"/>
  <c r="G5279" i="15"/>
  <c r="C5279" i="15"/>
  <c r="B5279" i="15" s="1"/>
  <c r="G5278" i="15"/>
  <c r="C5278" i="15"/>
  <c r="B5278" i="15" s="1"/>
  <c r="G5277" i="15"/>
  <c r="C5277" i="15"/>
  <c r="B5277" i="15" s="1"/>
  <c r="G5276" i="15"/>
  <c r="C5276" i="15"/>
  <c r="B5276" i="15" s="1"/>
  <c r="G5275" i="15"/>
  <c r="C5275" i="15"/>
  <c r="B5275" i="15" s="1"/>
  <c r="G5274" i="15"/>
  <c r="C5274" i="15"/>
  <c r="B5274" i="15" s="1"/>
  <c r="G5273" i="15"/>
  <c r="C5273" i="15"/>
  <c r="B5273" i="15" s="1"/>
  <c r="G5272" i="15"/>
  <c r="C5272" i="15"/>
  <c r="B5272" i="15" s="1"/>
  <c r="G5271" i="15"/>
  <c r="C5271" i="15"/>
  <c r="B5271" i="15" s="1"/>
  <c r="G5270" i="15"/>
  <c r="C5270" i="15"/>
  <c r="B5270" i="15" s="1"/>
  <c r="G5269" i="15"/>
  <c r="C5269" i="15"/>
  <c r="B5269" i="15" s="1"/>
  <c r="G5268" i="15"/>
  <c r="C5268" i="15"/>
  <c r="B5268" i="15" s="1"/>
  <c r="G5267" i="15"/>
  <c r="C5267" i="15"/>
  <c r="B5267" i="15" s="1"/>
  <c r="G5266" i="15"/>
  <c r="C5266" i="15"/>
  <c r="B5266" i="15" s="1"/>
  <c r="G5265" i="15"/>
  <c r="C5265" i="15"/>
  <c r="B5265" i="15" s="1"/>
  <c r="G5264" i="15"/>
  <c r="C5264" i="15"/>
  <c r="B5264" i="15" s="1"/>
  <c r="G5263" i="15"/>
  <c r="C5263" i="15"/>
  <c r="B5263" i="15" s="1"/>
  <c r="G5262" i="15"/>
  <c r="C5262" i="15"/>
  <c r="B5262" i="15" s="1"/>
  <c r="G5261" i="15"/>
  <c r="C5261" i="15"/>
  <c r="B5261" i="15" s="1"/>
  <c r="G5260" i="15"/>
  <c r="C5260" i="15"/>
  <c r="B5260" i="15" s="1"/>
  <c r="G5259" i="15"/>
  <c r="C5259" i="15"/>
  <c r="B5259" i="15" s="1"/>
  <c r="G5258" i="15"/>
  <c r="C5258" i="15"/>
  <c r="B5258" i="15" s="1"/>
  <c r="G5257" i="15"/>
  <c r="C5257" i="15"/>
  <c r="B5257" i="15" s="1"/>
  <c r="G5256" i="15"/>
  <c r="C5256" i="15"/>
  <c r="B5256" i="15" s="1"/>
  <c r="G5255" i="15"/>
  <c r="C5255" i="15"/>
  <c r="B5255" i="15" s="1"/>
  <c r="G5254" i="15"/>
  <c r="C5254" i="15"/>
  <c r="B5254" i="15" s="1"/>
  <c r="G5253" i="15"/>
  <c r="C5253" i="15"/>
  <c r="B5253" i="15" s="1"/>
  <c r="G5252" i="15"/>
  <c r="C5252" i="15"/>
  <c r="B5252" i="15" s="1"/>
  <c r="G5251" i="15"/>
  <c r="C5251" i="15"/>
  <c r="B5251" i="15" s="1"/>
  <c r="G5250" i="15"/>
  <c r="C5250" i="15"/>
  <c r="B5250" i="15" s="1"/>
  <c r="G5249" i="15"/>
  <c r="C5249" i="15"/>
  <c r="B5249" i="15" s="1"/>
  <c r="G5248" i="15"/>
  <c r="C5248" i="15"/>
  <c r="B5248" i="15" s="1"/>
  <c r="G5247" i="15"/>
  <c r="C5247" i="15"/>
  <c r="B5247" i="15" s="1"/>
  <c r="G5246" i="15"/>
  <c r="C5246" i="15"/>
  <c r="B5246" i="15" s="1"/>
  <c r="G5245" i="15"/>
  <c r="C5245" i="15"/>
  <c r="B5245" i="15" s="1"/>
  <c r="G5244" i="15"/>
  <c r="C5244" i="15"/>
  <c r="B5244" i="15" s="1"/>
  <c r="G5243" i="15"/>
  <c r="C5243" i="15"/>
  <c r="B5243" i="15" s="1"/>
  <c r="G5242" i="15"/>
  <c r="C5242" i="15"/>
  <c r="B5242" i="15" s="1"/>
  <c r="G5241" i="15"/>
  <c r="C5241" i="15"/>
  <c r="B5241" i="15" s="1"/>
  <c r="G5240" i="15"/>
  <c r="C5240" i="15"/>
  <c r="B5240" i="15" s="1"/>
  <c r="G5239" i="15"/>
  <c r="C5239" i="15"/>
  <c r="B5239" i="15" s="1"/>
  <c r="G5238" i="15"/>
  <c r="C5238" i="15"/>
  <c r="B5238" i="15" s="1"/>
  <c r="G5237" i="15"/>
  <c r="C5237" i="15"/>
  <c r="B5237" i="15" s="1"/>
  <c r="G5236" i="15"/>
  <c r="C5236" i="15"/>
  <c r="B5236" i="15" s="1"/>
  <c r="G5235" i="15"/>
  <c r="C5235" i="15"/>
  <c r="B5235" i="15" s="1"/>
  <c r="G5234" i="15"/>
  <c r="C5234" i="15"/>
  <c r="G5233" i="15"/>
  <c r="C5233" i="15"/>
  <c r="B5233" i="15" s="1"/>
  <c r="G5232" i="15"/>
  <c r="C5232" i="15"/>
  <c r="B5232" i="15" s="1"/>
  <c r="G5231" i="15"/>
  <c r="C5231" i="15"/>
  <c r="B5231" i="15" s="1"/>
  <c r="G5230" i="15"/>
  <c r="C5230" i="15"/>
  <c r="B5230" i="15" s="1"/>
  <c r="G5229" i="15"/>
  <c r="C5229" i="15"/>
  <c r="B5229" i="15" s="1"/>
  <c r="G5228" i="15"/>
  <c r="C5228" i="15"/>
  <c r="B5228" i="15" s="1"/>
  <c r="G5227" i="15"/>
  <c r="C5227" i="15"/>
  <c r="B5227" i="15" s="1"/>
  <c r="G5226" i="15"/>
  <c r="C5226" i="15"/>
  <c r="B5226" i="15" s="1"/>
  <c r="G5225" i="15"/>
  <c r="C5225" i="15"/>
  <c r="B5225" i="15" s="1"/>
  <c r="G5224" i="15"/>
  <c r="C5224" i="15"/>
  <c r="B5224" i="15" s="1"/>
  <c r="G5223" i="15"/>
  <c r="C5223" i="15"/>
  <c r="B5223" i="15" s="1"/>
  <c r="G5222" i="15"/>
  <c r="C5222" i="15"/>
  <c r="B5222" i="15" s="1"/>
  <c r="G5221" i="15"/>
  <c r="C5221" i="15"/>
  <c r="B5221" i="15" s="1"/>
  <c r="G5220" i="15"/>
  <c r="C5220" i="15"/>
  <c r="B5220" i="15" s="1"/>
  <c r="G5219" i="15"/>
  <c r="C5219" i="15"/>
  <c r="B5219" i="15" s="1"/>
  <c r="G5218" i="15"/>
  <c r="C5218" i="15"/>
  <c r="B5218" i="15" s="1"/>
  <c r="G5217" i="15"/>
  <c r="C5217" i="15"/>
  <c r="B5217" i="15" s="1"/>
  <c r="G5216" i="15"/>
  <c r="C5216" i="15"/>
  <c r="B5216" i="15" s="1"/>
  <c r="G5215" i="15"/>
  <c r="C5215" i="15"/>
  <c r="B5215" i="15" s="1"/>
  <c r="G5214" i="15"/>
  <c r="C5214" i="15"/>
  <c r="B5214" i="15" s="1"/>
  <c r="G5213" i="15"/>
  <c r="C5213" i="15"/>
  <c r="B5213" i="15" s="1"/>
  <c r="G5212" i="15"/>
  <c r="C5212" i="15"/>
  <c r="B5212" i="15" s="1"/>
  <c r="G5211" i="15"/>
  <c r="C5211" i="15"/>
  <c r="B5211" i="15" s="1"/>
  <c r="G5210" i="15"/>
  <c r="C5210" i="15"/>
  <c r="B5210" i="15" s="1"/>
  <c r="G5209" i="15"/>
  <c r="C5209" i="15"/>
  <c r="B5209" i="15" s="1"/>
  <c r="G5208" i="15"/>
  <c r="C5208" i="15"/>
  <c r="B5208" i="15" s="1"/>
  <c r="G5207" i="15"/>
  <c r="C5207" i="15"/>
  <c r="B5207" i="15" s="1"/>
  <c r="G5206" i="15"/>
  <c r="C5206" i="15"/>
  <c r="B5206" i="15" s="1"/>
  <c r="G5205" i="15"/>
  <c r="C5205" i="15"/>
  <c r="B5205" i="15" s="1"/>
  <c r="G5204" i="15"/>
  <c r="C5204" i="15"/>
  <c r="B5204" i="15" s="1"/>
  <c r="G5203" i="15"/>
  <c r="C5203" i="15"/>
  <c r="B5203" i="15" s="1"/>
  <c r="G5202" i="15"/>
  <c r="C5202" i="15"/>
  <c r="B5202" i="15" s="1"/>
  <c r="G5201" i="15"/>
  <c r="C5201" i="15"/>
  <c r="B5201" i="15" s="1"/>
  <c r="G5200" i="15"/>
  <c r="C5200" i="15"/>
  <c r="B5200" i="15" s="1"/>
  <c r="G5199" i="15"/>
  <c r="C5199" i="15"/>
  <c r="B5199" i="15" s="1"/>
  <c r="G5198" i="15"/>
  <c r="C5198" i="15"/>
  <c r="B5198" i="15" s="1"/>
  <c r="G5197" i="15"/>
  <c r="C5197" i="15"/>
  <c r="B5197" i="15" s="1"/>
  <c r="G5196" i="15"/>
  <c r="C5196" i="15"/>
  <c r="B5196" i="15" s="1"/>
  <c r="G5195" i="15"/>
  <c r="C5195" i="15"/>
  <c r="B5195" i="15" s="1"/>
  <c r="G5194" i="15"/>
  <c r="C5194" i="15"/>
  <c r="B5194" i="15" s="1"/>
  <c r="G5193" i="15"/>
  <c r="C5193" i="15"/>
  <c r="B5193" i="15" s="1"/>
  <c r="G5192" i="15"/>
  <c r="C5192" i="15"/>
  <c r="B5192" i="15" s="1"/>
  <c r="G5191" i="15"/>
  <c r="C5191" i="15"/>
  <c r="B5191" i="15" s="1"/>
  <c r="G5190" i="15"/>
  <c r="C5190" i="15"/>
  <c r="B5190" i="15" s="1"/>
  <c r="G5189" i="15"/>
  <c r="C5189" i="15"/>
  <c r="B5189" i="15" s="1"/>
  <c r="G5188" i="15"/>
  <c r="C5188" i="15"/>
  <c r="B5188" i="15" s="1"/>
  <c r="G5187" i="15"/>
  <c r="C5187" i="15"/>
  <c r="B5187" i="15" s="1"/>
  <c r="G5186" i="15"/>
  <c r="C5186" i="15"/>
  <c r="B5186" i="15" s="1"/>
  <c r="G5185" i="15"/>
  <c r="C5185" i="15"/>
  <c r="B5185" i="15" s="1"/>
  <c r="G5184" i="15"/>
  <c r="C5184" i="15"/>
  <c r="B5184" i="15" s="1"/>
  <c r="G5183" i="15"/>
  <c r="C5183" i="15"/>
  <c r="B5183" i="15" s="1"/>
  <c r="G5182" i="15"/>
  <c r="C5182" i="15"/>
  <c r="B5182" i="15" s="1"/>
  <c r="G5181" i="15"/>
  <c r="C5181" i="15"/>
  <c r="B5181" i="15" s="1"/>
  <c r="G5180" i="15"/>
  <c r="C5180" i="15"/>
  <c r="B5180" i="15" s="1"/>
  <c r="G5179" i="15"/>
  <c r="C5179" i="15"/>
  <c r="B5179" i="15" s="1"/>
  <c r="G5178" i="15"/>
  <c r="C5178" i="15"/>
  <c r="B5178" i="15" s="1"/>
  <c r="G5177" i="15"/>
  <c r="C5177" i="15"/>
  <c r="B5177" i="15" s="1"/>
  <c r="G5176" i="15"/>
  <c r="C5176" i="15"/>
  <c r="B5176" i="15" s="1"/>
  <c r="G5175" i="15"/>
  <c r="C5175" i="15"/>
  <c r="B5175" i="15" s="1"/>
  <c r="G5174" i="15"/>
  <c r="C5174" i="15"/>
  <c r="B5174" i="15" s="1"/>
  <c r="G5173" i="15"/>
  <c r="C5173" i="15"/>
  <c r="B5173" i="15" s="1"/>
  <c r="G5172" i="15"/>
  <c r="C5172" i="15"/>
  <c r="B5172" i="15" s="1"/>
  <c r="G5171" i="15"/>
  <c r="C5171" i="15"/>
  <c r="B5171" i="15" s="1"/>
  <c r="G5170" i="15"/>
  <c r="C5170" i="15"/>
  <c r="G5169" i="15"/>
  <c r="C5169" i="15"/>
  <c r="B5169" i="15" s="1"/>
  <c r="G5168" i="15"/>
  <c r="C5168" i="15"/>
  <c r="B5168" i="15" s="1"/>
  <c r="G5167" i="15"/>
  <c r="C5167" i="15"/>
  <c r="B5167" i="15" s="1"/>
  <c r="G5166" i="15"/>
  <c r="C5166" i="15"/>
  <c r="B5166" i="15" s="1"/>
  <c r="G5165" i="15"/>
  <c r="C5165" i="15"/>
  <c r="B5165" i="15" s="1"/>
  <c r="G5164" i="15"/>
  <c r="C5164" i="15"/>
  <c r="B5164" i="15" s="1"/>
  <c r="G5163" i="15"/>
  <c r="C5163" i="15"/>
  <c r="B5163" i="15" s="1"/>
  <c r="G5162" i="15"/>
  <c r="C5162" i="15"/>
  <c r="B5162" i="15" s="1"/>
  <c r="G5161" i="15"/>
  <c r="C5161" i="15"/>
  <c r="B5161" i="15" s="1"/>
  <c r="G5160" i="15"/>
  <c r="C5160" i="15"/>
  <c r="B5160" i="15" s="1"/>
  <c r="G5159" i="15"/>
  <c r="C5159" i="15"/>
  <c r="B5159" i="15" s="1"/>
  <c r="G5158" i="15"/>
  <c r="C5158" i="15"/>
  <c r="B5158" i="15" s="1"/>
  <c r="G5157" i="15"/>
  <c r="C5157" i="15"/>
  <c r="B5157" i="15" s="1"/>
  <c r="G5156" i="15"/>
  <c r="C5156" i="15"/>
  <c r="B5156" i="15" s="1"/>
  <c r="G5155" i="15"/>
  <c r="C5155" i="15"/>
  <c r="B5155" i="15" s="1"/>
  <c r="G5154" i="15"/>
  <c r="C5154" i="15"/>
  <c r="B5154" i="15" s="1"/>
  <c r="G5153" i="15"/>
  <c r="C5153" i="15"/>
  <c r="B5153" i="15" s="1"/>
  <c r="G5152" i="15"/>
  <c r="C5152" i="15"/>
  <c r="B5152" i="15" s="1"/>
  <c r="G5151" i="15"/>
  <c r="C5151" i="15"/>
  <c r="B5151" i="15" s="1"/>
  <c r="G5150" i="15"/>
  <c r="C5150" i="15"/>
  <c r="B5150" i="15" s="1"/>
  <c r="G5149" i="15"/>
  <c r="C5149" i="15"/>
  <c r="B5149" i="15" s="1"/>
  <c r="G5148" i="15"/>
  <c r="C5148" i="15"/>
  <c r="B5148" i="15" s="1"/>
  <c r="G5147" i="15"/>
  <c r="C5147" i="15"/>
  <c r="B5147" i="15" s="1"/>
  <c r="G5146" i="15"/>
  <c r="C5146" i="15"/>
  <c r="B5146" i="15" s="1"/>
  <c r="G5145" i="15"/>
  <c r="C5145" i="15"/>
  <c r="B5145" i="15" s="1"/>
  <c r="G5144" i="15"/>
  <c r="C5144" i="15"/>
  <c r="B5144" i="15" s="1"/>
  <c r="G5143" i="15"/>
  <c r="C5143" i="15"/>
  <c r="B5143" i="15" s="1"/>
  <c r="G5142" i="15"/>
  <c r="C5142" i="15"/>
  <c r="B5142" i="15" s="1"/>
  <c r="G5141" i="15"/>
  <c r="C5141" i="15"/>
  <c r="B5141" i="15" s="1"/>
  <c r="G5140" i="15"/>
  <c r="C5140" i="15"/>
  <c r="B5140" i="15" s="1"/>
  <c r="G5139" i="15"/>
  <c r="C5139" i="15"/>
  <c r="B5139" i="15" s="1"/>
  <c r="G5138" i="15"/>
  <c r="C5138" i="15"/>
  <c r="G5137" i="15"/>
  <c r="C5137" i="15"/>
  <c r="B5137" i="15" s="1"/>
  <c r="G5136" i="15"/>
  <c r="C5136" i="15"/>
  <c r="B5136" i="15" s="1"/>
  <c r="G5135" i="15"/>
  <c r="C5135" i="15"/>
  <c r="B5135" i="15" s="1"/>
  <c r="G5134" i="15"/>
  <c r="C5134" i="15"/>
  <c r="B5134" i="15" s="1"/>
  <c r="G5133" i="15"/>
  <c r="C5133" i="15"/>
  <c r="B5133" i="15" s="1"/>
  <c r="G5132" i="15"/>
  <c r="C5132" i="15"/>
  <c r="B5132" i="15" s="1"/>
  <c r="G5131" i="15"/>
  <c r="C5131" i="15"/>
  <c r="B5131" i="15" s="1"/>
  <c r="G5130" i="15"/>
  <c r="C5130" i="15"/>
  <c r="B5130" i="15" s="1"/>
  <c r="G5129" i="15"/>
  <c r="C5129" i="15"/>
  <c r="B5129" i="15" s="1"/>
  <c r="G5128" i="15"/>
  <c r="C5128" i="15"/>
  <c r="B5128" i="15" s="1"/>
  <c r="G5127" i="15"/>
  <c r="C5127" i="15"/>
  <c r="B5127" i="15" s="1"/>
  <c r="G5126" i="15"/>
  <c r="C5126" i="15"/>
  <c r="B5126" i="15" s="1"/>
  <c r="G5125" i="15"/>
  <c r="C5125" i="15"/>
  <c r="B5125" i="15" s="1"/>
  <c r="G5124" i="15"/>
  <c r="C5124" i="15"/>
  <c r="B5124" i="15" s="1"/>
  <c r="G5123" i="15"/>
  <c r="C5123" i="15"/>
  <c r="B5123" i="15" s="1"/>
  <c r="G5122" i="15"/>
  <c r="C5122" i="15"/>
  <c r="B5122" i="15" s="1"/>
  <c r="G5121" i="15"/>
  <c r="C5121" i="15"/>
  <c r="B5121" i="15" s="1"/>
  <c r="G5120" i="15"/>
  <c r="C5120" i="15"/>
  <c r="B5120" i="15" s="1"/>
  <c r="G5119" i="15"/>
  <c r="C5119" i="15"/>
  <c r="B5119" i="15" s="1"/>
  <c r="G5118" i="15"/>
  <c r="C5118" i="15"/>
  <c r="B5118" i="15" s="1"/>
  <c r="G5117" i="15"/>
  <c r="C5117" i="15"/>
  <c r="B5117" i="15" s="1"/>
  <c r="G5116" i="15"/>
  <c r="C5116" i="15"/>
  <c r="B5116" i="15" s="1"/>
  <c r="G5115" i="15"/>
  <c r="C5115" i="15"/>
  <c r="B5115" i="15" s="1"/>
  <c r="G5114" i="15"/>
  <c r="C5114" i="15"/>
  <c r="B5114" i="15" s="1"/>
  <c r="G5113" i="15"/>
  <c r="C5113" i="15"/>
  <c r="B5113" i="15" s="1"/>
  <c r="G5112" i="15"/>
  <c r="C5112" i="15"/>
  <c r="B5112" i="15" s="1"/>
  <c r="G5111" i="15"/>
  <c r="C5111" i="15"/>
  <c r="B5111" i="15" s="1"/>
  <c r="G5110" i="15"/>
  <c r="C5110" i="15"/>
  <c r="B5110" i="15" s="1"/>
  <c r="G5109" i="15"/>
  <c r="C5109" i="15"/>
  <c r="B5109" i="15" s="1"/>
  <c r="G5108" i="15"/>
  <c r="C5108" i="15"/>
  <c r="B5108" i="15" s="1"/>
  <c r="G5107" i="15"/>
  <c r="C5107" i="15"/>
  <c r="B5107" i="15" s="1"/>
  <c r="G5106" i="15"/>
  <c r="C5106" i="15"/>
  <c r="B5106" i="15" s="1"/>
  <c r="G5105" i="15"/>
  <c r="C5105" i="15"/>
  <c r="B5105" i="15" s="1"/>
  <c r="G5104" i="15"/>
  <c r="C5104" i="15"/>
  <c r="B5104" i="15" s="1"/>
  <c r="G5103" i="15"/>
  <c r="C5103" i="15"/>
  <c r="B5103" i="15" s="1"/>
  <c r="G5102" i="15"/>
  <c r="C5102" i="15"/>
  <c r="B5102" i="15" s="1"/>
  <c r="G5101" i="15"/>
  <c r="C5101" i="15"/>
  <c r="B5101" i="15" s="1"/>
  <c r="G5100" i="15"/>
  <c r="C5100" i="15"/>
  <c r="B5100" i="15" s="1"/>
  <c r="G5099" i="15"/>
  <c r="C5099" i="15"/>
  <c r="B5099" i="15" s="1"/>
  <c r="G5098" i="15"/>
  <c r="C5098" i="15"/>
  <c r="B5098" i="15" s="1"/>
  <c r="G5097" i="15"/>
  <c r="C5097" i="15"/>
  <c r="B5097" i="15" s="1"/>
  <c r="G5096" i="15"/>
  <c r="C5096" i="15"/>
  <c r="B5096" i="15" s="1"/>
  <c r="G5095" i="15"/>
  <c r="C5095" i="15"/>
  <c r="B5095" i="15" s="1"/>
  <c r="G5094" i="15"/>
  <c r="C5094" i="15"/>
  <c r="B5094" i="15" s="1"/>
  <c r="G5093" i="15"/>
  <c r="C5093" i="15"/>
  <c r="B5093" i="15" s="1"/>
  <c r="G5092" i="15"/>
  <c r="C5092" i="15"/>
  <c r="B5092" i="15" s="1"/>
  <c r="G5091" i="15"/>
  <c r="C5091" i="15"/>
  <c r="B5091" i="15" s="1"/>
  <c r="G5090" i="15"/>
  <c r="C5090" i="15"/>
  <c r="B5090" i="15" s="1"/>
  <c r="G5089" i="15"/>
  <c r="C5089" i="15"/>
  <c r="B5089" i="15" s="1"/>
  <c r="G5088" i="15"/>
  <c r="C5088" i="15"/>
  <c r="B5088" i="15" s="1"/>
  <c r="G5087" i="15"/>
  <c r="C5087" i="15"/>
  <c r="B5087" i="15" s="1"/>
  <c r="G5086" i="15"/>
  <c r="C5086" i="15"/>
  <c r="B5086" i="15" s="1"/>
  <c r="G5085" i="15"/>
  <c r="C5085" i="15"/>
  <c r="B5085" i="15" s="1"/>
  <c r="G5084" i="15"/>
  <c r="C5084" i="15"/>
  <c r="B5084" i="15" s="1"/>
  <c r="G5083" i="15"/>
  <c r="C5083" i="15"/>
  <c r="B5083" i="15" s="1"/>
  <c r="G5082" i="15"/>
  <c r="C5082" i="15"/>
  <c r="B5082" i="15" s="1"/>
  <c r="G5081" i="15"/>
  <c r="C5081" i="15"/>
  <c r="B5081" i="15" s="1"/>
  <c r="G5080" i="15"/>
  <c r="C5080" i="15"/>
  <c r="B5080" i="15" s="1"/>
  <c r="G5079" i="15"/>
  <c r="C5079" i="15"/>
  <c r="B5079" i="15" s="1"/>
  <c r="G5078" i="15"/>
  <c r="C5078" i="15"/>
  <c r="B5078" i="15" s="1"/>
  <c r="G5077" i="15"/>
  <c r="C5077" i="15"/>
  <c r="B5077" i="15" s="1"/>
  <c r="G5076" i="15"/>
  <c r="C5076" i="15"/>
  <c r="B5076" i="15" s="1"/>
  <c r="G5075" i="15"/>
  <c r="C5075" i="15"/>
  <c r="B5075" i="15" s="1"/>
  <c r="G5074" i="15"/>
  <c r="C5074" i="15"/>
  <c r="G5073" i="15"/>
  <c r="C5073" i="15"/>
  <c r="B5073" i="15" s="1"/>
  <c r="G5072" i="15"/>
  <c r="C5072" i="15"/>
  <c r="B5072" i="15" s="1"/>
  <c r="G5071" i="15"/>
  <c r="C5071" i="15"/>
  <c r="B5071" i="15" s="1"/>
  <c r="G5070" i="15"/>
  <c r="C5070" i="15"/>
  <c r="B5070" i="15" s="1"/>
  <c r="G5069" i="15"/>
  <c r="C5069" i="15"/>
  <c r="B5069" i="15" s="1"/>
  <c r="G5068" i="15"/>
  <c r="C5068" i="15"/>
  <c r="B5068" i="15" s="1"/>
  <c r="G5067" i="15"/>
  <c r="C5067" i="15"/>
  <c r="B5067" i="15" s="1"/>
  <c r="G5066" i="15"/>
  <c r="C5066" i="15"/>
  <c r="B5066" i="15" s="1"/>
  <c r="G5065" i="15"/>
  <c r="C5065" i="15"/>
  <c r="B5065" i="15" s="1"/>
  <c r="G5064" i="15"/>
  <c r="C5064" i="15"/>
  <c r="B5064" i="15" s="1"/>
  <c r="G5063" i="15"/>
  <c r="C5063" i="15"/>
  <c r="B5063" i="15" s="1"/>
  <c r="G5062" i="15"/>
  <c r="C5062" i="15"/>
  <c r="B5062" i="15" s="1"/>
  <c r="G5061" i="15"/>
  <c r="C5061" i="15"/>
  <c r="B5061" i="15" s="1"/>
  <c r="G5060" i="15"/>
  <c r="C5060" i="15"/>
  <c r="B5060" i="15" s="1"/>
  <c r="G5059" i="15"/>
  <c r="C5059" i="15"/>
  <c r="B5059" i="15" s="1"/>
  <c r="G5058" i="15"/>
  <c r="C5058" i="15"/>
  <c r="B5058" i="15" s="1"/>
  <c r="G5057" i="15"/>
  <c r="C5057" i="15"/>
  <c r="B5057" i="15" s="1"/>
  <c r="G5056" i="15"/>
  <c r="C5056" i="15"/>
  <c r="B5056" i="15" s="1"/>
  <c r="G5055" i="15"/>
  <c r="C5055" i="15"/>
  <c r="B5055" i="15" s="1"/>
  <c r="G5054" i="15"/>
  <c r="C5054" i="15"/>
  <c r="B5054" i="15" s="1"/>
  <c r="G5053" i="15"/>
  <c r="C5053" i="15"/>
  <c r="B5053" i="15" s="1"/>
  <c r="G5052" i="15"/>
  <c r="C5052" i="15"/>
  <c r="B5052" i="15" s="1"/>
  <c r="G5051" i="15"/>
  <c r="C5051" i="15"/>
  <c r="B5051" i="15" s="1"/>
  <c r="G5050" i="15"/>
  <c r="C5050" i="15"/>
  <c r="B5050" i="15" s="1"/>
  <c r="G5049" i="15"/>
  <c r="C5049" i="15"/>
  <c r="B5049" i="15" s="1"/>
  <c r="G5048" i="15"/>
  <c r="C5048" i="15"/>
  <c r="B5048" i="15" s="1"/>
  <c r="G5047" i="15"/>
  <c r="C5047" i="15"/>
  <c r="B5047" i="15" s="1"/>
  <c r="G5046" i="15"/>
  <c r="C5046" i="15"/>
  <c r="B5046" i="15" s="1"/>
  <c r="G5045" i="15"/>
  <c r="C5045" i="15"/>
  <c r="B5045" i="15" s="1"/>
  <c r="G5044" i="15"/>
  <c r="C5044" i="15"/>
  <c r="B5044" i="15" s="1"/>
  <c r="G5043" i="15"/>
  <c r="C5043" i="15"/>
  <c r="B5043" i="15" s="1"/>
  <c r="G5042" i="15"/>
  <c r="C5042" i="15"/>
  <c r="B5042" i="15" s="1"/>
  <c r="G5041" i="15"/>
  <c r="C5041" i="15"/>
  <c r="B5041" i="15" s="1"/>
  <c r="G5040" i="15"/>
  <c r="C5040" i="15"/>
  <c r="B5040" i="15" s="1"/>
  <c r="G5039" i="15"/>
  <c r="C5039" i="15"/>
  <c r="B5039" i="15" s="1"/>
  <c r="G5038" i="15"/>
  <c r="C5038" i="15"/>
  <c r="B5038" i="15" s="1"/>
  <c r="G5037" i="15"/>
  <c r="C5037" i="15"/>
  <c r="B5037" i="15" s="1"/>
  <c r="G5036" i="15"/>
  <c r="C5036" i="15"/>
  <c r="B5036" i="15" s="1"/>
  <c r="G5035" i="15"/>
  <c r="C5035" i="15"/>
  <c r="B5035" i="15" s="1"/>
  <c r="G5034" i="15"/>
  <c r="C5034" i="15"/>
  <c r="B5034" i="15" s="1"/>
  <c r="G5033" i="15"/>
  <c r="C5033" i="15"/>
  <c r="B5033" i="15" s="1"/>
  <c r="G5032" i="15"/>
  <c r="C5032" i="15"/>
  <c r="B5032" i="15" s="1"/>
  <c r="G5031" i="15"/>
  <c r="C5031" i="15"/>
  <c r="B5031" i="15" s="1"/>
  <c r="G5030" i="15"/>
  <c r="C5030" i="15"/>
  <c r="B5030" i="15" s="1"/>
  <c r="G5029" i="15"/>
  <c r="C5029" i="15"/>
  <c r="B5029" i="15" s="1"/>
  <c r="G5028" i="15"/>
  <c r="C5028" i="15"/>
  <c r="B5028" i="15" s="1"/>
  <c r="G5027" i="15"/>
  <c r="C5027" i="15"/>
  <c r="B5027" i="15" s="1"/>
  <c r="G5026" i="15"/>
  <c r="C5026" i="15"/>
  <c r="B5026" i="15" s="1"/>
  <c r="G5025" i="15"/>
  <c r="C5025" i="15"/>
  <c r="B5025" i="15" s="1"/>
  <c r="G5024" i="15"/>
  <c r="C5024" i="15"/>
  <c r="B5024" i="15" s="1"/>
  <c r="G5023" i="15"/>
  <c r="C5023" i="15"/>
  <c r="B5023" i="15" s="1"/>
  <c r="G5022" i="15"/>
  <c r="C5022" i="15"/>
  <c r="B5022" i="15" s="1"/>
  <c r="G5021" i="15"/>
  <c r="C5021" i="15"/>
  <c r="B5021" i="15" s="1"/>
  <c r="G5020" i="15"/>
  <c r="C5020" i="15"/>
  <c r="B5020" i="15" s="1"/>
  <c r="G5019" i="15"/>
  <c r="C5019" i="15"/>
  <c r="B5019" i="15" s="1"/>
  <c r="G5018" i="15"/>
  <c r="C5018" i="15"/>
  <c r="B5018" i="15" s="1"/>
  <c r="G5017" i="15"/>
  <c r="C5017" i="15"/>
  <c r="B5017" i="15" s="1"/>
  <c r="G5016" i="15"/>
  <c r="C5016" i="15"/>
  <c r="B5016" i="15" s="1"/>
  <c r="G5015" i="15"/>
  <c r="C5015" i="15"/>
  <c r="B5015" i="15" s="1"/>
  <c r="G5014" i="15"/>
  <c r="C5014" i="15"/>
  <c r="B5014" i="15" s="1"/>
  <c r="G5013" i="15"/>
  <c r="C5013" i="15"/>
  <c r="B5013" i="15" s="1"/>
  <c r="G5012" i="15"/>
  <c r="C5012" i="15"/>
  <c r="B5012" i="15" s="1"/>
  <c r="G5011" i="15"/>
  <c r="C5011" i="15"/>
  <c r="B5011" i="15" s="1"/>
  <c r="G5010" i="15"/>
  <c r="C5010" i="15"/>
  <c r="B5010" i="15" s="1"/>
  <c r="G5009" i="15"/>
  <c r="C5009" i="15"/>
  <c r="B5009" i="15" s="1"/>
  <c r="G5008" i="15"/>
  <c r="C5008" i="15"/>
  <c r="B5008" i="15" s="1"/>
  <c r="G5007" i="15"/>
  <c r="C5007" i="15"/>
  <c r="B5007" i="15" s="1"/>
  <c r="G5006" i="15"/>
  <c r="C5006" i="15"/>
  <c r="B5006" i="15" s="1"/>
  <c r="G5005" i="15"/>
  <c r="C5005" i="15"/>
  <c r="G5004" i="15"/>
  <c r="C5004" i="15"/>
  <c r="B5004" i="15" s="1"/>
  <c r="G5003" i="15"/>
  <c r="C5003" i="15"/>
  <c r="B5003" i="15" s="1"/>
  <c r="G5002" i="15"/>
  <c r="C5002" i="15"/>
  <c r="B5002" i="15" s="1"/>
  <c r="G5001" i="15"/>
  <c r="C5001" i="15"/>
  <c r="B5001" i="15" s="1"/>
  <c r="G5000" i="15"/>
  <c r="C5000" i="15"/>
  <c r="B5000" i="15" s="1"/>
  <c r="G4999" i="15"/>
  <c r="C4999" i="15"/>
  <c r="B4999" i="15" s="1"/>
  <c r="G4998" i="15"/>
  <c r="C4998" i="15"/>
  <c r="B4998" i="15" s="1"/>
  <c r="G4997" i="15"/>
  <c r="C4997" i="15"/>
  <c r="B4997" i="15" s="1"/>
  <c r="G4996" i="15"/>
  <c r="C4996" i="15"/>
  <c r="B4996" i="15" s="1"/>
  <c r="G4995" i="15"/>
  <c r="C4995" i="15"/>
  <c r="B4995" i="15" s="1"/>
  <c r="G4994" i="15"/>
  <c r="C4994" i="15"/>
  <c r="B4994" i="15" s="1"/>
  <c r="G4993" i="15"/>
  <c r="C4993" i="15"/>
  <c r="B4993" i="15" s="1"/>
  <c r="G4992" i="15"/>
  <c r="C4992" i="15"/>
  <c r="B4992" i="15" s="1"/>
  <c r="G4991" i="15"/>
  <c r="C4991" i="15"/>
  <c r="B4991" i="15" s="1"/>
  <c r="G4990" i="15"/>
  <c r="C4990" i="15"/>
  <c r="B4990" i="15" s="1"/>
  <c r="G4989" i="15"/>
  <c r="C4989" i="15"/>
  <c r="B4989" i="15" s="1"/>
  <c r="G4988" i="15"/>
  <c r="C4988" i="15"/>
  <c r="B4988" i="15" s="1"/>
  <c r="G4987" i="15"/>
  <c r="C4987" i="15"/>
  <c r="B4987" i="15" s="1"/>
  <c r="G4986" i="15"/>
  <c r="C4986" i="15"/>
  <c r="B4986" i="15" s="1"/>
  <c r="G4985" i="15"/>
  <c r="C4985" i="15"/>
  <c r="B4985" i="15" s="1"/>
  <c r="G4984" i="15"/>
  <c r="C4984" i="15"/>
  <c r="B4984" i="15" s="1"/>
  <c r="G4983" i="15"/>
  <c r="C4983" i="15"/>
  <c r="B4983" i="15" s="1"/>
  <c r="G4982" i="15"/>
  <c r="C4982" i="15"/>
  <c r="B4982" i="15" s="1"/>
  <c r="G4981" i="15"/>
  <c r="C4981" i="15"/>
  <c r="B4981" i="15" s="1"/>
  <c r="G4980" i="15"/>
  <c r="C4980" i="15"/>
  <c r="B4980" i="15" s="1"/>
  <c r="G4979" i="15"/>
  <c r="C4979" i="15"/>
  <c r="B4979" i="15" s="1"/>
  <c r="G4978" i="15"/>
  <c r="C4978" i="15"/>
  <c r="B4978" i="15" s="1"/>
  <c r="G4977" i="15"/>
  <c r="C4977" i="15"/>
  <c r="B4977" i="15" s="1"/>
  <c r="G4976" i="15"/>
  <c r="C4976" i="15"/>
  <c r="B4976" i="15" s="1"/>
  <c r="G4975" i="15"/>
  <c r="C4975" i="15"/>
  <c r="B4975" i="15" s="1"/>
  <c r="G4974" i="15"/>
  <c r="C4974" i="15"/>
  <c r="B4974" i="15" s="1"/>
  <c r="G4973" i="15"/>
  <c r="C4973" i="15"/>
  <c r="B4973" i="15" s="1"/>
  <c r="G4972" i="15"/>
  <c r="C4972" i="15"/>
  <c r="B4972" i="15" s="1"/>
  <c r="G4971" i="15"/>
  <c r="C4971" i="15"/>
  <c r="B4971" i="15" s="1"/>
  <c r="G4970" i="15"/>
  <c r="C4970" i="15"/>
  <c r="B4970" i="15" s="1"/>
  <c r="G4969" i="15"/>
  <c r="C4969" i="15"/>
  <c r="B4969" i="15" s="1"/>
  <c r="G4968" i="15"/>
  <c r="C4968" i="15"/>
  <c r="B4968" i="15" s="1"/>
  <c r="G4967" i="15"/>
  <c r="C4967" i="15"/>
  <c r="B4967" i="15" s="1"/>
  <c r="G4966" i="15"/>
  <c r="C4966" i="15"/>
  <c r="B4966" i="15" s="1"/>
  <c r="G4965" i="15"/>
  <c r="C4965" i="15"/>
  <c r="B4965" i="15" s="1"/>
  <c r="G4964" i="15"/>
  <c r="C4964" i="15"/>
  <c r="B4964" i="15" s="1"/>
  <c r="G4963" i="15"/>
  <c r="C4963" i="15"/>
  <c r="B4963" i="15" s="1"/>
  <c r="G4962" i="15"/>
  <c r="C4962" i="15"/>
  <c r="B4962" i="15" s="1"/>
  <c r="G4961" i="15"/>
  <c r="C4961" i="15"/>
  <c r="B4961" i="15" s="1"/>
  <c r="G4960" i="15"/>
  <c r="C4960" i="15"/>
  <c r="B4960" i="15" s="1"/>
  <c r="G4959" i="15"/>
  <c r="C4959" i="15"/>
  <c r="B4959" i="15" s="1"/>
  <c r="G4958" i="15"/>
  <c r="C4958" i="15"/>
  <c r="B4958" i="15" s="1"/>
  <c r="G4957" i="15"/>
  <c r="C4957" i="15"/>
  <c r="B4957" i="15" s="1"/>
  <c r="G4956" i="15"/>
  <c r="C4956" i="15"/>
  <c r="B4956" i="15" s="1"/>
  <c r="G4955" i="15"/>
  <c r="C4955" i="15"/>
  <c r="B4955" i="15" s="1"/>
  <c r="G4954" i="15"/>
  <c r="C4954" i="15"/>
  <c r="B4954" i="15" s="1"/>
  <c r="G4953" i="15"/>
  <c r="C4953" i="15"/>
  <c r="B4953" i="15" s="1"/>
  <c r="G4952" i="15"/>
  <c r="C4952" i="15"/>
  <c r="B4952" i="15" s="1"/>
  <c r="G4951" i="15"/>
  <c r="C4951" i="15"/>
  <c r="B4951" i="15" s="1"/>
  <c r="G4950" i="15"/>
  <c r="C4950" i="15"/>
  <c r="B4950" i="15" s="1"/>
  <c r="G4949" i="15"/>
  <c r="C4949" i="15"/>
  <c r="B4949" i="15" s="1"/>
  <c r="G4948" i="15"/>
  <c r="C4948" i="15"/>
  <c r="B4948" i="15" s="1"/>
  <c r="G4947" i="15"/>
  <c r="C4947" i="15"/>
  <c r="B4947" i="15" s="1"/>
  <c r="G4946" i="15"/>
  <c r="C4946" i="15"/>
  <c r="B4946" i="15" s="1"/>
  <c r="G4945" i="15"/>
  <c r="C4945" i="15"/>
  <c r="B4945" i="15" s="1"/>
  <c r="G4944" i="15"/>
  <c r="C4944" i="15"/>
  <c r="B4944" i="15" s="1"/>
  <c r="G4943" i="15"/>
  <c r="C4943" i="15"/>
  <c r="B4943" i="15" s="1"/>
  <c r="G4942" i="15"/>
  <c r="C4942" i="15"/>
  <c r="B4942" i="15" s="1"/>
  <c r="G4941" i="15"/>
  <c r="C4941" i="15"/>
  <c r="B4941" i="15" s="1"/>
  <c r="G4940" i="15"/>
  <c r="C4940" i="15"/>
  <c r="B4940" i="15" s="1"/>
  <c r="G4939" i="15"/>
  <c r="C4939" i="15"/>
  <c r="B4939" i="15" s="1"/>
  <c r="G4938" i="15"/>
  <c r="C4938" i="15"/>
  <c r="B4938" i="15" s="1"/>
  <c r="G4937" i="15"/>
  <c r="C4937" i="15"/>
  <c r="B4937" i="15" s="1"/>
  <c r="G4936" i="15"/>
  <c r="C4936" i="15"/>
  <c r="B4936" i="15" s="1"/>
  <c r="G4935" i="15"/>
  <c r="C4935" i="15"/>
  <c r="B4935" i="15" s="1"/>
  <c r="G4934" i="15"/>
  <c r="C4934" i="15"/>
  <c r="B4934" i="15" s="1"/>
  <c r="G4933" i="15"/>
  <c r="C4933" i="15"/>
  <c r="B4933" i="15" s="1"/>
  <c r="G4932" i="15"/>
  <c r="C4932" i="15"/>
  <c r="B4932" i="15" s="1"/>
  <c r="G4931" i="15"/>
  <c r="C4931" i="15"/>
  <c r="B4931" i="15" s="1"/>
  <c r="G4930" i="15"/>
  <c r="C4930" i="15"/>
  <c r="G4929" i="15"/>
  <c r="C4929" i="15"/>
  <c r="B4929" i="15" s="1"/>
  <c r="G4928" i="15"/>
  <c r="C4928" i="15"/>
  <c r="B4928" i="15" s="1"/>
  <c r="G4927" i="15"/>
  <c r="C4927" i="15"/>
  <c r="B4927" i="15" s="1"/>
  <c r="G4926" i="15"/>
  <c r="C4926" i="15"/>
  <c r="B4926" i="15" s="1"/>
  <c r="G4925" i="15"/>
  <c r="C4925" i="15"/>
  <c r="B4925" i="15" s="1"/>
  <c r="G4924" i="15"/>
  <c r="C4924" i="15"/>
  <c r="B4924" i="15" s="1"/>
  <c r="G4923" i="15"/>
  <c r="C4923" i="15"/>
  <c r="B4923" i="15" s="1"/>
  <c r="G4922" i="15"/>
  <c r="C4922" i="15"/>
  <c r="B4922" i="15" s="1"/>
  <c r="G4921" i="15"/>
  <c r="C4921" i="15"/>
  <c r="B4921" i="15" s="1"/>
  <c r="G4920" i="15"/>
  <c r="C4920" i="15"/>
  <c r="B4920" i="15" s="1"/>
  <c r="G4919" i="15"/>
  <c r="C4919" i="15"/>
  <c r="B4919" i="15" s="1"/>
  <c r="G4918" i="15"/>
  <c r="C4918" i="15"/>
  <c r="B4918" i="15" s="1"/>
  <c r="G4917" i="15"/>
  <c r="C4917" i="15"/>
  <c r="B4917" i="15" s="1"/>
  <c r="G4916" i="15"/>
  <c r="C4916" i="15"/>
  <c r="B4916" i="15" s="1"/>
  <c r="G4915" i="15"/>
  <c r="C4915" i="15"/>
  <c r="B4915" i="15" s="1"/>
  <c r="G4914" i="15"/>
  <c r="C4914" i="15"/>
  <c r="B4914" i="15" s="1"/>
  <c r="G4913" i="15"/>
  <c r="C4913" i="15"/>
  <c r="B4913" i="15" s="1"/>
  <c r="G4912" i="15"/>
  <c r="C4912" i="15"/>
  <c r="B4912" i="15" s="1"/>
  <c r="G4911" i="15"/>
  <c r="C4911" i="15"/>
  <c r="B4911" i="15" s="1"/>
  <c r="G4910" i="15"/>
  <c r="C4910" i="15"/>
  <c r="B4910" i="15" s="1"/>
  <c r="G4909" i="15"/>
  <c r="C4909" i="15"/>
  <c r="B4909" i="15" s="1"/>
  <c r="G4908" i="15"/>
  <c r="C4908" i="15"/>
  <c r="B4908" i="15" s="1"/>
  <c r="G4907" i="15"/>
  <c r="C4907" i="15"/>
  <c r="B4907" i="15" s="1"/>
  <c r="G4906" i="15"/>
  <c r="C4906" i="15"/>
  <c r="B4906" i="15" s="1"/>
  <c r="G4905" i="15"/>
  <c r="C4905" i="15"/>
  <c r="B4905" i="15" s="1"/>
  <c r="G4904" i="15"/>
  <c r="C4904" i="15"/>
  <c r="B4904" i="15" s="1"/>
  <c r="G4903" i="15"/>
  <c r="C4903" i="15"/>
  <c r="B4903" i="15" s="1"/>
  <c r="G4902" i="15"/>
  <c r="C4902" i="15"/>
  <c r="B4902" i="15" s="1"/>
  <c r="G4901" i="15"/>
  <c r="C4901" i="15"/>
  <c r="B4901" i="15" s="1"/>
  <c r="G4900" i="15"/>
  <c r="C4900" i="15"/>
  <c r="B4900" i="15" s="1"/>
  <c r="G4899" i="15"/>
  <c r="C4899" i="15"/>
  <c r="B4899" i="15" s="1"/>
  <c r="G4898" i="15"/>
  <c r="C4898" i="15"/>
  <c r="B4898" i="15" s="1"/>
  <c r="G4897" i="15"/>
  <c r="C4897" i="15"/>
  <c r="B4897" i="15" s="1"/>
  <c r="G4896" i="15"/>
  <c r="C4896" i="15"/>
  <c r="B4896" i="15" s="1"/>
  <c r="G4895" i="15"/>
  <c r="C4895" i="15"/>
  <c r="B4895" i="15" s="1"/>
  <c r="G4894" i="15"/>
  <c r="C4894" i="15"/>
  <c r="B4894" i="15" s="1"/>
  <c r="G4893" i="15"/>
  <c r="C4893" i="15"/>
  <c r="B4893" i="15" s="1"/>
  <c r="G4892" i="15"/>
  <c r="C4892" i="15"/>
  <c r="B4892" i="15" s="1"/>
  <c r="G4891" i="15"/>
  <c r="C4891" i="15"/>
  <c r="B4891" i="15" s="1"/>
  <c r="G4890" i="15"/>
  <c r="C4890" i="15"/>
  <c r="B4890" i="15" s="1"/>
  <c r="G4889" i="15"/>
  <c r="C4889" i="15"/>
  <c r="B4889" i="15" s="1"/>
  <c r="G4888" i="15"/>
  <c r="C4888" i="15"/>
  <c r="B4888" i="15" s="1"/>
  <c r="G4887" i="15"/>
  <c r="C4887" i="15"/>
  <c r="B4887" i="15" s="1"/>
  <c r="G4886" i="15"/>
  <c r="C4886" i="15"/>
  <c r="B4886" i="15" s="1"/>
  <c r="G4885" i="15"/>
  <c r="C4885" i="15"/>
  <c r="B4885" i="15" s="1"/>
  <c r="G4884" i="15"/>
  <c r="C4884" i="15"/>
  <c r="B4884" i="15" s="1"/>
  <c r="G4883" i="15"/>
  <c r="C4883" i="15"/>
  <c r="B4883" i="15" s="1"/>
  <c r="G4882" i="15"/>
  <c r="C4882" i="15"/>
  <c r="B4882" i="15" s="1"/>
  <c r="G4881" i="15"/>
  <c r="C4881" i="15"/>
  <c r="B4881" i="15" s="1"/>
  <c r="G4880" i="15"/>
  <c r="C4880" i="15"/>
  <c r="B4880" i="15" s="1"/>
  <c r="G4879" i="15"/>
  <c r="C4879" i="15"/>
  <c r="B4879" i="15" s="1"/>
  <c r="G4878" i="15"/>
  <c r="C4878" i="15"/>
  <c r="B4878" i="15" s="1"/>
  <c r="G4877" i="15"/>
  <c r="C4877" i="15"/>
  <c r="B4877" i="15" s="1"/>
  <c r="G4876" i="15"/>
  <c r="C4876" i="15"/>
  <c r="B4876" i="15" s="1"/>
  <c r="G4875" i="15"/>
  <c r="C4875" i="15"/>
  <c r="B4875" i="15" s="1"/>
  <c r="G4874" i="15"/>
  <c r="C4874" i="15"/>
  <c r="B4874" i="15" s="1"/>
  <c r="G4873" i="15"/>
  <c r="C4873" i="15"/>
  <c r="B4873" i="15" s="1"/>
  <c r="G4872" i="15"/>
  <c r="C4872" i="15"/>
  <c r="B4872" i="15" s="1"/>
  <c r="G4871" i="15"/>
  <c r="C4871" i="15"/>
  <c r="B4871" i="15" s="1"/>
  <c r="G4870" i="15"/>
  <c r="C4870" i="15"/>
  <c r="B4870" i="15" s="1"/>
  <c r="G4869" i="15"/>
  <c r="C4869" i="15"/>
  <c r="B4869" i="15" s="1"/>
  <c r="G4868" i="15"/>
  <c r="C4868" i="15"/>
  <c r="B4868" i="15" s="1"/>
  <c r="G4867" i="15"/>
  <c r="C4867" i="15"/>
  <c r="B4867" i="15" s="1"/>
  <c r="G4866" i="15"/>
  <c r="C4866" i="15"/>
  <c r="G4865" i="15"/>
  <c r="C4865" i="15"/>
  <c r="B4865" i="15" s="1"/>
  <c r="G4864" i="15"/>
  <c r="C4864" i="15"/>
  <c r="B4864" i="15" s="1"/>
  <c r="G4863" i="15"/>
  <c r="C4863" i="15"/>
  <c r="B4863" i="15" s="1"/>
  <c r="G4862" i="15"/>
  <c r="C4862" i="15"/>
  <c r="B4862" i="15" s="1"/>
  <c r="G4861" i="15"/>
  <c r="C4861" i="15"/>
  <c r="B4861" i="15" s="1"/>
  <c r="G4860" i="15"/>
  <c r="C4860" i="15"/>
  <c r="B4860" i="15" s="1"/>
  <c r="G4859" i="15"/>
  <c r="C4859" i="15"/>
  <c r="B4859" i="15" s="1"/>
  <c r="G4858" i="15"/>
  <c r="C4858" i="15"/>
  <c r="B4858" i="15" s="1"/>
  <c r="G4857" i="15"/>
  <c r="C4857" i="15"/>
  <c r="B4857" i="15" s="1"/>
  <c r="G4856" i="15"/>
  <c r="C4856" i="15"/>
  <c r="B4856" i="15" s="1"/>
  <c r="G4855" i="15"/>
  <c r="C4855" i="15"/>
  <c r="B4855" i="15" s="1"/>
  <c r="G4854" i="15"/>
  <c r="C4854" i="15"/>
  <c r="B4854" i="15" s="1"/>
  <c r="G4853" i="15"/>
  <c r="C4853" i="15"/>
  <c r="B4853" i="15" s="1"/>
  <c r="G4852" i="15"/>
  <c r="C4852" i="15"/>
  <c r="B4852" i="15" s="1"/>
  <c r="G4851" i="15"/>
  <c r="C4851" i="15"/>
  <c r="B4851" i="15" s="1"/>
  <c r="G4850" i="15"/>
  <c r="C4850" i="15"/>
  <c r="B4850" i="15" s="1"/>
  <c r="G4849" i="15"/>
  <c r="C4849" i="15"/>
  <c r="B4849" i="15" s="1"/>
  <c r="G4848" i="15"/>
  <c r="C4848" i="15"/>
  <c r="B4848" i="15" s="1"/>
  <c r="G4847" i="15"/>
  <c r="C4847" i="15"/>
  <c r="B4847" i="15" s="1"/>
  <c r="G4846" i="15"/>
  <c r="C4846" i="15"/>
  <c r="B4846" i="15" s="1"/>
  <c r="G4845" i="15"/>
  <c r="C4845" i="15"/>
  <c r="B4845" i="15" s="1"/>
  <c r="G4844" i="15"/>
  <c r="C4844" i="15"/>
  <c r="B4844" i="15" s="1"/>
  <c r="G4843" i="15"/>
  <c r="C4843" i="15"/>
  <c r="B4843" i="15" s="1"/>
  <c r="G4842" i="15"/>
  <c r="C4842" i="15"/>
  <c r="B4842" i="15" s="1"/>
  <c r="G4841" i="15"/>
  <c r="C4841" i="15"/>
  <c r="B4841" i="15" s="1"/>
  <c r="G4840" i="15"/>
  <c r="C4840" i="15"/>
  <c r="B4840" i="15" s="1"/>
  <c r="G4839" i="15"/>
  <c r="C4839" i="15"/>
  <c r="B4839" i="15" s="1"/>
  <c r="G4838" i="15"/>
  <c r="C4838" i="15"/>
  <c r="B4838" i="15" s="1"/>
  <c r="G4837" i="15"/>
  <c r="C4837" i="15"/>
  <c r="B4837" i="15" s="1"/>
  <c r="G4836" i="15"/>
  <c r="C4836" i="15"/>
  <c r="B4836" i="15" s="1"/>
  <c r="G4835" i="15"/>
  <c r="C4835" i="15"/>
  <c r="B4835" i="15" s="1"/>
  <c r="G4834" i="15"/>
  <c r="C4834" i="15"/>
  <c r="B4834" i="15" s="1"/>
  <c r="G4833" i="15"/>
  <c r="C4833" i="15"/>
  <c r="B4833" i="15" s="1"/>
  <c r="G4832" i="15"/>
  <c r="C4832" i="15"/>
  <c r="B4832" i="15" s="1"/>
  <c r="G4831" i="15"/>
  <c r="C4831" i="15"/>
  <c r="B4831" i="15" s="1"/>
  <c r="G4830" i="15"/>
  <c r="C4830" i="15"/>
  <c r="B4830" i="15" s="1"/>
  <c r="G4829" i="15"/>
  <c r="C4829" i="15"/>
  <c r="B4829" i="15" s="1"/>
  <c r="G4828" i="15"/>
  <c r="C4828" i="15"/>
  <c r="B4828" i="15" s="1"/>
  <c r="G4827" i="15"/>
  <c r="C4827" i="15"/>
  <c r="B4827" i="15" s="1"/>
  <c r="G4826" i="15"/>
  <c r="C4826" i="15"/>
  <c r="B4826" i="15" s="1"/>
  <c r="G4825" i="15"/>
  <c r="C4825" i="15"/>
  <c r="B4825" i="15" s="1"/>
  <c r="G4824" i="15"/>
  <c r="C4824" i="15"/>
  <c r="B4824" i="15" s="1"/>
  <c r="G4823" i="15"/>
  <c r="C4823" i="15"/>
  <c r="B4823" i="15" s="1"/>
  <c r="G4822" i="15"/>
  <c r="C4822" i="15"/>
  <c r="B4822" i="15" s="1"/>
  <c r="G4821" i="15"/>
  <c r="C4821" i="15"/>
  <c r="B4821" i="15" s="1"/>
  <c r="G4820" i="15"/>
  <c r="C4820" i="15"/>
  <c r="B4820" i="15" s="1"/>
  <c r="G4819" i="15"/>
  <c r="C4819" i="15"/>
  <c r="B4819" i="15" s="1"/>
  <c r="G4818" i="15"/>
  <c r="C4818" i="15"/>
  <c r="B4818" i="15" s="1"/>
  <c r="G4817" i="15"/>
  <c r="C4817" i="15"/>
  <c r="B4817" i="15" s="1"/>
  <c r="G4816" i="15"/>
  <c r="C4816" i="15"/>
  <c r="B4816" i="15" s="1"/>
  <c r="G4815" i="15"/>
  <c r="C4815" i="15"/>
  <c r="B4815" i="15" s="1"/>
  <c r="G4814" i="15"/>
  <c r="C4814" i="15"/>
  <c r="B4814" i="15" s="1"/>
  <c r="G4813" i="15"/>
  <c r="C4813" i="15"/>
  <c r="B4813" i="15" s="1"/>
  <c r="G4812" i="15"/>
  <c r="C4812" i="15"/>
  <c r="B4812" i="15" s="1"/>
  <c r="G4811" i="15"/>
  <c r="C4811" i="15"/>
  <c r="B4811" i="15" s="1"/>
  <c r="G4810" i="15"/>
  <c r="C4810" i="15"/>
  <c r="B4810" i="15" s="1"/>
  <c r="G4809" i="15"/>
  <c r="C4809" i="15"/>
  <c r="B4809" i="15" s="1"/>
  <c r="G4808" i="15"/>
  <c r="C4808" i="15"/>
  <c r="B4808" i="15" s="1"/>
  <c r="G4807" i="15"/>
  <c r="C4807" i="15"/>
  <c r="B4807" i="15" s="1"/>
  <c r="G4806" i="15"/>
  <c r="C4806" i="15"/>
  <c r="B4806" i="15" s="1"/>
  <c r="G4805" i="15"/>
  <c r="C4805" i="15"/>
  <c r="B4805" i="15" s="1"/>
  <c r="G4804" i="15"/>
  <c r="C4804" i="15"/>
  <c r="B4804" i="15" s="1"/>
  <c r="G4803" i="15"/>
  <c r="C4803" i="15"/>
  <c r="B4803" i="15" s="1"/>
  <c r="G4802" i="15"/>
  <c r="C4802" i="15"/>
  <c r="G4801" i="15"/>
  <c r="C4801" i="15"/>
  <c r="B4801" i="15" s="1"/>
  <c r="G4800" i="15"/>
  <c r="C4800" i="15"/>
  <c r="B4800" i="15" s="1"/>
  <c r="G4799" i="15"/>
  <c r="C4799" i="15"/>
  <c r="B4799" i="15" s="1"/>
  <c r="G4798" i="15"/>
  <c r="C4798" i="15"/>
  <c r="B4798" i="15" s="1"/>
  <c r="G4797" i="15"/>
  <c r="C4797" i="15"/>
  <c r="B4797" i="15" s="1"/>
  <c r="G4796" i="15"/>
  <c r="C4796" i="15"/>
  <c r="B4796" i="15" s="1"/>
  <c r="G4795" i="15"/>
  <c r="C4795" i="15"/>
  <c r="B4795" i="15" s="1"/>
  <c r="G4794" i="15"/>
  <c r="C4794" i="15"/>
  <c r="B4794" i="15" s="1"/>
  <c r="G4793" i="15"/>
  <c r="C4793" i="15"/>
  <c r="B4793" i="15" s="1"/>
  <c r="G4792" i="15"/>
  <c r="C4792" i="15"/>
  <c r="B4792" i="15" s="1"/>
  <c r="G4791" i="15"/>
  <c r="C4791" i="15"/>
  <c r="B4791" i="15" s="1"/>
  <c r="G4790" i="15"/>
  <c r="C4790" i="15"/>
  <c r="B4790" i="15" s="1"/>
  <c r="G4789" i="15"/>
  <c r="C4789" i="15"/>
  <c r="B4789" i="15" s="1"/>
  <c r="G4788" i="15"/>
  <c r="C4788" i="15"/>
  <c r="B4788" i="15" s="1"/>
  <c r="G4787" i="15"/>
  <c r="C4787" i="15"/>
  <c r="B4787" i="15" s="1"/>
  <c r="G4786" i="15"/>
  <c r="C4786" i="15"/>
  <c r="B4786" i="15" s="1"/>
  <c r="G4785" i="15"/>
  <c r="C4785" i="15"/>
  <c r="B4785" i="15" s="1"/>
  <c r="G4784" i="15"/>
  <c r="C4784" i="15"/>
  <c r="B4784" i="15" s="1"/>
  <c r="G4783" i="15"/>
  <c r="C4783" i="15"/>
  <c r="B4783" i="15" s="1"/>
  <c r="G4782" i="15"/>
  <c r="C4782" i="15"/>
  <c r="B4782" i="15" s="1"/>
  <c r="G4781" i="15"/>
  <c r="C4781" i="15"/>
  <c r="B4781" i="15" s="1"/>
  <c r="G4780" i="15"/>
  <c r="C4780" i="15"/>
  <c r="B4780" i="15" s="1"/>
  <c r="G4779" i="15"/>
  <c r="C4779" i="15"/>
  <c r="B4779" i="15" s="1"/>
  <c r="G4778" i="15"/>
  <c r="C4778" i="15"/>
  <c r="B4778" i="15" s="1"/>
  <c r="G4777" i="15"/>
  <c r="C4777" i="15"/>
  <c r="B4777" i="15" s="1"/>
  <c r="G4776" i="15"/>
  <c r="C4776" i="15"/>
  <c r="B4776" i="15" s="1"/>
  <c r="G4775" i="15"/>
  <c r="C4775" i="15"/>
  <c r="B4775" i="15" s="1"/>
  <c r="G4774" i="15"/>
  <c r="C4774" i="15"/>
  <c r="B4774" i="15" s="1"/>
  <c r="G4773" i="15"/>
  <c r="C4773" i="15"/>
  <c r="B4773" i="15" s="1"/>
  <c r="G4772" i="15"/>
  <c r="C4772" i="15"/>
  <c r="B4772" i="15" s="1"/>
  <c r="G4771" i="15"/>
  <c r="C4771" i="15"/>
  <c r="B4771" i="15" s="1"/>
  <c r="G4770" i="15"/>
  <c r="C4770" i="15"/>
  <c r="B4770" i="15" s="1"/>
  <c r="G4769" i="15"/>
  <c r="C4769" i="15"/>
  <c r="B4769" i="15" s="1"/>
  <c r="G4768" i="15"/>
  <c r="C4768" i="15"/>
  <c r="B4768" i="15" s="1"/>
  <c r="G4767" i="15"/>
  <c r="C4767" i="15"/>
  <c r="B4767" i="15" s="1"/>
  <c r="G4766" i="15"/>
  <c r="C4766" i="15"/>
  <c r="B4766" i="15" s="1"/>
  <c r="G4765" i="15"/>
  <c r="C4765" i="15"/>
  <c r="B4765" i="15" s="1"/>
  <c r="G4764" i="15"/>
  <c r="C4764" i="15"/>
  <c r="B4764" i="15" s="1"/>
  <c r="G4763" i="15"/>
  <c r="C4763" i="15"/>
  <c r="B4763" i="15" s="1"/>
  <c r="G4762" i="15"/>
  <c r="C4762" i="15"/>
  <c r="B4762" i="15" s="1"/>
  <c r="G4761" i="15"/>
  <c r="C4761" i="15"/>
  <c r="B4761" i="15" s="1"/>
  <c r="G4760" i="15"/>
  <c r="C4760" i="15"/>
  <c r="B4760" i="15" s="1"/>
  <c r="G4759" i="15"/>
  <c r="C4759" i="15"/>
  <c r="B4759" i="15" s="1"/>
  <c r="G4758" i="15"/>
  <c r="C4758" i="15"/>
  <c r="B4758" i="15" s="1"/>
  <c r="G4757" i="15"/>
  <c r="C4757" i="15"/>
  <c r="B4757" i="15" s="1"/>
  <c r="G4756" i="15"/>
  <c r="C4756" i="15"/>
  <c r="B4756" i="15" s="1"/>
  <c r="G4755" i="15"/>
  <c r="C4755" i="15"/>
  <c r="B4755" i="15" s="1"/>
  <c r="G4754" i="15"/>
  <c r="C4754" i="15"/>
  <c r="B4754" i="15" s="1"/>
  <c r="G4753" i="15"/>
  <c r="C4753" i="15"/>
  <c r="B4753" i="15" s="1"/>
  <c r="G4752" i="15"/>
  <c r="C4752" i="15"/>
  <c r="B4752" i="15" s="1"/>
  <c r="G4751" i="15"/>
  <c r="C4751" i="15"/>
  <c r="B4751" i="15" s="1"/>
  <c r="G4750" i="15"/>
  <c r="C4750" i="15"/>
  <c r="B4750" i="15" s="1"/>
  <c r="G4749" i="15"/>
  <c r="C4749" i="15"/>
  <c r="B4749" i="15" s="1"/>
  <c r="G4748" i="15"/>
  <c r="C4748" i="15"/>
  <c r="B4748" i="15" s="1"/>
  <c r="G4747" i="15"/>
  <c r="C4747" i="15"/>
  <c r="B4747" i="15" s="1"/>
  <c r="G4746" i="15"/>
  <c r="C4746" i="15"/>
  <c r="B4746" i="15" s="1"/>
  <c r="G4745" i="15"/>
  <c r="C4745" i="15"/>
  <c r="B4745" i="15" s="1"/>
  <c r="G4744" i="15"/>
  <c r="C4744" i="15"/>
  <c r="B4744" i="15" s="1"/>
  <c r="G4743" i="15"/>
  <c r="C4743" i="15"/>
  <c r="B4743" i="15" s="1"/>
  <c r="G4742" i="15"/>
  <c r="C4742" i="15"/>
  <c r="G4741" i="15"/>
  <c r="C4741" i="15"/>
  <c r="B4741" i="15" s="1"/>
  <c r="G4740" i="15"/>
  <c r="C4740" i="15"/>
  <c r="B4740" i="15" s="1"/>
  <c r="G4739" i="15"/>
  <c r="C4739" i="15"/>
  <c r="B4739" i="15" s="1"/>
  <c r="G4738" i="15"/>
  <c r="C4738" i="15"/>
  <c r="B4738" i="15" s="1"/>
  <c r="G4737" i="15"/>
  <c r="C4737" i="15"/>
  <c r="B4737" i="15" s="1"/>
  <c r="G4736" i="15"/>
  <c r="C4736" i="15"/>
  <c r="B4736" i="15" s="1"/>
  <c r="G4735" i="15"/>
  <c r="C4735" i="15"/>
  <c r="B4735" i="15" s="1"/>
  <c r="G4734" i="15"/>
  <c r="C4734" i="15"/>
  <c r="B4734" i="15" s="1"/>
  <c r="G4733" i="15"/>
  <c r="C4733" i="15"/>
  <c r="B4733" i="15" s="1"/>
  <c r="G4732" i="15"/>
  <c r="C4732" i="15"/>
  <c r="B4732" i="15" s="1"/>
  <c r="G4731" i="15"/>
  <c r="C4731" i="15"/>
  <c r="B4731" i="15" s="1"/>
  <c r="G4730" i="15"/>
  <c r="C4730" i="15"/>
  <c r="B4730" i="15" s="1"/>
  <c r="G4729" i="15"/>
  <c r="C4729" i="15"/>
  <c r="B4729" i="15" s="1"/>
  <c r="G4728" i="15"/>
  <c r="C4728" i="15"/>
  <c r="B4728" i="15" s="1"/>
  <c r="G4727" i="15"/>
  <c r="C4727" i="15"/>
  <c r="B4727" i="15" s="1"/>
  <c r="G4726" i="15"/>
  <c r="C4726" i="15"/>
  <c r="B4726" i="15" s="1"/>
  <c r="G4725" i="15"/>
  <c r="C4725" i="15"/>
  <c r="B4725" i="15" s="1"/>
  <c r="G4724" i="15"/>
  <c r="C4724" i="15"/>
  <c r="B4724" i="15" s="1"/>
  <c r="G4723" i="15"/>
  <c r="C4723" i="15"/>
  <c r="B4723" i="15" s="1"/>
  <c r="G4722" i="15"/>
  <c r="C4722" i="15"/>
  <c r="B4722" i="15" s="1"/>
  <c r="G4721" i="15"/>
  <c r="C4721" i="15"/>
  <c r="B4721" i="15" s="1"/>
  <c r="G4720" i="15"/>
  <c r="C4720" i="15"/>
  <c r="B4720" i="15" s="1"/>
  <c r="G4719" i="15"/>
  <c r="C4719" i="15"/>
  <c r="B4719" i="15" s="1"/>
  <c r="G4718" i="15"/>
  <c r="C4718" i="15"/>
  <c r="B4718" i="15" s="1"/>
  <c r="G4717" i="15"/>
  <c r="C4717" i="15"/>
  <c r="B4717" i="15" s="1"/>
  <c r="G4716" i="15"/>
  <c r="C4716" i="15"/>
  <c r="B4716" i="15" s="1"/>
  <c r="G4715" i="15"/>
  <c r="C4715" i="15"/>
  <c r="B4715" i="15" s="1"/>
  <c r="G4714" i="15"/>
  <c r="C4714" i="15"/>
  <c r="B4714" i="15" s="1"/>
  <c r="G4713" i="15"/>
  <c r="C4713" i="15"/>
  <c r="B4713" i="15" s="1"/>
  <c r="G4712" i="15"/>
  <c r="C4712" i="15"/>
  <c r="B4712" i="15" s="1"/>
  <c r="G4711" i="15"/>
  <c r="C4711" i="15"/>
  <c r="B4711" i="15" s="1"/>
  <c r="G4710" i="15"/>
  <c r="C4710" i="15"/>
  <c r="B4710" i="15" s="1"/>
  <c r="G4709" i="15"/>
  <c r="C4709" i="15"/>
  <c r="B4709" i="15" s="1"/>
  <c r="G4708" i="15"/>
  <c r="C4708" i="15"/>
  <c r="B4708" i="15" s="1"/>
  <c r="G4707" i="15"/>
  <c r="C4707" i="15"/>
  <c r="B4707" i="15" s="1"/>
  <c r="G4706" i="15"/>
  <c r="C4706" i="15"/>
  <c r="B4706" i="15" s="1"/>
  <c r="G4705" i="15"/>
  <c r="C4705" i="15"/>
  <c r="B4705" i="15" s="1"/>
  <c r="G4704" i="15"/>
  <c r="C4704" i="15"/>
  <c r="B4704" i="15" s="1"/>
  <c r="G4703" i="15"/>
  <c r="C4703" i="15"/>
  <c r="B4703" i="15" s="1"/>
  <c r="G4702" i="15"/>
  <c r="C4702" i="15"/>
  <c r="B4702" i="15" s="1"/>
  <c r="G4701" i="15"/>
  <c r="C4701" i="15"/>
  <c r="B4701" i="15" s="1"/>
  <c r="G4700" i="15"/>
  <c r="C4700" i="15"/>
  <c r="B4700" i="15" s="1"/>
  <c r="G4699" i="15"/>
  <c r="C4699" i="15"/>
  <c r="B4699" i="15" s="1"/>
  <c r="G4698" i="15"/>
  <c r="C4698" i="15"/>
  <c r="B4698" i="15" s="1"/>
  <c r="G4697" i="15"/>
  <c r="C4697" i="15"/>
  <c r="B4697" i="15" s="1"/>
  <c r="G4696" i="15"/>
  <c r="C4696" i="15"/>
  <c r="B4696" i="15" s="1"/>
  <c r="G4695" i="15"/>
  <c r="C4695" i="15"/>
  <c r="B4695" i="15" s="1"/>
  <c r="G4694" i="15"/>
  <c r="C4694" i="15"/>
  <c r="B4694" i="15" s="1"/>
  <c r="G4693" i="15"/>
  <c r="C4693" i="15"/>
  <c r="B4693" i="15" s="1"/>
  <c r="G4692" i="15"/>
  <c r="C4692" i="15"/>
  <c r="B4692" i="15" s="1"/>
  <c r="G4691" i="15"/>
  <c r="C4691" i="15"/>
  <c r="B4691" i="15" s="1"/>
  <c r="G4690" i="15"/>
  <c r="C4690" i="15"/>
  <c r="B4690" i="15" s="1"/>
  <c r="G4689" i="15"/>
  <c r="C4689" i="15"/>
  <c r="B4689" i="15" s="1"/>
  <c r="G4688" i="15"/>
  <c r="C4688" i="15"/>
  <c r="B4688" i="15" s="1"/>
  <c r="G4687" i="15"/>
  <c r="C4687" i="15"/>
  <c r="B4687" i="15" s="1"/>
  <c r="G4686" i="15"/>
  <c r="C4686" i="15"/>
  <c r="B4686" i="15" s="1"/>
  <c r="G4685" i="15"/>
  <c r="C4685" i="15"/>
  <c r="B4685" i="15" s="1"/>
  <c r="G4684" i="15"/>
  <c r="C4684" i="15"/>
  <c r="B4684" i="15" s="1"/>
  <c r="G4683" i="15"/>
  <c r="C4683" i="15"/>
  <c r="B4683" i="15" s="1"/>
  <c r="G4682" i="15"/>
  <c r="C4682" i="15"/>
  <c r="B4682" i="15" s="1"/>
  <c r="G4681" i="15"/>
  <c r="C4681" i="15"/>
  <c r="B4681" i="15" s="1"/>
  <c r="G4680" i="15"/>
  <c r="C4680" i="15"/>
  <c r="B4680" i="15" s="1"/>
  <c r="G4679" i="15"/>
  <c r="C4679" i="15"/>
  <c r="B4679" i="15" s="1"/>
  <c r="G4678" i="15"/>
  <c r="C4678" i="15"/>
  <c r="B4678" i="15" s="1"/>
  <c r="G4677" i="15"/>
  <c r="C4677" i="15"/>
  <c r="B4677" i="15" s="1"/>
  <c r="G4676" i="15"/>
  <c r="C4676" i="15"/>
  <c r="B4676" i="15" s="1"/>
  <c r="G4675" i="15"/>
  <c r="C4675" i="15"/>
  <c r="B4675" i="15" s="1"/>
  <c r="G4674" i="15"/>
  <c r="C4674" i="15"/>
  <c r="B4674" i="15" s="1"/>
  <c r="G4673" i="15"/>
  <c r="C4673" i="15"/>
  <c r="B4673" i="15" s="1"/>
  <c r="G4672" i="15"/>
  <c r="C4672" i="15"/>
  <c r="B4672" i="15" s="1"/>
  <c r="G4671" i="15"/>
  <c r="C4671" i="15"/>
  <c r="B4671" i="15" s="1"/>
  <c r="G4670" i="15"/>
  <c r="C4670" i="15"/>
  <c r="G4669" i="15"/>
  <c r="C4669" i="15"/>
  <c r="B4669" i="15" s="1"/>
  <c r="G4668" i="15"/>
  <c r="C4668" i="15"/>
  <c r="B4668" i="15" s="1"/>
  <c r="G4667" i="15"/>
  <c r="C4667" i="15"/>
  <c r="B4667" i="15" s="1"/>
  <c r="G4666" i="15"/>
  <c r="C4666" i="15"/>
  <c r="B4666" i="15" s="1"/>
  <c r="G4665" i="15"/>
  <c r="C4665" i="15"/>
  <c r="B4665" i="15" s="1"/>
  <c r="G4664" i="15"/>
  <c r="C4664" i="15"/>
  <c r="B4664" i="15" s="1"/>
  <c r="G4663" i="15"/>
  <c r="C4663" i="15"/>
  <c r="B4663" i="15" s="1"/>
  <c r="G4662" i="15"/>
  <c r="C4662" i="15"/>
  <c r="B4662" i="15" s="1"/>
  <c r="G4661" i="15"/>
  <c r="C4661" i="15"/>
  <c r="B4661" i="15" s="1"/>
  <c r="G4660" i="15"/>
  <c r="C4660" i="15"/>
  <c r="B4660" i="15" s="1"/>
  <c r="G4659" i="15"/>
  <c r="C4659" i="15"/>
  <c r="B4659" i="15" s="1"/>
  <c r="G4658" i="15"/>
  <c r="C4658" i="15"/>
  <c r="B4658" i="15" s="1"/>
  <c r="G4657" i="15"/>
  <c r="C4657" i="15"/>
  <c r="B4657" i="15" s="1"/>
  <c r="G4656" i="15"/>
  <c r="C4656" i="15"/>
  <c r="B4656" i="15" s="1"/>
  <c r="G4655" i="15"/>
  <c r="C4655" i="15"/>
  <c r="B4655" i="15" s="1"/>
  <c r="G4654" i="15"/>
  <c r="C4654" i="15"/>
  <c r="B4654" i="15" s="1"/>
  <c r="G4653" i="15"/>
  <c r="C4653" i="15"/>
  <c r="B4653" i="15" s="1"/>
  <c r="G4652" i="15"/>
  <c r="C4652" i="15"/>
  <c r="B4652" i="15" s="1"/>
  <c r="G4651" i="15"/>
  <c r="C4651" i="15"/>
  <c r="B4651" i="15" s="1"/>
  <c r="G4650" i="15"/>
  <c r="C4650" i="15"/>
  <c r="B4650" i="15" s="1"/>
  <c r="G4649" i="15"/>
  <c r="C4649" i="15"/>
  <c r="B4649" i="15" s="1"/>
  <c r="G4648" i="15"/>
  <c r="C4648" i="15"/>
  <c r="B4648" i="15" s="1"/>
  <c r="G4647" i="15"/>
  <c r="C4647" i="15"/>
  <c r="B4647" i="15" s="1"/>
  <c r="G4646" i="15"/>
  <c r="C4646" i="15"/>
  <c r="B4646" i="15" s="1"/>
  <c r="G4645" i="15"/>
  <c r="C4645" i="15"/>
  <c r="B4645" i="15" s="1"/>
  <c r="G4644" i="15"/>
  <c r="C4644" i="15"/>
  <c r="B4644" i="15" s="1"/>
  <c r="G4643" i="15"/>
  <c r="C4643" i="15"/>
  <c r="B4643" i="15" s="1"/>
  <c r="G4642" i="15"/>
  <c r="C4642" i="15"/>
  <c r="B4642" i="15" s="1"/>
  <c r="G4641" i="15"/>
  <c r="C4641" i="15"/>
  <c r="B4641" i="15" s="1"/>
  <c r="G4640" i="15"/>
  <c r="C4640" i="15"/>
  <c r="B4640" i="15" s="1"/>
  <c r="G4639" i="15"/>
  <c r="C4639" i="15"/>
  <c r="B4639" i="15" s="1"/>
  <c r="G4638" i="15"/>
  <c r="C4638" i="15"/>
  <c r="B4638" i="15" s="1"/>
  <c r="G4637" i="15"/>
  <c r="C4637" i="15"/>
  <c r="B4637" i="15" s="1"/>
  <c r="G4636" i="15"/>
  <c r="C4636" i="15"/>
  <c r="B4636" i="15" s="1"/>
  <c r="G4635" i="15"/>
  <c r="C4635" i="15"/>
  <c r="B4635" i="15" s="1"/>
  <c r="G4634" i="15"/>
  <c r="C4634" i="15"/>
  <c r="B4634" i="15" s="1"/>
  <c r="G4633" i="15"/>
  <c r="C4633" i="15"/>
  <c r="B4633" i="15" s="1"/>
  <c r="G4632" i="15"/>
  <c r="C4632" i="15"/>
  <c r="B4632" i="15" s="1"/>
  <c r="G4631" i="15"/>
  <c r="C4631" i="15"/>
  <c r="B4631" i="15" s="1"/>
  <c r="G4630" i="15"/>
  <c r="C4630" i="15"/>
  <c r="B4630" i="15" s="1"/>
  <c r="G4629" i="15"/>
  <c r="C4629" i="15"/>
  <c r="B4629" i="15" s="1"/>
  <c r="G4628" i="15"/>
  <c r="C4628" i="15"/>
  <c r="B4628" i="15" s="1"/>
  <c r="G4627" i="15"/>
  <c r="C4627" i="15"/>
  <c r="B4627" i="15" s="1"/>
  <c r="G4626" i="15"/>
  <c r="C4626" i="15"/>
  <c r="B4626" i="15" s="1"/>
  <c r="G4625" i="15"/>
  <c r="C4625" i="15"/>
  <c r="B4625" i="15" s="1"/>
  <c r="G4624" i="15"/>
  <c r="C4624" i="15"/>
  <c r="B4624" i="15" s="1"/>
  <c r="G4623" i="15"/>
  <c r="C4623" i="15"/>
  <c r="B4623" i="15" s="1"/>
  <c r="G4622" i="15"/>
  <c r="C4622" i="15"/>
  <c r="B4622" i="15" s="1"/>
  <c r="G4621" i="15"/>
  <c r="C4621" i="15"/>
  <c r="B4621" i="15" s="1"/>
  <c r="G4620" i="15"/>
  <c r="C4620" i="15"/>
  <c r="B4620" i="15" s="1"/>
  <c r="G4619" i="15"/>
  <c r="C4619" i="15"/>
  <c r="B4619" i="15" s="1"/>
  <c r="G4618" i="15"/>
  <c r="C4618" i="15"/>
  <c r="B4618" i="15" s="1"/>
  <c r="G4617" i="15"/>
  <c r="C4617" i="15"/>
  <c r="B4617" i="15" s="1"/>
  <c r="G4616" i="15"/>
  <c r="C4616" i="15"/>
  <c r="B4616" i="15" s="1"/>
  <c r="G4615" i="15"/>
  <c r="C4615" i="15"/>
  <c r="B4615" i="15" s="1"/>
  <c r="G4614" i="15"/>
  <c r="C4614" i="15"/>
  <c r="B4614" i="15" s="1"/>
  <c r="G4613" i="15"/>
  <c r="C4613" i="15"/>
  <c r="G4612" i="15"/>
  <c r="C4612" i="15"/>
  <c r="B4612" i="15" s="1"/>
  <c r="G4611" i="15"/>
  <c r="C4611" i="15"/>
  <c r="B4611" i="15" s="1"/>
  <c r="G4610" i="15"/>
  <c r="C4610" i="15"/>
  <c r="B4610" i="15" s="1"/>
  <c r="G4609" i="15"/>
  <c r="C4609" i="15"/>
  <c r="B4609" i="15" s="1"/>
  <c r="G4608" i="15"/>
  <c r="C4608" i="15"/>
  <c r="B4608" i="15" s="1"/>
  <c r="G4607" i="15"/>
  <c r="C4607" i="15"/>
  <c r="B4607" i="15" s="1"/>
  <c r="G4606" i="15"/>
  <c r="C4606" i="15"/>
  <c r="B4606" i="15" s="1"/>
  <c r="G4605" i="15"/>
  <c r="C4605" i="15"/>
  <c r="B4605" i="15" s="1"/>
  <c r="G4604" i="15"/>
  <c r="C4604" i="15"/>
  <c r="B4604" i="15" s="1"/>
  <c r="G4603" i="15"/>
  <c r="C4603" i="15"/>
  <c r="B4603" i="15" s="1"/>
  <c r="G4602" i="15"/>
  <c r="C4602" i="15"/>
  <c r="B4602" i="15" s="1"/>
  <c r="G4601" i="15"/>
  <c r="C4601" i="15"/>
  <c r="B4601" i="15" s="1"/>
  <c r="G4600" i="15"/>
  <c r="C4600" i="15"/>
  <c r="B4600" i="15" s="1"/>
  <c r="G4599" i="15"/>
  <c r="C4599" i="15"/>
  <c r="B4599" i="15" s="1"/>
  <c r="G4598" i="15"/>
  <c r="C4598" i="15"/>
  <c r="B4598" i="15" s="1"/>
  <c r="G4597" i="15"/>
  <c r="C4597" i="15"/>
  <c r="B4597" i="15" s="1"/>
  <c r="G4596" i="15"/>
  <c r="C4596" i="15"/>
  <c r="B4596" i="15" s="1"/>
  <c r="G4595" i="15"/>
  <c r="C4595" i="15"/>
  <c r="B4595" i="15" s="1"/>
  <c r="G4594" i="15"/>
  <c r="C4594" i="15"/>
  <c r="B4594" i="15" s="1"/>
  <c r="G4593" i="15"/>
  <c r="C4593" i="15"/>
  <c r="B4593" i="15" s="1"/>
  <c r="G4592" i="15"/>
  <c r="C4592" i="15"/>
  <c r="B4592" i="15" s="1"/>
  <c r="G4591" i="15"/>
  <c r="C4591" i="15"/>
  <c r="B4591" i="15" s="1"/>
  <c r="G4590" i="15"/>
  <c r="C4590" i="15"/>
  <c r="B4590" i="15" s="1"/>
  <c r="G4589" i="15"/>
  <c r="C4589" i="15"/>
  <c r="B4589" i="15" s="1"/>
  <c r="G4588" i="15"/>
  <c r="C4588" i="15"/>
  <c r="B4588" i="15" s="1"/>
  <c r="G4587" i="15"/>
  <c r="C4587" i="15"/>
  <c r="B4587" i="15" s="1"/>
  <c r="G4586" i="15"/>
  <c r="C4586" i="15"/>
  <c r="B4586" i="15" s="1"/>
  <c r="G4585" i="15"/>
  <c r="C4585" i="15"/>
  <c r="B4585" i="15" s="1"/>
  <c r="G4584" i="15"/>
  <c r="C4584" i="15"/>
  <c r="B4584" i="15" s="1"/>
  <c r="G4583" i="15"/>
  <c r="C4583" i="15"/>
  <c r="B4583" i="15" s="1"/>
  <c r="G4582" i="15"/>
  <c r="C4582" i="15"/>
  <c r="B4582" i="15" s="1"/>
  <c r="G4581" i="15"/>
  <c r="C4581" i="15"/>
  <c r="B4581" i="15" s="1"/>
  <c r="G4580" i="15"/>
  <c r="C4580" i="15"/>
  <c r="B4580" i="15" s="1"/>
  <c r="G4579" i="15"/>
  <c r="C4579" i="15"/>
  <c r="B4579" i="15" s="1"/>
  <c r="G4578" i="15"/>
  <c r="C4578" i="15"/>
  <c r="B4578" i="15" s="1"/>
  <c r="G4577" i="15"/>
  <c r="C4577" i="15"/>
  <c r="B4577" i="15" s="1"/>
  <c r="G4576" i="15"/>
  <c r="C4576" i="15"/>
  <c r="B4576" i="15" s="1"/>
  <c r="G4575" i="15"/>
  <c r="C4575" i="15"/>
  <c r="B4575" i="15" s="1"/>
  <c r="G4574" i="15"/>
  <c r="C4574" i="15"/>
  <c r="B4574" i="15" s="1"/>
  <c r="G4573" i="15"/>
  <c r="C4573" i="15"/>
  <c r="B4573" i="15" s="1"/>
  <c r="G4572" i="15"/>
  <c r="C4572" i="15"/>
  <c r="B4572" i="15" s="1"/>
  <c r="G4571" i="15"/>
  <c r="C4571" i="15"/>
  <c r="B4571" i="15" s="1"/>
  <c r="G4570" i="15"/>
  <c r="C4570" i="15"/>
  <c r="B4570" i="15" s="1"/>
  <c r="G4569" i="15"/>
  <c r="C4569" i="15"/>
  <c r="B4569" i="15" s="1"/>
  <c r="G4568" i="15"/>
  <c r="C4568" i="15"/>
  <c r="B4568" i="15" s="1"/>
  <c r="G4567" i="15"/>
  <c r="C4567" i="15"/>
  <c r="B4567" i="15" s="1"/>
  <c r="G4566" i="15"/>
  <c r="C4566" i="15"/>
  <c r="B4566" i="15" s="1"/>
  <c r="G4565" i="15"/>
  <c r="C4565" i="15"/>
  <c r="B4565" i="15" s="1"/>
  <c r="G4564" i="15"/>
  <c r="C4564" i="15"/>
  <c r="B4564" i="15" s="1"/>
  <c r="G4563" i="15"/>
  <c r="C4563" i="15"/>
  <c r="B4563" i="15" s="1"/>
  <c r="G4562" i="15"/>
  <c r="C4562" i="15"/>
  <c r="B4562" i="15" s="1"/>
  <c r="G4561" i="15"/>
  <c r="C4561" i="15"/>
  <c r="B4561" i="15" s="1"/>
  <c r="G4560" i="15"/>
  <c r="C4560" i="15"/>
  <c r="B4560" i="15" s="1"/>
  <c r="G4559" i="15"/>
  <c r="C4559" i="15"/>
  <c r="B4559" i="15" s="1"/>
  <c r="G4558" i="15"/>
  <c r="C4558" i="15"/>
  <c r="B4558" i="15" s="1"/>
  <c r="G4557" i="15"/>
  <c r="C4557" i="15"/>
  <c r="B4557" i="15" s="1"/>
  <c r="G4556" i="15"/>
  <c r="C4556" i="15"/>
  <c r="B4556" i="15" s="1"/>
  <c r="G4555" i="15"/>
  <c r="C4555" i="15"/>
  <c r="B4555" i="15" s="1"/>
  <c r="G4554" i="15"/>
  <c r="C4554" i="15"/>
  <c r="B4554" i="15" s="1"/>
  <c r="G4553" i="15"/>
  <c r="C4553" i="15"/>
  <c r="B4553" i="15" s="1"/>
  <c r="G4552" i="15"/>
  <c r="C4552" i="15"/>
  <c r="B4552" i="15" s="1"/>
  <c r="G4551" i="15"/>
  <c r="C4551" i="15"/>
  <c r="B4551" i="15" s="1"/>
  <c r="G4550" i="15"/>
  <c r="C4550" i="15"/>
  <c r="B4550" i="15" s="1"/>
  <c r="G4549" i="15"/>
  <c r="C4549" i="15"/>
  <c r="B4549" i="15" s="1"/>
  <c r="G4548" i="15"/>
  <c r="C4548" i="15"/>
  <c r="B4548" i="15" s="1"/>
  <c r="G4547" i="15"/>
  <c r="C4547" i="15"/>
  <c r="B4547" i="15" s="1"/>
  <c r="G4546" i="15"/>
  <c r="C4546" i="15"/>
  <c r="B4546" i="15" s="1"/>
  <c r="G4545" i="15"/>
  <c r="C4545" i="15"/>
  <c r="B4545" i="15" s="1"/>
  <c r="G4544" i="15"/>
  <c r="C4544" i="15"/>
  <c r="B4544" i="15" s="1"/>
  <c r="G4543" i="15"/>
  <c r="C4543" i="15"/>
  <c r="B4543" i="15" s="1"/>
  <c r="G4542" i="15"/>
  <c r="C4542" i="15"/>
  <c r="B4542" i="15" s="1"/>
  <c r="G4541" i="15"/>
  <c r="C4541" i="15"/>
  <c r="B4541" i="15" s="1"/>
  <c r="G4540" i="15"/>
  <c r="C4540" i="15"/>
  <c r="B4540" i="15" s="1"/>
  <c r="G4539" i="15"/>
  <c r="C4539" i="15"/>
  <c r="B4539" i="15" s="1"/>
  <c r="G4538" i="15"/>
  <c r="C4538" i="15"/>
  <c r="B4538" i="15" s="1"/>
  <c r="G4537" i="15"/>
  <c r="C4537" i="15"/>
  <c r="B4537" i="15" s="1"/>
  <c r="G4536" i="15"/>
  <c r="C4536" i="15"/>
  <c r="B4536" i="15" s="1"/>
  <c r="G4535" i="15"/>
  <c r="C4535" i="15"/>
  <c r="B4535" i="15" s="1"/>
  <c r="G4534" i="15"/>
  <c r="C4534" i="15"/>
  <c r="B4534" i="15" s="1"/>
  <c r="G4533" i="15"/>
  <c r="C4533" i="15"/>
  <c r="B4533" i="15" s="1"/>
  <c r="G4532" i="15"/>
  <c r="C4532" i="15"/>
  <c r="B4532" i="15" s="1"/>
  <c r="G4531" i="15"/>
  <c r="C4531" i="15"/>
  <c r="B4531" i="15" s="1"/>
  <c r="G4530" i="15"/>
  <c r="C4530" i="15"/>
  <c r="B4530" i="15" s="1"/>
  <c r="G4529" i="15"/>
  <c r="C4529" i="15"/>
  <c r="B4529" i="15" s="1"/>
  <c r="G4528" i="15"/>
  <c r="C4528" i="15"/>
  <c r="B4528" i="15" s="1"/>
  <c r="G4527" i="15"/>
  <c r="C4527" i="15"/>
  <c r="B4527" i="15" s="1"/>
  <c r="G4526" i="15"/>
  <c r="C4526" i="15"/>
  <c r="B4526" i="15" s="1"/>
  <c r="G4525" i="15"/>
  <c r="C4525" i="15"/>
  <c r="B4525" i="15" s="1"/>
  <c r="G4524" i="15"/>
  <c r="C4524" i="15"/>
  <c r="B4524" i="15" s="1"/>
  <c r="G4523" i="15"/>
  <c r="C4523" i="15"/>
  <c r="B4523" i="15" s="1"/>
  <c r="G4522" i="15"/>
  <c r="C4522" i="15"/>
  <c r="B4522" i="15" s="1"/>
  <c r="G4521" i="15"/>
  <c r="C4521" i="15"/>
  <c r="B4521" i="15" s="1"/>
  <c r="G4520" i="15"/>
  <c r="C4520" i="15"/>
  <c r="B4520" i="15" s="1"/>
  <c r="G4519" i="15"/>
  <c r="C4519" i="15"/>
  <c r="B4519" i="15" s="1"/>
  <c r="G4518" i="15"/>
  <c r="C4518" i="15"/>
  <c r="B4518" i="15" s="1"/>
  <c r="G4517" i="15"/>
  <c r="C4517" i="15"/>
  <c r="B4517" i="15" s="1"/>
  <c r="G4516" i="15"/>
  <c r="C4516" i="15"/>
  <c r="B4516" i="15" s="1"/>
  <c r="G4515" i="15"/>
  <c r="C4515" i="15"/>
  <c r="B4515" i="15" s="1"/>
  <c r="G4514" i="15"/>
  <c r="C4514" i="15"/>
  <c r="B4514" i="15" s="1"/>
  <c r="G4513" i="15"/>
  <c r="C4513" i="15"/>
  <c r="B4513" i="15" s="1"/>
  <c r="G4512" i="15"/>
  <c r="C4512" i="15"/>
  <c r="B4512" i="15" s="1"/>
  <c r="G4511" i="15"/>
  <c r="C4511" i="15"/>
  <c r="B4511" i="15" s="1"/>
  <c r="G4510" i="15"/>
  <c r="C4510" i="15"/>
  <c r="B4510" i="15" s="1"/>
  <c r="G4509" i="15"/>
  <c r="C4509" i="15"/>
  <c r="B4509" i="15" s="1"/>
  <c r="G4508" i="15"/>
  <c r="C4508" i="15"/>
  <c r="B4508" i="15" s="1"/>
  <c r="G4507" i="15"/>
  <c r="C4507" i="15"/>
  <c r="B4507" i="15" s="1"/>
  <c r="G4506" i="15"/>
  <c r="C4506" i="15"/>
  <c r="B4506" i="15" s="1"/>
  <c r="G4505" i="15"/>
  <c r="C4505" i="15"/>
  <c r="B4505" i="15" s="1"/>
  <c r="G4504" i="15"/>
  <c r="C4504" i="15"/>
  <c r="B4504" i="15" s="1"/>
  <c r="G4503" i="15"/>
  <c r="C4503" i="15"/>
  <c r="B4503" i="15" s="1"/>
  <c r="G4502" i="15"/>
  <c r="C4502" i="15"/>
  <c r="B4502" i="15" s="1"/>
  <c r="G4501" i="15"/>
  <c r="C4501" i="15"/>
  <c r="B4501" i="15" s="1"/>
  <c r="G4500" i="15"/>
  <c r="C4500" i="15"/>
  <c r="B4500" i="15" s="1"/>
  <c r="G4499" i="15"/>
  <c r="C4499" i="15"/>
  <c r="B4499" i="15" s="1"/>
  <c r="G4498" i="15"/>
  <c r="C4498" i="15"/>
  <c r="B4498" i="15" s="1"/>
  <c r="G4497" i="15"/>
  <c r="C4497" i="15"/>
  <c r="B4497" i="15" s="1"/>
  <c r="G4496" i="15"/>
  <c r="C4496" i="15"/>
  <c r="B4496" i="15" s="1"/>
  <c r="G4495" i="15"/>
  <c r="C4495" i="15"/>
  <c r="B4495" i="15" s="1"/>
  <c r="G4494" i="15"/>
  <c r="C4494" i="15"/>
  <c r="B4494" i="15" s="1"/>
  <c r="G4493" i="15"/>
  <c r="C4493" i="15"/>
  <c r="B4493" i="15" s="1"/>
  <c r="G4492" i="15"/>
  <c r="C4492" i="15"/>
  <c r="B4492" i="15" s="1"/>
  <c r="G4491" i="15"/>
  <c r="C4491" i="15"/>
  <c r="B4491" i="15" s="1"/>
  <c r="G4490" i="15"/>
  <c r="C4490" i="15"/>
  <c r="B4490" i="15" s="1"/>
  <c r="G4489" i="15"/>
  <c r="C4489" i="15"/>
  <c r="B4489" i="15" s="1"/>
  <c r="G4488" i="15"/>
  <c r="C4488" i="15"/>
  <c r="B4488" i="15" s="1"/>
  <c r="G4487" i="15"/>
  <c r="C4487" i="15"/>
  <c r="B4487" i="15" s="1"/>
  <c r="G4486" i="15"/>
  <c r="C4486" i="15"/>
  <c r="B4486" i="15" s="1"/>
  <c r="G4485" i="15"/>
  <c r="C4485" i="15"/>
  <c r="B4485" i="15" s="1"/>
  <c r="G4484" i="15"/>
  <c r="C4484" i="15"/>
  <c r="B4484" i="15" s="1"/>
  <c r="G4483" i="15"/>
  <c r="C4483" i="15"/>
  <c r="B4483" i="15" s="1"/>
  <c r="G4482" i="15"/>
  <c r="C4482" i="15"/>
  <c r="B4482" i="15" s="1"/>
  <c r="G4481" i="15"/>
  <c r="C4481" i="15"/>
  <c r="B4481" i="15" s="1"/>
  <c r="G4480" i="15"/>
  <c r="C4480" i="15"/>
  <c r="B4480" i="15" s="1"/>
  <c r="G4479" i="15"/>
  <c r="C4479" i="15"/>
  <c r="B4479" i="15" s="1"/>
  <c r="G4478" i="15"/>
  <c r="C4478" i="15"/>
  <c r="B4478" i="15" s="1"/>
  <c r="G4477" i="15"/>
  <c r="C4477" i="15"/>
  <c r="B4477" i="15" s="1"/>
  <c r="G4476" i="15"/>
  <c r="C4476" i="15"/>
  <c r="B4476" i="15" s="1"/>
  <c r="G4475" i="15"/>
  <c r="C4475" i="15"/>
  <c r="B4475" i="15" s="1"/>
  <c r="G4474" i="15"/>
  <c r="C4474" i="15"/>
  <c r="B4474" i="15" s="1"/>
  <c r="G4473" i="15"/>
  <c r="C4473" i="15"/>
  <c r="B4473" i="15" s="1"/>
  <c r="G4472" i="15"/>
  <c r="C4472" i="15"/>
  <c r="B4472" i="15" s="1"/>
  <c r="G4471" i="15"/>
  <c r="C4471" i="15"/>
  <c r="B4471" i="15" s="1"/>
  <c r="G4470" i="15"/>
  <c r="C4470" i="15"/>
  <c r="B4470" i="15" s="1"/>
  <c r="G4469" i="15"/>
  <c r="C4469" i="15"/>
  <c r="B4469" i="15" s="1"/>
  <c r="G4468" i="15"/>
  <c r="C4468" i="15"/>
  <c r="B4468" i="15" s="1"/>
  <c r="G4467" i="15"/>
  <c r="C4467" i="15"/>
  <c r="B4467" i="15" s="1"/>
  <c r="G4466" i="15"/>
  <c r="C4466" i="15"/>
  <c r="B4466" i="15" s="1"/>
  <c r="G4465" i="15"/>
  <c r="C4465" i="15"/>
  <c r="B4465" i="15" s="1"/>
  <c r="G4464" i="15"/>
  <c r="C4464" i="15"/>
  <c r="B4464" i="15" s="1"/>
  <c r="G4463" i="15"/>
  <c r="C4463" i="15"/>
  <c r="B4463" i="15" s="1"/>
  <c r="G4462" i="15"/>
  <c r="C4462" i="15"/>
  <c r="B4462" i="15" s="1"/>
  <c r="G4461" i="15"/>
  <c r="C4461" i="15"/>
  <c r="B4461" i="15" s="1"/>
  <c r="G4460" i="15"/>
  <c r="C4460" i="15"/>
  <c r="B4460" i="15" s="1"/>
  <c r="G4459" i="15"/>
  <c r="C4459" i="15"/>
  <c r="B4459" i="15" s="1"/>
  <c r="G4458" i="15"/>
  <c r="C4458" i="15"/>
  <c r="B4458" i="15" s="1"/>
  <c r="G4457" i="15"/>
  <c r="C4457" i="15"/>
  <c r="B4457" i="15" s="1"/>
  <c r="G4456" i="15"/>
  <c r="C4456" i="15"/>
  <c r="B4456" i="15" s="1"/>
  <c r="G4455" i="15"/>
  <c r="C4455" i="15"/>
  <c r="B4455" i="15" s="1"/>
  <c r="G4454" i="15"/>
  <c r="C4454" i="15"/>
  <c r="B4454" i="15" s="1"/>
  <c r="G4453" i="15"/>
  <c r="C4453" i="15"/>
  <c r="B4453" i="15" s="1"/>
  <c r="G4452" i="15"/>
  <c r="C4452" i="15"/>
  <c r="B4452" i="15" s="1"/>
  <c r="G4451" i="15"/>
  <c r="C4451" i="15"/>
  <c r="B4451" i="15" s="1"/>
  <c r="G4450" i="15"/>
  <c r="C4450" i="15"/>
  <c r="B4450" i="15" s="1"/>
  <c r="G4449" i="15"/>
  <c r="C4449" i="15"/>
  <c r="B4449" i="15" s="1"/>
  <c r="G4448" i="15"/>
  <c r="C4448" i="15"/>
  <c r="B4448" i="15" s="1"/>
  <c r="G4447" i="15"/>
  <c r="C4447" i="15"/>
  <c r="B4447" i="15" s="1"/>
  <c r="G4446" i="15"/>
  <c r="C4446" i="15"/>
  <c r="B4446" i="15" s="1"/>
  <c r="G4445" i="15"/>
  <c r="C4445" i="15"/>
  <c r="B4445" i="15" s="1"/>
  <c r="G4444" i="15"/>
  <c r="C4444" i="15"/>
  <c r="B4444" i="15" s="1"/>
  <c r="G4443" i="15"/>
  <c r="C4443" i="15"/>
  <c r="B4443" i="15" s="1"/>
  <c r="G4442" i="15"/>
  <c r="C4442" i="15"/>
  <c r="B4442" i="15" s="1"/>
  <c r="G4441" i="15"/>
  <c r="C4441" i="15"/>
  <c r="B4441" i="15" s="1"/>
  <c r="G4440" i="15"/>
  <c r="C4440" i="15"/>
  <c r="B4440" i="15" s="1"/>
  <c r="G4439" i="15"/>
  <c r="C4439" i="15"/>
  <c r="B4439" i="15" s="1"/>
  <c r="G4438" i="15"/>
  <c r="C4438" i="15"/>
  <c r="B4438" i="15" s="1"/>
  <c r="G4437" i="15"/>
  <c r="C4437" i="15"/>
  <c r="B4437" i="15" s="1"/>
  <c r="G4436" i="15"/>
  <c r="C4436" i="15"/>
  <c r="B4436" i="15" s="1"/>
  <c r="G4435" i="15"/>
  <c r="C4435" i="15"/>
  <c r="B4435" i="15" s="1"/>
  <c r="G4434" i="15"/>
  <c r="C4434" i="15"/>
  <c r="B4434" i="15" s="1"/>
  <c r="G4433" i="15"/>
  <c r="C4433" i="15"/>
  <c r="B4433" i="15" s="1"/>
  <c r="G4432" i="15"/>
  <c r="C4432" i="15"/>
  <c r="B4432" i="15" s="1"/>
  <c r="G4431" i="15"/>
  <c r="C4431" i="15"/>
  <c r="B4431" i="15" s="1"/>
  <c r="G4430" i="15"/>
  <c r="C4430" i="15"/>
  <c r="B4430" i="15" s="1"/>
  <c r="G4429" i="15"/>
  <c r="C4429" i="15"/>
  <c r="B4429" i="15" s="1"/>
  <c r="G4428" i="15"/>
  <c r="C4428" i="15"/>
  <c r="B4428" i="15" s="1"/>
  <c r="G4427" i="15"/>
  <c r="C4427" i="15"/>
  <c r="B4427" i="15" s="1"/>
  <c r="G4426" i="15"/>
  <c r="C4426" i="15"/>
  <c r="B4426" i="15" s="1"/>
  <c r="G4425" i="15"/>
  <c r="C4425" i="15"/>
  <c r="B4425" i="15" s="1"/>
  <c r="G4424" i="15"/>
  <c r="C4424" i="15"/>
  <c r="B4424" i="15" s="1"/>
  <c r="G4423" i="15"/>
  <c r="C4423" i="15"/>
  <c r="B4423" i="15" s="1"/>
  <c r="G4422" i="15"/>
  <c r="C4422" i="15"/>
  <c r="B4422" i="15" s="1"/>
  <c r="G4421" i="15"/>
  <c r="C4421" i="15"/>
  <c r="B4421" i="15" s="1"/>
  <c r="G4420" i="15"/>
  <c r="C4420" i="15"/>
  <c r="B4420" i="15" s="1"/>
  <c r="G4419" i="15"/>
  <c r="C4419" i="15"/>
  <c r="B4419" i="15" s="1"/>
  <c r="G4418" i="15"/>
  <c r="C4418" i="15"/>
  <c r="G4417" i="15"/>
  <c r="C4417" i="15"/>
  <c r="B4417" i="15" s="1"/>
  <c r="G4416" i="15"/>
  <c r="C4416" i="15"/>
  <c r="B4416" i="15" s="1"/>
  <c r="G4415" i="15"/>
  <c r="C4415" i="15"/>
  <c r="B4415" i="15" s="1"/>
  <c r="G4414" i="15"/>
  <c r="C4414" i="15"/>
  <c r="B4414" i="15" s="1"/>
  <c r="G4413" i="15"/>
  <c r="C4413" i="15"/>
  <c r="B4413" i="15" s="1"/>
  <c r="G4412" i="15"/>
  <c r="C4412" i="15"/>
  <c r="B4412" i="15" s="1"/>
  <c r="G4411" i="15"/>
  <c r="C4411" i="15"/>
  <c r="B4411" i="15" s="1"/>
  <c r="G4410" i="15"/>
  <c r="C4410" i="15"/>
  <c r="B4410" i="15" s="1"/>
  <c r="G4409" i="15"/>
  <c r="C4409" i="15"/>
  <c r="B4409" i="15" s="1"/>
  <c r="G4408" i="15"/>
  <c r="C4408" i="15"/>
  <c r="B4408" i="15" s="1"/>
  <c r="G4407" i="15"/>
  <c r="C4407" i="15"/>
  <c r="B4407" i="15" s="1"/>
  <c r="G4406" i="15"/>
  <c r="C4406" i="15"/>
  <c r="B4406" i="15" s="1"/>
  <c r="G4405" i="15"/>
  <c r="C4405" i="15"/>
  <c r="B4405" i="15" s="1"/>
  <c r="G4404" i="15"/>
  <c r="C4404" i="15"/>
  <c r="B4404" i="15" s="1"/>
  <c r="G4403" i="15"/>
  <c r="C4403" i="15"/>
  <c r="B4403" i="15" s="1"/>
  <c r="G4402" i="15"/>
  <c r="C4402" i="15"/>
  <c r="B4402" i="15" s="1"/>
  <c r="G4401" i="15"/>
  <c r="C4401" i="15"/>
  <c r="B4401" i="15" s="1"/>
  <c r="G4400" i="15"/>
  <c r="C4400" i="15"/>
  <c r="B4400" i="15" s="1"/>
  <c r="G4399" i="15"/>
  <c r="C4399" i="15"/>
  <c r="B4399" i="15" s="1"/>
  <c r="G4398" i="15"/>
  <c r="C4398" i="15"/>
  <c r="B4398" i="15" s="1"/>
  <c r="G4397" i="15"/>
  <c r="C4397" i="15"/>
  <c r="B4397" i="15" s="1"/>
  <c r="G4396" i="15"/>
  <c r="C4396" i="15"/>
  <c r="B4396" i="15" s="1"/>
  <c r="G4395" i="15"/>
  <c r="C4395" i="15"/>
  <c r="B4395" i="15" s="1"/>
  <c r="G4394" i="15"/>
  <c r="C4394" i="15"/>
  <c r="B4394" i="15" s="1"/>
  <c r="G4393" i="15"/>
  <c r="C4393" i="15"/>
  <c r="B4393" i="15" s="1"/>
  <c r="G4392" i="15"/>
  <c r="C4392" i="15"/>
  <c r="B4392" i="15" s="1"/>
  <c r="G4391" i="15"/>
  <c r="C4391" i="15"/>
  <c r="B4391" i="15" s="1"/>
  <c r="G4390" i="15"/>
  <c r="C4390" i="15"/>
  <c r="B4390" i="15" s="1"/>
  <c r="G4389" i="15"/>
  <c r="C4389" i="15"/>
  <c r="B4389" i="15" s="1"/>
  <c r="G4388" i="15"/>
  <c r="C4388" i="15"/>
  <c r="B4388" i="15" s="1"/>
  <c r="G4387" i="15"/>
  <c r="C4387" i="15"/>
  <c r="B4387" i="15" s="1"/>
  <c r="G4386" i="15"/>
  <c r="C4386" i="15"/>
  <c r="B4386" i="15" s="1"/>
  <c r="G4385" i="15"/>
  <c r="C4385" i="15"/>
  <c r="B4385" i="15" s="1"/>
  <c r="G4384" i="15"/>
  <c r="C4384" i="15"/>
  <c r="B4384" i="15" s="1"/>
  <c r="G4383" i="15"/>
  <c r="C4383" i="15"/>
  <c r="B4383" i="15" s="1"/>
  <c r="G4382" i="15"/>
  <c r="C4382" i="15"/>
  <c r="B4382" i="15" s="1"/>
  <c r="G4381" i="15"/>
  <c r="C4381" i="15"/>
  <c r="B4381" i="15" s="1"/>
  <c r="G4380" i="15"/>
  <c r="C4380" i="15"/>
  <c r="B4380" i="15" s="1"/>
  <c r="G4379" i="15"/>
  <c r="C4379" i="15"/>
  <c r="B4379" i="15" s="1"/>
  <c r="G4378" i="15"/>
  <c r="C4378" i="15"/>
  <c r="B4378" i="15" s="1"/>
  <c r="G4377" i="15"/>
  <c r="C4377" i="15"/>
  <c r="B4377" i="15" s="1"/>
  <c r="G4376" i="15"/>
  <c r="C4376" i="15"/>
  <c r="B4376" i="15" s="1"/>
  <c r="G4375" i="15"/>
  <c r="C4375" i="15"/>
  <c r="B4375" i="15" s="1"/>
  <c r="G4374" i="15"/>
  <c r="C4374" i="15"/>
  <c r="B4374" i="15" s="1"/>
  <c r="G4373" i="15"/>
  <c r="C4373" i="15"/>
  <c r="B4373" i="15" s="1"/>
  <c r="G4372" i="15"/>
  <c r="C4372" i="15"/>
  <c r="B4372" i="15" s="1"/>
  <c r="G4371" i="15"/>
  <c r="C4371" i="15"/>
  <c r="B4371" i="15" s="1"/>
  <c r="G4370" i="15"/>
  <c r="C4370" i="15"/>
  <c r="B4370" i="15" s="1"/>
  <c r="G4369" i="15"/>
  <c r="C4369" i="15"/>
  <c r="B4369" i="15" s="1"/>
  <c r="G4368" i="15"/>
  <c r="C4368" i="15"/>
  <c r="B4368" i="15" s="1"/>
  <c r="G4367" i="15"/>
  <c r="C4367" i="15"/>
  <c r="B4367" i="15" s="1"/>
  <c r="G4366" i="15"/>
  <c r="C4366" i="15"/>
  <c r="B4366" i="15" s="1"/>
  <c r="G4365" i="15"/>
  <c r="C4365" i="15"/>
  <c r="B4365" i="15" s="1"/>
  <c r="G4364" i="15"/>
  <c r="C4364" i="15"/>
  <c r="B4364" i="15" s="1"/>
  <c r="G4363" i="15"/>
  <c r="C4363" i="15"/>
  <c r="B4363" i="15" s="1"/>
  <c r="G4362" i="15"/>
  <c r="C4362" i="15"/>
  <c r="B4362" i="15" s="1"/>
  <c r="G4361" i="15"/>
  <c r="C4361" i="15"/>
  <c r="B4361" i="15" s="1"/>
  <c r="G4360" i="15"/>
  <c r="C4360" i="15"/>
  <c r="B4360" i="15" s="1"/>
  <c r="G4359" i="15"/>
  <c r="C4359" i="15"/>
  <c r="B4359" i="15" s="1"/>
  <c r="G4358" i="15"/>
  <c r="C4358" i="15"/>
  <c r="B4358" i="15" s="1"/>
  <c r="G4357" i="15"/>
  <c r="C4357" i="15"/>
  <c r="B4357" i="15" s="1"/>
  <c r="G4356" i="15"/>
  <c r="C4356" i="15"/>
  <c r="B4356" i="15" s="1"/>
  <c r="G4355" i="15"/>
  <c r="C4355" i="15"/>
  <c r="B4355" i="15" s="1"/>
  <c r="G4354" i="15"/>
  <c r="C4354" i="15"/>
  <c r="B4354" i="15" s="1"/>
  <c r="G4353" i="15"/>
  <c r="C4353" i="15"/>
  <c r="B4353" i="15" s="1"/>
  <c r="G4352" i="15"/>
  <c r="C4352" i="15"/>
  <c r="B4352" i="15" s="1"/>
  <c r="G4351" i="15"/>
  <c r="C4351" i="15"/>
  <c r="B4351" i="15" s="1"/>
  <c r="G4350" i="15"/>
  <c r="C4350" i="15"/>
  <c r="B4350" i="15" s="1"/>
  <c r="G4349" i="15"/>
  <c r="C4349" i="15"/>
  <c r="B4349" i="15" s="1"/>
  <c r="G4348" i="15"/>
  <c r="C4348" i="15"/>
  <c r="B4348" i="15" s="1"/>
  <c r="G4347" i="15"/>
  <c r="C4347" i="15"/>
  <c r="B4347" i="15" s="1"/>
  <c r="G4346" i="15"/>
  <c r="C4346" i="15"/>
  <c r="B4346" i="15" s="1"/>
  <c r="G4345" i="15"/>
  <c r="C4345" i="15"/>
  <c r="B4345" i="15" s="1"/>
  <c r="G4344" i="15"/>
  <c r="C4344" i="15"/>
  <c r="B4344" i="15" s="1"/>
  <c r="G4343" i="15"/>
  <c r="C4343" i="15"/>
  <c r="B4343" i="15" s="1"/>
  <c r="G4342" i="15"/>
  <c r="C4342" i="15"/>
  <c r="B4342" i="15" s="1"/>
  <c r="G4341" i="15"/>
  <c r="C4341" i="15"/>
  <c r="B4341" i="15" s="1"/>
  <c r="G4340" i="15"/>
  <c r="C4340" i="15"/>
  <c r="B4340" i="15" s="1"/>
  <c r="G4339" i="15"/>
  <c r="C4339" i="15"/>
  <c r="B4339" i="15" s="1"/>
  <c r="G4338" i="15"/>
  <c r="C4338" i="15"/>
  <c r="B4338" i="15" s="1"/>
  <c r="G4337" i="15"/>
  <c r="C4337" i="15"/>
  <c r="B4337" i="15" s="1"/>
  <c r="G4336" i="15"/>
  <c r="C4336" i="15"/>
  <c r="B4336" i="15" s="1"/>
  <c r="G4335" i="15"/>
  <c r="C4335" i="15"/>
  <c r="B4335" i="15" s="1"/>
  <c r="G4334" i="15"/>
  <c r="C4334" i="15"/>
  <c r="B4334" i="15" s="1"/>
  <c r="G4333" i="15"/>
  <c r="C4333" i="15"/>
  <c r="B4333" i="15" s="1"/>
  <c r="G4332" i="15"/>
  <c r="C4332" i="15"/>
  <c r="B4332" i="15" s="1"/>
  <c r="G4331" i="15"/>
  <c r="C4331" i="15"/>
  <c r="B4331" i="15" s="1"/>
  <c r="G4330" i="15"/>
  <c r="C4330" i="15"/>
  <c r="B4330" i="15" s="1"/>
  <c r="G4329" i="15"/>
  <c r="C4329" i="15"/>
  <c r="B4329" i="15" s="1"/>
  <c r="G4328" i="15"/>
  <c r="C4328" i="15"/>
  <c r="B4328" i="15" s="1"/>
  <c r="G4327" i="15"/>
  <c r="C4327" i="15"/>
  <c r="B4327" i="15" s="1"/>
  <c r="G4326" i="15"/>
  <c r="C4326" i="15"/>
  <c r="B4326" i="15" s="1"/>
  <c r="G4325" i="15"/>
  <c r="C4325" i="15"/>
  <c r="B4325" i="15" s="1"/>
  <c r="G4324" i="15"/>
  <c r="C4324" i="15"/>
  <c r="B4324" i="15" s="1"/>
  <c r="G4323" i="15"/>
  <c r="C4323" i="15"/>
  <c r="B4323" i="15" s="1"/>
  <c r="G4322" i="15"/>
  <c r="C4322" i="15"/>
  <c r="B4322" i="15" s="1"/>
  <c r="G4321" i="15"/>
  <c r="C4321" i="15"/>
  <c r="B4321" i="15" s="1"/>
  <c r="G4320" i="15"/>
  <c r="C4320" i="15"/>
  <c r="B4320" i="15" s="1"/>
  <c r="G4319" i="15"/>
  <c r="C4319" i="15"/>
  <c r="B4319" i="15" s="1"/>
  <c r="G4318" i="15"/>
  <c r="C4318" i="15"/>
  <c r="B4318" i="15" s="1"/>
  <c r="G4317" i="15"/>
  <c r="C4317" i="15"/>
  <c r="B4317" i="15" s="1"/>
  <c r="G4316" i="15"/>
  <c r="C4316" i="15"/>
  <c r="B4316" i="15" s="1"/>
  <c r="G4315" i="15"/>
  <c r="C4315" i="15"/>
  <c r="B4315" i="15" s="1"/>
  <c r="G4314" i="15"/>
  <c r="C4314" i="15"/>
  <c r="B4314" i="15" s="1"/>
  <c r="G4313" i="15"/>
  <c r="C4313" i="15"/>
  <c r="B4313" i="15" s="1"/>
  <c r="G4312" i="15"/>
  <c r="C4312" i="15"/>
  <c r="B4312" i="15" s="1"/>
  <c r="G4311" i="15"/>
  <c r="C4311" i="15"/>
  <c r="B4311" i="15" s="1"/>
  <c r="G4310" i="15"/>
  <c r="C4310" i="15"/>
  <c r="B4310" i="15" s="1"/>
  <c r="G4309" i="15"/>
  <c r="C4309" i="15"/>
  <c r="B4309" i="15" s="1"/>
  <c r="G4308" i="15"/>
  <c r="C4308" i="15"/>
  <c r="B4308" i="15" s="1"/>
  <c r="G4307" i="15"/>
  <c r="C4307" i="15"/>
  <c r="B4307" i="15" s="1"/>
  <c r="G4306" i="15"/>
  <c r="C4306" i="15"/>
  <c r="B4306" i="15" s="1"/>
  <c r="G4305" i="15"/>
  <c r="C4305" i="15"/>
  <c r="B4305" i="15" s="1"/>
  <c r="G4304" i="15"/>
  <c r="C4304" i="15"/>
  <c r="B4304" i="15" s="1"/>
  <c r="G4303" i="15"/>
  <c r="C4303" i="15"/>
  <c r="B4303" i="15" s="1"/>
  <c r="G4302" i="15"/>
  <c r="C4302" i="15"/>
  <c r="B4302" i="15" s="1"/>
  <c r="G4301" i="15"/>
  <c r="C4301" i="15"/>
  <c r="B4301" i="15" s="1"/>
  <c r="G4300" i="15"/>
  <c r="C4300" i="15"/>
  <c r="B4300" i="15" s="1"/>
  <c r="G4299" i="15"/>
  <c r="C4299" i="15"/>
  <c r="B4299" i="15" s="1"/>
  <c r="G4298" i="15"/>
  <c r="C4298" i="15"/>
  <c r="B4298" i="15" s="1"/>
  <c r="G4297" i="15"/>
  <c r="C4297" i="15"/>
  <c r="B4297" i="15" s="1"/>
  <c r="G4296" i="15"/>
  <c r="C4296" i="15"/>
  <c r="B4296" i="15" s="1"/>
  <c r="G4295" i="15"/>
  <c r="C4295" i="15"/>
  <c r="B4295" i="15" s="1"/>
  <c r="G4294" i="15"/>
  <c r="C4294" i="15"/>
  <c r="B4294" i="15" s="1"/>
  <c r="G4293" i="15"/>
  <c r="C4293" i="15"/>
  <c r="B4293" i="15" s="1"/>
  <c r="G4292" i="15"/>
  <c r="C4292" i="15"/>
  <c r="B4292" i="15" s="1"/>
  <c r="G4291" i="15"/>
  <c r="C4291" i="15"/>
  <c r="B4291" i="15" s="1"/>
  <c r="G4290" i="15"/>
  <c r="C4290" i="15"/>
  <c r="B4290" i="15" s="1"/>
  <c r="G4289" i="15"/>
  <c r="C4289" i="15"/>
  <c r="B4289" i="15" s="1"/>
  <c r="G4288" i="15"/>
  <c r="C4288" i="15"/>
  <c r="B4288" i="15" s="1"/>
  <c r="G4287" i="15"/>
  <c r="C4287" i="15"/>
  <c r="B4287" i="15" s="1"/>
  <c r="G4286" i="15"/>
  <c r="C4286" i="15"/>
  <c r="B4286" i="15" s="1"/>
  <c r="G4285" i="15"/>
  <c r="C4285" i="15"/>
  <c r="B4285" i="15" s="1"/>
  <c r="G4284" i="15"/>
  <c r="C4284" i="15"/>
  <c r="B4284" i="15" s="1"/>
  <c r="G4283" i="15"/>
  <c r="C4283" i="15"/>
  <c r="B4283" i="15" s="1"/>
  <c r="G4282" i="15"/>
  <c r="C4282" i="15"/>
  <c r="B4282" i="15" s="1"/>
  <c r="G4281" i="15"/>
  <c r="C4281" i="15"/>
  <c r="B4281" i="15" s="1"/>
  <c r="G4280" i="15"/>
  <c r="C4280" i="15"/>
  <c r="B4280" i="15" s="1"/>
  <c r="G4279" i="15"/>
  <c r="C4279" i="15"/>
  <c r="B4279" i="15" s="1"/>
  <c r="G4278" i="15"/>
  <c r="C4278" i="15"/>
  <c r="B4278" i="15" s="1"/>
  <c r="G4277" i="15"/>
  <c r="C4277" i="15"/>
  <c r="B4277" i="15" s="1"/>
  <c r="G4276" i="15"/>
  <c r="C4276" i="15"/>
  <c r="B4276" i="15" s="1"/>
  <c r="G4275" i="15"/>
  <c r="C4275" i="15"/>
  <c r="B4275" i="15" s="1"/>
  <c r="G4274" i="15"/>
  <c r="C4274" i="15"/>
  <c r="B4274" i="15" s="1"/>
  <c r="G4273" i="15"/>
  <c r="C4273" i="15"/>
  <c r="B4273" i="15" s="1"/>
  <c r="G4272" i="15"/>
  <c r="C4272" i="15"/>
  <c r="B4272" i="15" s="1"/>
  <c r="G4271" i="15"/>
  <c r="C4271" i="15"/>
  <c r="B4271" i="15" s="1"/>
  <c r="G4270" i="15"/>
  <c r="C4270" i="15"/>
  <c r="B4270" i="15" s="1"/>
  <c r="G4269" i="15"/>
  <c r="C4269" i="15"/>
  <c r="B4269" i="15" s="1"/>
  <c r="G4268" i="15"/>
  <c r="C4268" i="15"/>
  <c r="B4268" i="15" s="1"/>
  <c r="G4267" i="15"/>
  <c r="C4267" i="15"/>
  <c r="B4267" i="15" s="1"/>
  <c r="G4266" i="15"/>
  <c r="C4266" i="15"/>
  <c r="B4266" i="15" s="1"/>
  <c r="G4265" i="15"/>
  <c r="C4265" i="15"/>
  <c r="B4265" i="15" s="1"/>
  <c r="G4264" i="15"/>
  <c r="C4264" i="15"/>
  <c r="B4264" i="15" s="1"/>
  <c r="G4263" i="15"/>
  <c r="C4263" i="15"/>
  <c r="B4263" i="15" s="1"/>
  <c r="G4262" i="15"/>
  <c r="C4262" i="15"/>
  <c r="B4262" i="15" s="1"/>
  <c r="G4261" i="15"/>
  <c r="C4261" i="15"/>
  <c r="B4261" i="15" s="1"/>
  <c r="G4260" i="15"/>
  <c r="C4260" i="15"/>
  <c r="B4260" i="15" s="1"/>
  <c r="G4259" i="15"/>
  <c r="C4259" i="15"/>
  <c r="B4259" i="15" s="1"/>
  <c r="G4258" i="15"/>
  <c r="C4258" i="15"/>
  <c r="B4258" i="15" s="1"/>
  <c r="G4257" i="15"/>
  <c r="C4257" i="15"/>
  <c r="B4257" i="15" s="1"/>
  <c r="G4256" i="15"/>
  <c r="C4256" i="15"/>
  <c r="B4256" i="15" s="1"/>
  <c r="G4255" i="15"/>
  <c r="C4255" i="15"/>
  <c r="B4255" i="15" s="1"/>
  <c r="G4254" i="15"/>
  <c r="C4254" i="15"/>
  <c r="B4254" i="15" s="1"/>
  <c r="G4253" i="15"/>
  <c r="C4253" i="15"/>
  <c r="B4253" i="15" s="1"/>
  <c r="G4252" i="15"/>
  <c r="C4252" i="15"/>
  <c r="B4252" i="15" s="1"/>
  <c r="G4251" i="15"/>
  <c r="C4251" i="15"/>
  <c r="B4251" i="15" s="1"/>
  <c r="G4250" i="15"/>
  <c r="C4250" i="15"/>
  <c r="B4250" i="15" s="1"/>
  <c r="G4249" i="15"/>
  <c r="C4249" i="15"/>
  <c r="B4249" i="15" s="1"/>
  <c r="G4248" i="15"/>
  <c r="C4248" i="15"/>
  <c r="B4248" i="15" s="1"/>
  <c r="G4247" i="15"/>
  <c r="C4247" i="15"/>
  <c r="B4247" i="15" s="1"/>
  <c r="G4246" i="15"/>
  <c r="C4246" i="15"/>
  <c r="B4246" i="15" s="1"/>
  <c r="G4245" i="15"/>
  <c r="C4245" i="15"/>
  <c r="B4245" i="15" s="1"/>
  <c r="G4244" i="15"/>
  <c r="C4244" i="15"/>
  <c r="B4244" i="15" s="1"/>
  <c r="G4243" i="15"/>
  <c r="C4243" i="15"/>
  <c r="B4243" i="15" s="1"/>
  <c r="G4242" i="15"/>
  <c r="C4242" i="15"/>
  <c r="B4242" i="15" s="1"/>
  <c r="G4241" i="15"/>
  <c r="C4241" i="15"/>
  <c r="B4241" i="15" s="1"/>
  <c r="G4240" i="15"/>
  <c r="C4240" i="15"/>
  <c r="B4240" i="15" s="1"/>
  <c r="G4239" i="15"/>
  <c r="C4239" i="15"/>
  <c r="B4239" i="15" s="1"/>
  <c r="G4238" i="15"/>
  <c r="C4238" i="15"/>
  <c r="B4238" i="15" s="1"/>
  <c r="G4237" i="15"/>
  <c r="C4237" i="15"/>
  <c r="B4237" i="15" s="1"/>
  <c r="G4236" i="15"/>
  <c r="C4236" i="15"/>
  <c r="B4236" i="15" s="1"/>
  <c r="G4235" i="15"/>
  <c r="C4235" i="15"/>
  <c r="B4235" i="15" s="1"/>
  <c r="G4234" i="15"/>
  <c r="C4234" i="15"/>
  <c r="B4234" i="15" s="1"/>
  <c r="G4233" i="15"/>
  <c r="C4233" i="15"/>
  <c r="B4233" i="15" s="1"/>
  <c r="G4232" i="15"/>
  <c r="C4232" i="15"/>
  <c r="B4232" i="15" s="1"/>
  <c r="G4231" i="15"/>
  <c r="C4231" i="15"/>
  <c r="B4231" i="15" s="1"/>
  <c r="G4230" i="15"/>
  <c r="C4230" i="15"/>
  <c r="B4230" i="15" s="1"/>
  <c r="G4229" i="15"/>
  <c r="C4229" i="15"/>
  <c r="B4229" i="15" s="1"/>
  <c r="G4228" i="15"/>
  <c r="C4228" i="15"/>
  <c r="B4228" i="15" s="1"/>
  <c r="G4227" i="15"/>
  <c r="C4227" i="15"/>
  <c r="B4227" i="15" s="1"/>
  <c r="G4226" i="15"/>
  <c r="C4226" i="15"/>
  <c r="B4226" i="15" s="1"/>
  <c r="G4225" i="15"/>
  <c r="C4225" i="15"/>
  <c r="B4225" i="15" s="1"/>
  <c r="G4224" i="15"/>
  <c r="C4224" i="15"/>
  <c r="B4224" i="15" s="1"/>
  <c r="G4223" i="15"/>
  <c r="C4223" i="15"/>
  <c r="B4223" i="15" s="1"/>
  <c r="G4222" i="15"/>
  <c r="C4222" i="15"/>
  <c r="B4222" i="15" s="1"/>
  <c r="G4221" i="15"/>
  <c r="C4221" i="15"/>
  <c r="B4221" i="15" s="1"/>
  <c r="G4220" i="15"/>
  <c r="C4220" i="15"/>
  <c r="B4220" i="15" s="1"/>
  <c r="G4219" i="15"/>
  <c r="C4219" i="15"/>
  <c r="B4219" i="15" s="1"/>
  <c r="G4218" i="15"/>
  <c r="C4218" i="15"/>
  <c r="B4218" i="15" s="1"/>
  <c r="G4217" i="15"/>
  <c r="C4217" i="15"/>
  <c r="B4217" i="15" s="1"/>
  <c r="G4216" i="15"/>
  <c r="C4216" i="15"/>
  <c r="B4216" i="15" s="1"/>
  <c r="G4215" i="15"/>
  <c r="C4215" i="15"/>
  <c r="B4215" i="15" s="1"/>
  <c r="G4214" i="15"/>
  <c r="C4214" i="15"/>
  <c r="B4214" i="15" s="1"/>
  <c r="G4213" i="15"/>
  <c r="C4213" i="15"/>
  <c r="B4213" i="15" s="1"/>
  <c r="G4212" i="15"/>
  <c r="C4212" i="15"/>
  <c r="B4212" i="15" s="1"/>
  <c r="G4211" i="15"/>
  <c r="C4211" i="15"/>
  <c r="B4211" i="15" s="1"/>
  <c r="G4210" i="15"/>
  <c r="C4210" i="15"/>
  <c r="B4210" i="15" s="1"/>
  <c r="G4209" i="15"/>
  <c r="C4209" i="15"/>
  <c r="B4209" i="15" s="1"/>
  <c r="G4208" i="15"/>
  <c r="C4208" i="15"/>
  <c r="B4208" i="15" s="1"/>
  <c r="G4207" i="15"/>
  <c r="C4207" i="15"/>
  <c r="B4207" i="15" s="1"/>
  <c r="G4206" i="15"/>
  <c r="C4206" i="15"/>
  <c r="B4206" i="15" s="1"/>
  <c r="G4205" i="15"/>
  <c r="C4205" i="15"/>
  <c r="B4205" i="15" s="1"/>
  <c r="G4204" i="15"/>
  <c r="C4204" i="15"/>
  <c r="B4204" i="15" s="1"/>
  <c r="G4203" i="15"/>
  <c r="C4203" i="15"/>
  <c r="B4203" i="15" s="1"/>
  <c r="G4202" i="15"/>
  <c r="C4202" i="15"/>
  <c r="B4202" i="15" s="1"/>
  <c r="G4201" i="15"/>
  <c r="C4201" i="15"/>
  <c r="B4201" i="15" s="1"/>
  <c r="G4200" i="15"/>
  <c r="C4200" i="15"/>
  <c r="B4200" i="15" s="1"/>
  <c r="G4199" i="15"/>
  <c r="C4199" i="15"/>
  <c r="B4199" i="15" s="1"/>
  <c r="G4198" i="15"/>
  <c r="C4198" i="15"/>
  <c r="B4198" i="15" s="1"/>
  <c r="G4197" i="15"/>
  <c r="C4197" i="15"/>
  <c r="B4197" i="15" s="1"/>
  <c r="G4196" i="15"/>
  <c r="C4196" i="15"/>
  <c r="B4196" i="15" s="1"/>
  <c r="G4195" i="15"/>
  <c r="C4195" i="15"/>
  <c r="B4195" i="15" s="1"/>
  <c r="G4194" i="15"/>
  <c r="C4194" i="15"/>
  <c r="B4194" i="15" s="1"/>
  <c r="G4193" i="15"/>
  <c r="C4193" i="15"/>
  <c r="B4193" i="15" s="1"/>
  <c r="G4192" i="15"/>
  <c r="C4192" i="15"/>
  <c r="B4192" i="15" s="1"/>
  <c r="G4191" i="15"/>
  <c r="C4191" i="15"/>
  <c r="B4191" i="15" s="1"/>
  <c r="G4190" i="15"/>
  <c r="C4190" i="15"/>
  <c r="B4190" i="15" s="1"/>
  <c r="G4189" i="15"/>
  <c r="C4189" i="15"/>
  <c r="B4189" i="15" s="1"/>
  <c r="G4188" i="15"/>
  <c r="C4188" i="15"/>
  <c r="B4188" i="15" s="1"/>
  <c r="G4187" i="15"/>
  <c r="C4187" i="15"/>
  <c r="B4187" i="15" s="1"/>
  <c r="G4186" i="15"/>
  <c r="C4186" i="15"/>
  <c r="B4186" i="15" s="1"/>
  <c r="G4185" i="15"/>
  <c r="C4185" i="15"/>
  <c r="B4185" i="15" s="1"/>
  <c r="G4184" i="15"/>
  <c r="C4184" i="15"/>
  <c r="B4184" i="15" s="1"/>
  <c r="G4183" i="15"/>
  <c r="C4183" i="15"/>
  <c r="B4183" i="15" s="1"/>
  <c r="G4182" i="15"/>
  <c r="C4182" i="15"/>
  <c r="B4182" i="15" s="1"/>
  <c r="G4181" i="15"/>
  <c r="C4181" i="15"/>
  <c r="B4181" i="15" s="1"/>
  <c r="G4180" i="15"/>
  <c r="C4180" i="15"/>
  <c r="B4180" i="15" s="1"/>
  <c r="G4179" i="15"/>
  <c r="C4179" i="15"/>
  <c r="B4179" i="15" s="1"/>
  <c r="G4178" i="15"/>
  <c r="C4178" i="15"/>
  <c r="B4178" i="15" s="1"/>
  <c r="G4177" i="15"/>
  <c r="C4177" i="15"/>
  <c r="B4177" i="15" s="1"/>
  <c r="G4176" i="15"/>
  <c r="C4176" i="15"/>
  <c r="B4176" i="15" s="1"/>
  <c r="G4175" i="15"/>
  <c r="C4175" i="15"/>
  <c r="B4175" i="15" s="1"/>
  <c r="G4174" i="15"/>
  <c r="C4174" i="15"/>
  <c r="B4174" i="15" s="1"/>
  <c r="G4173" i="15"/>
  <c r="C4173" i="15"/>
  <c r="B4173" i="15" s="1"/>
  <c r="G4172" i="15"/>
  <c r="C4172" i="15"/>
  <c r="B4172" i="15" s="1"/>
  <c r="G4171" i="15"/>
  <c r="C4171" i="15"/>
  <c r="B4171" i="15" s="1"/>
  <c r="G4170" i="15"/>
  <c r="C4170" i="15"/>
  <c r="B4170" i="15" s="1"/>
  <c r="G4169" i="15"/>
  <c r="C4169" i="15"/>
  <c r="B4169" i="15" s="1"/>
  <c r="G4168" i="15"/>
  <c r="C4168" i="15"/>
  <c r="B4168" i="15" s="1"/>
  <c r="G4167" i="15"/>
  <c r="C4167" i="15"/>
  <c r="B4167" i="15" s="1"/>
  <c r="G4166" i="15"/>
  <c r="C4166" i="15"/>
  <c r="B4166" i="15" s="1"/>
  <c r="G4165" i="15"/>
  <c r="C4165" i="15"/>
  <c r="B4165" i="15" s="1"/>
  <c r="G4164" i="15"/>
  <c r="C4164" i="15"/>
  <c r="B4164" i="15" s="1"/>
  <c r="G4163" i="15"/>
  <c r="C4163" i="15"/>
  <c r="B4163" i="15" s="1"/>
  <c r="G4162" i="15"/>
  <c r="C4162" i="15"/>
  <c r="B4162" i="15" s="1"/>
  <c r="G4161" i="15"/>
  <c r="C4161" i="15"/>
  <c r="B4161" i="15" s="1"/>
  <c r="G4160" i="15"/>
  <c r="C4160" i="15"/>
  <c r="B4160" i="15" s="1"/>
  <c r="G4159" i="15"/>
  <c r="C4159" i="15"/>
  <c r="B4159" i="15" s="1"/>
  <c r="G4158" i="15"/>
  <c r="C4158" i="15"/>
  <c r="B4158" i="15" s="1"/>
  <c r="G4157" i="15"/>
  <c r="C4157" i="15"/>
  <c r="B4157" i="15" s="1"/>
  <c r="G4156" i="15"/>
  <c r="C4156" i="15"/>
  <c r="B4156" i="15" s="1"/>
  <c r="G4155" i="15"/>
  <c r="C4155" i="15"/>
  <c r="B4155" i="15" s="1"/>
  <c r="G4154" i="15"/>
  <c r="C4154" i="15"/>
  <c r="B4154" i="15" s="1"/>
  <c r="G4153" i="15"/>
  <c r="C4153" i="15"/>
  <c r="B4153" i="15" s="1"/>
  <c r="G4152" i="15"/>
  <c r="C4152" i="15"/>
  <c r="B4152" i="15" s="1"/>
  <c r="G4151" i="15"/>
  <c r="C4151" i="15"/>
  <c r="B4151" i="15" s="1"/>
  <c r="G4150" i="15"/>
  <c r="C4150" i="15"/>
  <c r="B4150" i="15" s="1"/>
  <c r="G4149" i="15"/>
  <c r="C4149" i="15"/>
  <c r="B4149" i="15" s="1"/>
  <c r="G4148" i="15"/>
  <c r="C4148" i="15"/>
  <c r="B4148" i="15" s="1"/>
  <c r="G4147" i="15"/>
  <c r="C4147" i="15"/>
  <c r="B4147" i="15" s="1"/>
  <c r="G4146" i="15"/>
  <c r="C4146" i="15"/>
  <c r="B4146" i="15" s="1"/>
  <c r="G4145" i="15"/>
  <c r="C4145" i="15"/>
  <c r="B4145" i="15" s="1"/>
  <c r="G4144" i="15"/>
  <c r="C4144" i="15"/>
  <c r="B4144" i="15" s="1"/>
  <c r="G4143" i="15"/>
  <c r="C4143" i="15"/>
  <c r="B4143" i="15" s="1"/>
  <c r="G4142" i="15"/>
  <c r="C4142" i="15"/>
  <c r="B4142" i="15" s="1"/>
  <c r="G4141" i="15"/>
  <c r="C4141" i="15"/>
  <c r="B4141" i="15" s="1"/>
  <c r="G4140" i="15"/>
  <c r="C4140" i="15"/>
  <c r="B4140" i="15" s="1"/>
  <c r="G4139" i="15"/>
  <c r="C4139" i="15"/>
  <c r="B4139" i="15" s="1"/>
  <c r="G4138" i="15"/>
  <c r="C4138" i="15"/>
  <c r="B4138" i="15" s="1"/>
  <c r="G4137" i="15"/>
  <c r="C4137" i="15"/>
  <c r="B4137" i="15" s="1"/>
  <c r="G4136" i="15"/>
  <c r="C4136" i="15"/>
  <c r="B4136" i="15" s="1"/>
  <c r="G4135" i="15"/>
  <c r="C4135" i="15"/>
  <c r="B4135" i="15" s="1"/>
  <c r="G4134" i="15"/>
  <c r="C4134" i="15"/>
  <c r="B4134" i="15" s="1"/>
  <c r="G4133" i="15"/>
  <c r="C4133" i="15"/>
  <c r="B4133" i="15" s="1"/>
  <c r="G4132" i="15"/>
  <c r="C4132" i="15"/>
  <c r="B4132" i="15" s="1"/>
  <c r="G4131" i="15"/>
  <c r="C4131" i="15"/>
  <c r="B4131" i="15" s="1"/>
  <c r="G4130" i="15"/>
  <c r="C4130" i="15"/>
  <c r="B4130" i="15" s="1"/>
  <c r="G4129" i="15"/>
  <c r="C4129" i="15"/>
  <c r="B4129" i="15" s="1"/>
  <c r="G4128" i="15"/>
  <c r="C4128" i="15"/>
  <c r="B4128" i="15" s="1"/>
  <c r="G4127" i="15"/>
  <c r="C4127" i="15"/>
  <c r="B4127" i="15" s="1"/>
  <c r="G4126" i="15"/>
  <c r="C4126" i="15"/>
  <c r="B4126" i="15" s="1"/>
  <c r="G4125" i="15"/>
  <c r="C4125" i="15"/>
  <c r="B4125" i="15" s="1"/>
  <c r="G4124" i="15"/>
  <c r="C4124" i="15"/>
  <c r="B4124" i="15" s="1"/>
  <c r="G4123" i="15"/>
  <c r="C4123" i="15"/>
  <c r="B4123" i="15" s="1"/>
  <c r="G4122" i="15"/>
  <c r="C4122" i="15"/>
  <c r="B4122" i="15" s="1"/>
  <c r="G4121" i="15"/>
  <c r="C4121" i="15"/>
  <c r="B4121" i="15" s="1"/>
  <c r="G4120" i="15"/>
  <c r="C4120" i="15"/>
  <c r="B4120" i="15" s="1"/>
  <c r="G4119" i="15"/>
  <c r="C4119" i="15"/>
  <c r="B4119" i="15" s="1"/>
  <c r="G4118" i="15"/>
  <c r="C4118" i="15"/>
  <c r="B4118" i="15" s="1"/>
  <c r="G4117" i="15"/>
  <c r="C4117" i="15"/>
  <c r="B4117" i="15" s="1"/>
  <c r="G4116" i="15"/>
  <c r="C4116" i="15"/>
  <c r="B4116" i="15" s="1"/>
  <c r="G4115" i="15"/>
  <c r="C4115" i="15"/>
  <c r="B4115" i="15" s="1"/>
  <c r="G4114" i="15"/>
  <c r="C4114" i="15"/>
  <c r="B4114" i="15" s="1"/>
  <c r="G4113" i="15"/>
  <c r="C4113" i="15"/>
  <c r="B4113" i="15" s="1"/>
  <c r="G4112" i="15"/>
  <c r="C4112" i="15"/>
  <c r="B4112" i="15" s="1"/>
  <c r="G4111" i="15"/>
  <c r="C4111" i="15"/>
  <c r="B4111" i="15" s="1"/>
  <c r="G4110" i="15"/>
  <c r="C4110" i="15"/>
  <c r="B4110" i="15" s="1"/>
  <c r="G4109" i="15"/>
  <c r="C4109" i="15"/>
  <c r="B4109" i="15" s="1"/>
  <c r="G4108" i="15"/>
  <c r="C4108" i="15"/>
  <c r="B4108" i="15" s="1"/>
  <c r="G4107" i="15"/>
  <c r="C4107" i="15"/>
  <c r="B4107" i="15" s="1"/>
  <c r="G4106" i="15"/>
  <c r="C4106" i="15"/>
  <c r="B4106" i="15" s="1"/>
  <c r="G4105" i="15"/>
  <c r="C4105" i="15"/>
  <c r="B4105" i="15" s="1"/>
  <c r="G4104" i="15"/>
  <c r="C4104" i="15"/>
  <c r="B4104" i="15" s="1"/>
  <c r="G4103" i="15"/>
  <c r="C4103" i="15"/>
  <c r="B4103" i="15" s="1"/>
  <c r="G4102" i="15"/>
  <c r="C4102" i="15"/>
  <c r="B4102" i="15" s="1"/>
  <c r="G4101" i="15"/>
  <c r="C4101" i="15"/>
  <c r="B4101" i="15" s="1"/>
  <c r="G4100" i="15"/>
  <c r="C4100" i="15"/>
  <c r="B4100" i="15" s="1"/>
  <c r="G4099" i="15"/>
  <c r="C4099" i="15"/>
  <c r="B4099" i="15" s="1"/>
  <c r="G4098" i="15"/>
  <c r="C4098" i="15"/>
  <c r="B4098" i="15" s="1"/>
  <c r="G4097" i="15"/>
  <c r="C4097" i="15"/>
  <c r="B4097" i="15" s="1"/>
  <c r="G4096" i="15"/>
  <c r="C4096" i="15"/>
  <c r="B4096" i="15" s="1"/>
  <c r="G4095" i="15"/>
  <c r="C4095" i="15"/>
  <c r="B4095" i="15" s="1"/>
  <c r="G4094" i="15"/>
  <c r="C4094" i="15"/>
  <c r="B4094" i="15" s="1"/>
  <c r="G4093" i="15"/>
  <c r="C4093" i="15"/>
  <c r="B4093" i="15" s="1"/>
  <c r="G4092" i="15"/>
  <c r="C4092" i="15"/>
  <c r="B4092" i="15" s="1"/>
  <c r="G4091" i="15"/>
  <c r="C4091" i="15"/>
  <c r="B4091" i="15" s="1"/>
  <c r="G4090" i="15"/>
  <c r="C4090" i="15"/>
  <c r="B4090" i="15" s="1"/>
  <c r="G4089" i="15"/>
  <c r="C4089" i="15"/>
  <c r="B4089" i="15" s="1"/>
  <c r="G4088" i="15"/>
  <c r="C4088" i="15"/>
  <c r="B4088" i="15" s="1"/>
  <c r="G4087" i="15"/>
  <c r="C4087" i="15"/>
  <c r="B4087" i="15" s="1"/>
  <c r="G4086" i="15"/>
  <c r="C4086" i="15"/>
  <c r="B4086" i="15" s="1"/>
  <c r="G4085" i="15"/>
  <c r="C4085" i="15"/>
  <c r="B4085" i="15" s="1"/>
  <c r="G4084" i="15"/>
  <c r="C4084" i="15"/>
  <c r="B4084" i="15" s="1"/>
  <c r="G4083" i="15"/>
  <c r="C4083" i="15"/>
  <c r="B4083" i="15" s="1"/>
  <c r="G4082" i="15"/>
  <c r="C4082" i="15"/>
  <c r="B4082" i="15" s="1"/>
  <c r="G4081" i="15"/>
  <c r="C4081" i="15"/>
  <c r="B4081" i="15" s="1"/>
  <c r="G4080" i="15"/>
  <c r="C4080" i="15"/>
  <c r="B4080" i="15" s="1"/>
  <c r="G4079" i="15"/>
  <c r="C4079" i="15"/>
  <c r="B4079" i="15" s="1"/>
  <c r="G4078" i="15"/>
  <c r="C4078" i="15"/>
  <c r="B4078" i="15" s="1"/>
  <c r="G4077" i="15"/>
  <c r="C4077" i="15"/>
  <c r="B4077" i="15" s="1"/>
  <c r="G4076" i="15"/>
  <c r="C4076" i="15"/>
  <c r="B4076" i="15" s="1"/>
  <c r="G4075" i="15"/>
  <c r="C4075" i="15"/>
  <c r="B4075" i="15" s="1"/>
  <c r="G4074" i="15"/>
  <c r="C4074" i="15"/>
  <c r="B4074" i="15" s="1"/>
  <c r="G4073" i="15"/>
  <c r="C4073" i="15"/>
  <c r="B4073" i="15" s="1"/>
  <c r="G4072" i="15"/>
  <c r="C4072" i="15"/>
  <c r="B4072" i="15" s="1"/>
  <c r="G4071" i="15"/>
  <c r="C4071" i="15"/>
  <c r="B4071" i="15" s="1"/>
  <c r="G4070" i="15"/>
  <c r="C4070" i="15"/>
  <c r="B4070" i="15" s="1"/>
  <c r="G4069" i="15"/>
  <c r="C4069" i="15"/>
  <c r="B4069" i="15" s="1"/>
  <c r="G4068" i="15"/>
  <c r="C4068" i="15"/>
  <c r="B4068" i="15" s="1"/>
  <c r="G4067" i="15"/>
  <c r="C4067" i="15"/>
  <c r="B4067" i="15" s="1"/>
  <c r="G4066" i="15"/>
  <c r="C4066" i="15"/>
  <c r="B4066" i="15" s="1"/>
  <c r="G4065" i="15"/>
  <c r="C4065" i="15"/>
  <c r="B4065" i="15" s="1"/>
  <c r="G4064" i="15"/>
  <c r="C4064" i="15"/>
  <c r="B4064" i="15" s="1"/>
  <c r="G4063" i="15"/>
  <c r="C4063" i="15"/>
  <c r="B4063" i="15" s="1"/>
  <c r="G4062" i="15"/>
  <c r="C4062" i="15"/>
  <c r="B4062" i="15" s="1"/>
  <c r="G4061" i="15"/>
  <c r="C4061" i="15"/>
  <c r="B4061" i="15" s="1"/>
  <c r="G4060" i="15"/>
  <c r="C4060" i="15"/>
  <c r="B4060" i="15" s="1"/>
  <c r="G4059" i="15"/>
  <c r="C4059" i="15"/>
  <c r="B4059" i="15" s="1"/>
  <c r="G4058" i="15"/>
  <c r="C4058" i="15"/>
  <c r="B4058" i="15" s="1"/>
  <c r="G4057" i="15"/>
  <c r="C4057" i="15"/>
  <c r="B4057" i="15" s="1"/>
  <c r="G4056" i="15"/>
  <c r="C4056" i="15"/>
  <c r="B4056" i="15" s="1"/>
  <c r="G4055" i="15"/>
  <c r="C4055" i="15"/>
  <c r="B4055" i="15" s="1"/>
  <c r="G4054" i="15"/>
  <c r="C4054" i="15"/>
  <c r="B4054" i="15" s="1"/>
  <c r="G4053" i="15"/>
  <c r="C4053" i="15"/>
  <c r="B4053" i="15" s="1"/>
  <c r="G4052" i="15"/>
  <c r="C4052" i="15"/>
  <c r="B4052" i="15" s="1"/>
  <c r="G4051" i="15"/>
  <c r="C4051" i="15"/>
  <c r="B4051" i="15" s="1"/>
  <c r="G4050" i="15"/>
  <c r="C4050" i="15"/>
  <c r="B4050" i="15" s="1"/>
  <c r="G4049" i="15"/>
  <c r="C4049" i="15"/>
  <c r="B4049" i="15" s="1"/>
  <c r="G4048" i="15"/>
  <c r="C4048" i="15"/>
  <c r="B4048" i="15" s="1"/>
  <c r="G4047" i="15"/>
  <c r="C4047" i="15"/>
  <c r="B4047" i="15" s="1"/>
  <c r="G4046" i="15"/>
  <c r="C4046" i="15"/>
  <c r="B4046" i="15" s="1"/>
  <c r="G4045" i="15"/>
  <c r="C4045" i="15"/>
  <c r="B4045" i="15" s="1"/>
  <c r="G4044" i="15"/>
  <c r="C4044" i="15"/>
  <c r="B4044" i="15" s="1"/>
  <c r="G4043" i="15"/>
  <c r="C4043" i="15"/>
  <c r="B4043" i="15" s="1"/>
  <c r="G4042" i="15"/>
  <c r="C4042" i="15"/>
  <c r="B4042" i="15" s="1"/>
  <c r="G4041" i="15"/>
  <c r="C4041" i="15"/>
  <c r="B4041" i="15" s="1"/>
  <c r="G4040" i="15"/>
  <c r="C4040" i="15"/>
  <c r="B4040" i="15" s="1"/>
  <c r="G4039" i="15"/>
  <c r="C4039" i="15"/>
  <c r="B4039" i="15" s="1"/>
  <c r="G4038" i="15"/>
  <c r="C4038" i="15"/>
  <c r="B4038" i="15" s="1"/>
  <c r="G4037" i="15"/>
  <c r="C4037" i="15"/>
  <c r="B4037" i="15" s="1"/>
  <c r="G4036" i="15"/>
  <c r="C4036" i="15"/>
  <c r="B4036" i="15" s="1"/>
  <c r="G4035" i="15"/>
  <c r="C4035" i="15"/>
  <c r="B4035" i="15" s="1"/>
  <c r="G4034" i="15"/>
  <c r="C4034" i="15"/>
  <c r="B4034" i="15" s="1"/>
  <c r="G4033" i="15"/>
  <c r="C4033" i="15"/>
  <c r="B4033" i="15" s="1"/>
  <c r="G4032" i="15"/>
  <c r="C4032" i="15"/>
  <c r="B4032" i="15" s="1"/>
  <c r="G4031" i="15"/>
  <c r="C4031" i="15"/>
  <c r="B4031" i="15" s="1"/>
  <c r="G4030" i="15"/>
  <c r="C4030" i="15"/>
  <c r="B4030" i="15" s="1"/>
  <c r="G4029" i="15"/>
  <c r="C4029" i="15"/>
  <c r="B4029" i="15" s="1"/>
  <c r="G4028" i="15"/>
  <c r="C4028" i="15"/>
  <c r="B4028" i="15" s="1"/>
  <c r="G4027" i="15"/>
  <c r="C4027" i="15"/>
  <c r="B4027" i="15" s="1"/>
  <c r="G4026" i="15"/>
  <c r="C4026" i="15"/>
  <c r="B4026" i="15" s="1"/>
  <c r="G4025" i="15"/>
  <c r="C4025" i="15"/>
  <c r="B4025" i="15" s="1"/>
  <c r="G4024" i="15"/>
  <c r="C4024" i="15"/>
  <c r="B4024" i="15" s="1"/>
  <c r="G4023" i="15"/>
  <c r="C4023" i="15"/>
  <c r="B4023" i="15" s="1"/>
  <c r="G4022" i="15"/>
  <c r="C4022" i="15"/>
  <c r="B4022" i="15" s="1"/>
  <c r="G4021" i="15"/>
  <c r="C4021" i="15"/>
  <c r="B4021" i="15" s="1"/>
  <c r="G4020" i="15"/>
  <c r="C4020" i="15"/>
  <c r="B4020" i="15" s="1"/>
  <c r="G4019" i="15"/>
  <c r="C4019" i="15"/>
  <c r="B4019" i="15" s="1"/>
  <c r="G4018" i="15"/>
  <c r="C4018" i="15"/>
  <c r="B4018" i="15" s="1"/>
  <c r="G4017" i="15"/>
  <c r="C4017" i="15"/>
  <c r="B4017" i="15" s="1"/>
  <c r="G4016" i="15"/>
  <c r="C4016" i="15"/>
  <c r="B4016" i="15" s="1"/>
  <c r="G4015" i="15"/>
  <c r="C4015" i="15"/>
  <c r="B4015" i="15" s="1"/>
  <c r="G4014" i="15"/>
  <c r="C4014" i="15"/>
  <c r="B4014" i="15" s="1"/>
  <c r="G4013" i="15"/>
  <c r="C4013" i="15"/>
  <c r="B4013" i="15" s="1"/>
  <c r="G4012" i="15"/>
  <c r="C4012" i="15"/>
  <c r="B4012" i="15" s="1"/>
  <c r="G4011" i="15"/>
  <c r="C4011" i="15"/>
  <c r="B4011" i="15" s="1"/>
  <c r="G4010" i="15"/>
  <c r="C4010" i="15"/>
  <c r="B4010" i="15" s="1"/>
  <c r="G4009" i="15"/>
  <c r="C4009" i="15"/>
  <c r="B4009" i="15" s="1"/>
  <c r="G4008" i="15"/>
  <c r="C4008" i="15"/>
  <c r="B4008" i="15" s="1"/>
  <c r="G4007" i="15"/>
  <c r="C4007" i="15"/>
  <c r="B4007" i="15" s="1"/>
  <c r="G4006" i="15"/>
  <c r="C4006" i="15"/>
  <c r="B4006" i="15" s="1"/>
  <c r="G4005" i="15"/>
  <c r="C4005" i="15"/>
  <c r="B4005" i="15" s="1"/>
  <c r="G4004" i="15"/>
  <c r="C4004" i="15"/>
  <c r="B4004" i="15" s="1"/>
  <c r="G4003" i="15"/>
  <c r="C4003" i="15"/>
  <c r="B4003" i="15" s="1"/>
  <c r="G4002" i="15"/>
  <c r="C4002" i="15"/>
  <c r="B4002" i="15" s="1"/>
  <c r="G4001" i="15"/>
  <c r="C4001" i="15"/>
  <c r="B4001" i="15" s="1"/>
  <c r="G4000" i="15"/>
  <c r="C4000" i="15"/>
  <c r="B4000" i="15" s="1"/>
  <c r="G3999" i="15"/>
  <c r="C3999" i="15"/>
  <c r="B3999" i="15" s="1"/>
  <c r="G3998" i="15"/>
  <c r="C3998" i="15"/>
  <c r="B3998" i="15" s="1"/>
  <c r="G3997" i="15"/>
  <c r="C3997" i="15"/>
  <c r="B3997" i="15" s="1"/>
  <c r="G3996" i="15"/>
  <c r="C3996" i="15"/>
  <c r="B3996" i="15" s="1"/>
  <c r="G3995" i="15"/>
  <c r="C3995" i="15"/>
  <c r="B3995" i="15" s="1"/>
  <c r="G3994" i="15"/>
  <c r="C3994" i="15"/>
  <c r="B3994" i="15" s="1"/>
  <c r="G3993" i="15"/>
  <c r="C3993" i="15"/>
  <c r="B3993" i="15" s="1"/>
  <c r="G3992" i="15"/>
  <c r="C3992" i="15"/>
  <c r="B3992" i="15" s="1"/>
  <c r="G3991" i="15"/>
  <c r="C3991" i="15"/>
  <c r="B3991" i="15" s="1"/>
  <c r="G3990" i="15"/>
  <c r="C3990" i="15"/>
  <c r="B3990" i="15" s="1"/>
  <c r="G3989" i="15"/>
  <c r="C3989" i="15"/>
  <c r="B3989" i="15" s="1"/>
  <c r="G3988" i="15"/>
  <c r="C3988" i="15"/>
  <c r="B3988" i="15" s="1"/>
  <c r="G3987" i="15"/>
  <c r="C3987" i="15"/>
  <c r="B3987" i="15" s="1"/>
  <c r="G3986" i="15"/>
  <c r="C3986" i="15"/>
  <c r="B3986" i="15" s="1"/>
  <c r="G3985" i="15"/>
  <c r="C3985" i="15"/>
  <c r="B3985" i="15" s="1"/>
  <c r="G3984" i="15"/>
  <c r="C3984" i="15"/>
  <c r="B3984" i="15" s="1"/>
  <c r="G3983" i="15"/>
  <c r="C3983" i="15"/>
  <c r="B3983" i="15" s="1"/>
  <c r="G3982" i="15"/>
  <c r="C3982" i="15"/>
  <c r="B3982" i="15" s="1"/>
  <c r="G3981" i="15"/>
  <c r="C3981" i="15"/>
  <c r="B3981" i="15" s="1"/>
  <c r="G3980" i="15"/>
  <c r="C3980" i="15"/>
  <c r="B3980" i="15" s="1"/>
  <c r="G3979" i="15"/>
  <c r="C3979" i="15"/>
  <c r="B3979" i="15" s="1"/>
  <c r="G3978" i="15"/>
  <c r="C3978" i="15"/>
  <c r="B3978" i="15" s="1"/>
  <c r="G3977" i="15"/>
  <c r="C3977" i="15"/>
  <c r="B3977" i="15" s="1"/>
  <c r="G3976" i="15"/>
  <c r="C3976" i="15"/>
  <c r="B3976" i="15" s="1"/>
  <c r="G3975" i="15"/>
  <c r="C3975" i="15"/>
  <c r="B3975" i="15" s="1"/>
  <c r="G3974" i="15"/>
  <c r="C3974" i="15"/>
  <c r="B3974" i="15" s="1"/>
  <c r="G3973" i="15"/>
  <c r="C3973" i="15"/>
  <c r="B3973" i="15" s="1"/>
  <c r="G3972" i="15"/>
  <c r="C3972" i="15"/>
  <c r="B3972" i="15" s="1"/>
  <c r="G3971" i="15"/>
  <c r="C3971" i="15"/>
  <c r="B3971" i="15" s="1"/>
  <c r="G3970" i="15"/>
  <c r="C3970" i="15"/>
  <c r="B3970" i="15" s="1"/>
  <c r="G3969" i="15"/>
  <c r="C3969" i="15"/>
  <c r="B3969" i="15" s="1"/>
  <c r="G3968" i="15"/>
  <c r="C3968" i="15"/>
  <c r="B3968" i="15" s="1"/>
  <c r="G3967" i="15"/>
  <c r="C3967" i="15"/>
  <c r="B3967" i="15" s="1"/>
  <c r="G3966" i="15"/>
  <c r="C3966" i="15"/>
  <c r="B3966" i="15" s="1"/>
  <c r="G3965" i="15"/>
  <c r="C3965" i="15"/>
  <c r="B3965" i="15" s="1"/>
  <c r="G3964" i="15"/>
  <c r="C3964" i="15"/>
  <c r="B3964" i="15" s="1"/>
  <c r="G3963" i="15"/>
  <c r="C3963" i="15"/>
  <c r="B3963" i="15" s="1"/>
  <c r="G3962" i="15"/>
  <c r="C3962" i="15"/>
  <c r="B3962" i="15" s="1"/>
  <c r="G3961" i="15"/>
  <c r="C3961" i="15"/>
  <c r="B3961" i="15" s="1"/>
  <c r="G3960" i="15"/>
  <c r="C3960" i="15"/>
  <c r="B3960" i="15" s="1"/>
  <c r="G3959" i="15"/>
  <c r="C3959" i="15"/>
  <c r="B3959" i="15" s="1"/>
  <c r="G3958" i="15"/>
  <c r="C3958" i="15"/>
  <c r="B3958" i="15" s="1"/>
  <c r="G3957" i="15"/>
  <c r="C3957" i="15"/>
  <c r="B3957" i="15" s="1"/>
  <c r="G3956" i="15"/>
  <c r="C3956" i="15"/>
  <c r="B3956" i="15" s="1"/>
  <c r="G3955" i="15"/>
  <c r="C3955" i="15"/>
  <c r="B3955" i="15" s="1"/>
  <c r="G3954" i="15"/>
  <c r="C3954" i="15"/>
  <c r="B3954" i="15" s="1"/>
  <c r="G3953" i="15"/>
  <c r="C3953" i="15"/>
  <c r="B3953" i="15" s="1"/>
  <c r="G3952" i="15"/>
  <c r="C3952" i="15"/>
  <c r="B3952" i="15" s="1"/>
  <c r="G3951" i="15"/>
  <c r="C3951" i="15"/>
  <c r="B3951" i="15" s="1"/>
  <c r="G3950" i="15"/>
  <c r="C3950" i="15"/>
  <c r="B3950" i="15" s="1"/>
  <c r="G3949" i="15"/>
  <c r="C3949" i="15"/>
  <c r="B3949" i="15" s="1"/>
  <c r="G3948" i="15"/>
  <c r="C3948" i="15"/>
  <c r="B3948" i="15" s="1"/>
  <c r="G3947" i="15"/>
  <c r="C3947" i="15"/>
  <c r="B3947" i="15" s="1"/>
  <c r="G3946" i="15"/>
  <c r="C3946" i="15"/>
  <c r="B3946" i="15" s="1"/>
  <c r="G3945" i="15"/>
  <c r="C3945" i="15"/>
  <c r="B3945" i="15" s="1"/>
  <c r="G3944" i="15"/>
  <c r="C3944" i="15"/>
  <c r="B3944" i="15" s="1"/>
  <c r="G3943" i="15"/>
  <c r="C3943" i="15"/>
  <c r="B3943" i="15" s="1"/>
  <c r="G3942" i="15"/>
  <c r="C3942" i="15"/>
  <c r="B3942" i="15" s="1"/>
  <c r="G3941" i="15"/>
  <c r="C3941" i="15"/>
  <c r="B3941" i="15" s="1"/>
  <c r="G3940" i="15"/>
  <c r="C3940" i="15"/>
  <c r="B3940" i="15" s="1"/>
  <c r="G3939" i="15"/>
  <c r="C3939" i="15"/>
  <c r="B3939" i="15" s="1"/>
  <c r="G3938" i="15"/>
  <c r="C3938" i="15"/>
  <c r="B3938" i="15" s="1"/>
  <c r="G3937" i="15"/>
  <c r="C3937" i="15"/>
  <c r="B3937" i="15" s="1"/>
  <c r="G3936" i="15"/>
  <c r="C3936" i="15"/>
  <c r="B3936" i="15" s="1"/>
  <c r="G3935" i="15"/>
  <c r="C3935" i="15"/>
  <c r="B3935" i="15" s="1"/>
  <c r="G3934" i="15"/>
  <c r="C3934" i="15"/>
  <c r="B3934" i="15" s="1"/>
  <c r="G3933" i="15"/>
  <c r="C3933" i="15"/>
  <c r="B3933" i="15" s="1"/>
  <c r="G3932" i="15"/>
  <c r="C3932" i="15"/>
  <c r="B3932" i="15" s="1"/>
  <c r="G3931" i="15"/>
  <c r="C3931" i="15"/>
  <c r="B3931" i="15" s="1"/>
  <c r="G3930" i="15"/>
  <c r="C3930" i="15"/>
  <c r="B3930" i="15" s="1"/>
  <c r="G3929" i="15"/>
  <c r="C3929" i="15"/>
  <c r="B3929" i="15" s="1"/>
  <c r="G3928" i="15"/>
  <c r="C3928" i="15"/>
  <c r="B3928" i="15" s="1"/>
  <c r="G3927" i="15"/>
  <c r="C3927" i="15"/>
  <c r="B3927" i="15" s="1"/>
  <c r="G3926" i="15"/>
  <c r="C3926" i="15"/>
  <c r="B3926" i="15" s="1"/>
  <c r="G3925" i="15"/>
  <c r="C3925" i="15"/>
  <c r="B3925" i="15" s="1"/>
  <c r="G3924" i="15"/>
  <c r="C3924" i="15"/>
  <c r="B3924" i="15" s="1"/>
  <c r="G3923" i="15"/>
  <c r="C3923" i="15"/>
  <c r="B3923" i="15" s="1"/>
  <c r="G3922" i="15"/>
  <c r="C3922" i="15"/>
  <c r="B3922" i="15" s="1"/>
  <c r="G3921" i="15"/>
  <c r="C3921" i="15"/>
  <c r="B3921" i="15" s="1"/>
  <c r="G3920" i="15"/>
  <c r="C3920" i="15"/>
  <c r="B3920" i="15" s="1"/>
  <c r="G3919" i="15"/>
  <c r="C3919" i="15"/>
  <c r="B3919" i="15" s="1"/>
  <c r="G3918" i="15"/>
  <c r="C3918" i="15"/>
  <c r="B3918" i="15" s="1"/>
  <c r="G3917" i="15"/>
  <c r="C3917" i="15"/>
  <c r="B3917" i="15" s="1"/>
  <c r="G3916" i="15"/>
  <c r="C3916" i="15"/>
  <c r="B3916" i="15" s="1"/>
  <c r="G3915" i="15"/>
  <c r="C3915" i="15"/>
  <c r="B3915" i="15" s="1"/>
  <c r="G3914" i="15"/>
  <c r="C3914" i="15"/>
  <c r="B3914" i="15" s="1"/>
  <c r="G3913" i="15"/>
  <c r="C3913" i="15"/>
  <c r="B3913" i="15" s="1"/>
  <c r="G3912" i="15"/>
  <c r="C3912" i="15"/>
  <c r="B3912" i="15" s="1"/>
  <c r="G3911" i="15"/>
  <c r="C3911" i="15"/>
  <c r="B3911" i="15" s="1"/>
  <c r="G3910" i="15"/>
  <c r="C3910" i="15"/>
  <c r="B3910" i="15" s="1"/>
  <c r="G3909" i="15"/>
  <c r="C3909" i="15"/>
  <c r="B3909" i="15" s="1"/>
  <c r="G3908" i="15"/>
  <c r="C3908" i="15"/>
  <c r="B3908" i="15" s="1"/>
  <c r="G3907" i="15"/>
  <c r="C3907" i="15"/>
  <c r="B3907" i="15" s="1"/>
  <c r="G3906" i="15"/>
  <c r="C3906" i="15"/>
  <c r="B3906" i="15" s="1"/>
  <c r="G3905" i="15"/>
  <c r="C3905" i="15"/>
  <c r="B3905" i="15" s="1"/>
  <c r="G3904" i="15"/>
  <c r="C3904" i="15"/>
  <c r="B3904" i="15" s="1"/>
  <c r="G3903" i="15"/>
  <c r="C3903" i="15"/>
  <c r="B3903" i="15" s="1"/>
  <c r="G3902" i="15"/>
  <c r="C3902" i="15"/>
  <c r="B3902" i="15" s="1"/>
  <c r="G3901" i="15"/>
  <c r="C3901" i="15"/>
  <c r="B3901" i="15" s="1"/>
  <c r="G3900" i="15"/>
  <c r="C3900" i="15"/>
  <c r="B3900" i="15" s="1"/>
  <c r="G3899" i="15"/>
  <c r="C3899" i="15"/>
  <c r="B3899" i="15" s="1"/>
  <c r="G3898" i="15"/>
  <c r="C3898" i="15"/>
  <c r="B3898" i="15" s="1"/>
  <c r="G3897" i="15"/>
  <c r="C3897" i="15"/>
  <c r="B3897" i="15" s="1"/>
  <c r="G3896" i="15"/>
  <c r="C3896" i="15"/>
  <c r="B3896" i="15" s="1"/>
  <c r="G3895" i="15"/>
  <c r="C3895" i="15"/>
  <c r="B3895" i="15" s="1"/>
  <c r="G3894" i="15"/>
  <c r="C3894" i="15"/>
  <c r="B3894" i="15" s="1"/>
  <c r="G3893" i="15"/>
  <c r="C3893" i="15"/>
  <c r="B3893" i="15" s="1"/>
  <c r="G3892" i="15"/>
  <c r="C3892" i="15"/>
  <c r="B3892" i="15" s="1"/>
  <c r="G3891" i="15"/>
  <c r="C3891" i="15"/>
  <c r="B3891" i="15" s="1"/>
  <c r="G3890" i="15"/>
  <c r="C3890" i="15"/>
  <c r="B3890" i="15" s="1"/>
  <c r="G3889" i="15"/>
  <c r="C3889" i="15"/>
  <c r="B3889" i="15" s="1"/>
  <c r="G3888" i="15"/>
  <c r="C3888" i="15"/>
  <c r="B3888" i="15" s="1"/>
  <c r="G3887" i="15"/>
  <c r="C3887" i="15"/>
  <c r="B3887" i="15" s="1"/>
  <c r="G3886" i="15"/>
  <c r="C3886" i="15"/>
  <c r="B3886" i="15" s="1"/>
  <c r="G3885" i="15"/>
  <c r="C3885" i="15"/>
  <c r="B3885" i="15" s="1"/>
  <c r="G3884" i="15"/>
  <c r="C3884" i="15"/>
  <c r="B3884" i="15" s="1"/>
  <c r="G3883" i="15"/>
  <c r="C3883" i="15"/>
  <c r="B3883" i="15" s="1"/>
  <c r="G3882" i="15"/>
  <c r="C3882" i="15"/>
  <c r="B3882" i="15" s="1"/>
  <c r="G3881" i="15"/>
  <c r="C3881" i="15"/>
  <c r="B3881" i="15" s="1"/>
  <c r="G3880" i="15"/>
  <c r="C3880" i="15"/>
  <c r="B3880" i="15" s="1"/>
  <c r="G3879" i="15"/>
  <c r="C3879" i="15"/>
  <c r="B3879" i="15" s="1"/>
  <c r="G3878" i="15"/>
  <c r="C3878" i="15"/>
  <c r="B3878" i="15" s="1"/>
  <c r="G3877" i="15"/>
  <c r="C3877" i="15"/>
  <c r="B3877" i="15" s="1"/>
  <c r="G3876" i="15"/>
  <c r="C3876" i="15"/>
  <c r="B3876" i="15" s="1"/>
  <c r="G3875" i="15"/>
  <c r="C3875" i="15"/>
  <c r="B3875" i="15" s="1"/>
  <c r="G3874" i="15"/>
  <c r="C3874" i="15"/>
  <c r="B3874" i="15" s="1"/>
  <c r="G3873" i="15"/>
  <c r="C3873" i="15"/>
  <c r="B3873" i="15" s="1"/>
  <c r="G3872" i="15"/>
  <c r="C3872" i="15"/>
  <c r="B3872" i="15" s="1"/>
  <c r="G3871" i="15"/>
  <c r="C3871" i="15"/>
  <c r="B3871" i="15" s="1"/>
  <c r="G3870" i="15"/>
  <c r="C3870" i="15"/>
  <c r="B3870" i="15" s="1"/>
  <c r="G3869" i="15"/>
  <c r="C3869" i="15"/>
  <c r="B3869" i="15" s="1"/>
  <c r="G3868" i="15"/>
  <c r="C3868" i="15"/>
  <c r="B3868" i="15" s="1"/>
  <c r="G3867" i="15"/>
  <c r="C3867" i="15"/>
  <c r="B3867" i="15" s="1"/>
  <c r="G3866" i="15"/>
  <c r="C3866" i="15"/>
  <c r="B3866" i="15" s="1"/>
  <c r="G3865" i="15"/>
  <c r="C3865" i="15"/>
  <c r="B3865" i="15" s="1"/>
  <c r="G3864" i="15"/>
  <c r="C3864" i="15"/>
  <c r="B3864" i="15" s="1"/>
  <c r="G3863" i="15"/>
  <c r="C3863" i="15"/>
  <c r="B3863" i="15" s="1"/>
  <c r="G3862" i="15"/>
  <c r="C3862" i="15"/>
  <c r="B3862" i="15" s="1"/>
  <c r="G3861" i="15"/>
  <c r="C3861" i="15"/>
  <c r="B3861" i="15" s="1"/>
  <c r="G3860" i="15"/>
  <c r="C3860" i="15"/>
  <c r="B3860" i="15" s="1"/>
  <c r="G3859" i="15"/>
  <c r="C3859" i="15"/>
  <c r="B3859" i="15" s="1"/>
  <c r="G3858" i="15"/>
  <c r="C3858" i="15"/>
  <c r="B3858" i="15" s="1"/>
  <c r="G3857" i="15"/>
  <c r="C3857" i="15"/>
  <c r="B3857" i="15" s="1"/>
  <c r="G3856" i="15"/>
  <c r="C3856" i="15"/>
  <c r="B3856" i="15" s="1"/>
  <c r="G3855" i="15"/>
  <c r="C3855" i="15"/>
  <c r="B3855" i="15" s="1"/>
  <c r="G3854" i="15"/>
  <c r="C3854" i="15"/>
  <c r="B3854" i="15" s="1"/>
  <c r="G3853" i="15"/>
  <c r="C3853" i="15"/>
  <c r="B3853" i="15" s="1"/>
  <c r="G3852" i="15"/>
  <c r="C3852" i="15"/>
  <c r="B3852" i="15" s="1"/>
  <c r="G3851" i="15"/>
  <c r="C3851" i="15"/>
  <c r="B3851" i="15" s="1"/>
  <c r="G3850" i="15"/>
  <c r="C3850" i="15"/>
  <c r="B3850" i="15" s="1"/>
  <c r="G3849" i="15"/>
  <c r="C3849" i="15"/>
  <c r="B3849" i="15" s="1"/>
  <c r="G3848" i="15"/>
  <c r="C3848" i="15"/>
  <c r="B3848" i="15" s="1"/>
  <c r="G3847" i="15"/>
  <c r="C3847" i="15"/>
  <c r="B3847" i="15" s="1"/>
  <c r="G3846" i="15"/>
  <c r="C3846" i="15"/>
  <c r="B3846" i="15" s="1"/>
  <c r="G3845" i="15"/>
  <c r="C3845" i="15"/>
  <c r="B3845" i="15" s="1"/>
  <c r="G3844" i="15"/>
  <c r="C3844" i="15"/>
  <c r="B3844" i="15" s="1"/>
  <c r="G3843" i="15"/>
  <c r="C3843" i="15"/>
  <c r="B3843" i="15" s="1"/>
  <c r="G3842" i="15"/>
  <c r="C3842" i="15"/>
  <c r="B3842" i="15" s="1"/>
  <c r="G3841" i="15"/>
  <c r="C3841" i="15"/>
  <c r="B3841" i="15" s="1"/>
  <c r="G3840" i="15"/>
  <c r="C3840" i="15"/>
  <c r="B3840" i="15" s="1"/>
  <c r="G3839" i="15"/>
  <c r="C3839" i="15"/>
  <c r="B3839" i="15" s="1"/>
  <c r="G3838" i="15"/>
  <c r="C3838" i="15"/>
  <c r="B3838" i="15" s="1"/>
  <c r="G3837" i="15"/>
  <c r="C3837" i="15"/>
  <c r="B3837" i="15" s="1"/>
  <c r="G3836" i="15"/>
  <c r="C3836" i="15"/>
  <c r="B3836" i="15" s="1"/>
  <c r="G3835" i="15"/>
  <c r="C3835" i="15"/>
  <c r="B3835" i="15" s="1"/>
  <c r="G3834" i="15"/>
  <c r="C3834" i="15"/>
  <c r="B3834" i="15" s="1"/>
  <c r="G3833" i="15"/>
  <c r="C3833" i="15"/>
  <c r="B3833" i="15" s="1"/>
  <c r="G3832" i="15"/>
  <c r="C3832" i="15"/>
  <c r="B3832" i="15" s="1"/>
  <c r="G3831" i="15"/>
  <c r="C3831" i="15"/>
  <c r="B3831" i="15" s="1"/>
  <c r="G3830" i="15"/>
  <c r="C3830" i="15"/>
  <c r="B3830" i="15" s="1"/>
  <c r="G3829" i="15"/>
  <c r="C3829" i="15"/>
  <c r="B3829" i="15" s="1"/>
  <c r="G3828" i="15"/>
  <c r="C3828" i="15"/>
  <c r="B3828" i="15" s="1"/>
  <c r="G3827" i="15"/>
  <c r="C3827" i="15"/>
  <c r="B3827" i="15" s="1"/>
  <c r="G3826" i="15"/>
  <c r="C3826" i="15"/>
  <c r="B3826" i="15" s="1"/>
  <c r="G3825" i="15"/>
  <c r="C3825" i="15"/>
  <c r="B3825" i="15" s="1"/>
  <c r="G3824" i="15"/>
  <c r="C3824" i="15"/>
  <c r="B3824" i="15" s="1"/>
  <c r="G3823" i="15"/>
  <c r="C3823" i="15"/>
  <c r="B3823" i="15" s="1"/>
  <c r="G3822" i="15"/>
  <c r="C3822" i="15"/>
  <c r="B3822" i="15" s="1"/>
  <c r="G3821" i="15"/>
  <c r="C3821" i="15"/>
  <c r="B3821" i="15" s="1"/>
  <c r="G3820" i="15"/>
  <c r="C3820" i="15"/>
  <c r="B3820" i="15" s="1"/>
  <c r="G3819" i="15"/>
  <c r="C3819" i="15"/>
  <c r="B3819" i="15" s="1"/>
  <c r="G3818" i="15"/>
  <c r="C3818" i="15"/>
  <c r="B3818" i="15" s="1"/>
  <c r="G3817" i="15"/>
  <c r="C3817" i="15"/>
  <c r="B3817" i="15" s="1"/>
  <c r="G3816" i="15"/>
  <c r="C3816" i="15"/>
  <c r="B3816" i="15" s="1"/>
  <c r="G3815" i="15"/>
  <c r="C3815" i="15"/>
  <c r="B3815" i="15" s="1"/>
  <c r="G3814" i="15"/>
  <c r="C3814" i="15"/>
  <c r="B3814" i="15" s="1"/>
  <c r="G3813" i="15"/>
  <c r="C3813" i="15"/>
  <c r="B3813" i="15" s="1"/>
  <c r="G3812" i="15"/>
  <c r="C3812" i="15"/>
  <c r="B3812" i="15" s="1"/>
  <c r="G3811" i="15"/>
  <c r="C3811" i="15"/>
  <c r="B3811" i="15" s="1"/>
  <c r="G3810" i="15"/>
  <c r="C3810" i="15"/>
  <c r="B3810" i="15" s="1"/>
  <c r="G3809" i="15"/>
  <c r="C3809" i="15"/>
  <c r="B3809" i="15" s="1"/>
  <c r="G3808" i="15"/>
  <c r="C3808" i="15"/>
  <c r="B3808" i="15" s="1"/>
  <c r="G3807" i="15"/>
  <c r="C3807" i="15"/>
  <c r="B3807" i="15" s="1"/>
  <c r="G3806" i="15"/>
  <c r="C3806" i="15"/>
  <c r="B3806" i="15" s="1"/>
  <c r="G3805" i="15"/>
  <c r="C3805" i="15"/>
  <c r="B3805" i="15" s="1"/>
  <c r="G3804" i="15"/>
  <c r="C3804" i="15"/>
  <c r="B3804" i="15" s="1"/>
  <c r="G3803" i="15"/>
  <c r="C3803" i="15"/>
  <c r="B3803" i="15" s="1"/>
  <c r="G3802" i="15"/>
  <c r="C3802" i="15"/>
  <c r="B3802" i="15" s="1"/>
  <c r="G3801" i="15"/>
  <c r="C3801" i="15"/>
  <c r="B3801" i="15" s="1"/>
  <c r="G3800" i="15"/>
  <c r="C3800" i="15"/>
  <c r="B3800" i="15" s="1"/>
  <c r="G3799" i="15"/>
  <c r="C3799" i="15"/>
  <c r="B3799" i="15" s="1"/>
  <c r="G3798" i="15"/>
  <c r="C3798" i="15"/>
  <c r="B3798" i="15" s="1"/>
  <c r="G3797" i="15"/>
  <c r="C3797" i="15"/>
  <c r="B3797" i="15" s="1"/>
  <c r="G3796" i="15"/>
  <c r="C3796" i="15"/>
  <c r="B3796" i="15" s="1"/>
  <c r="G3795" i="15"/>
  <c r="C3795" i="15"/>
  <c r="B3795" i="15" s="1"/>
  <c r="G3794" i="15"/>
  <c r="C3794" i="15"/>
  <c r="B3794" i="15" s="1"/>
  <c r="G3793" i="15"/>
  <c r="C3793" i="15"/>
  <c r="B3793" i="15" s="1"/>
  <c r="G3792" i="15"/>
  <c r="C3792" i="15"/>
  <c r="B3792" i="15" s="1"/>
  <c r="G3791" i="15"/>
  <c r="C3791" i="15"/>
  <c r="B3791" i="15" s="1"/>
  <c r="G3790" i="15"/>
  <c r="C3790" i="15"/>
  <c r="B3790" i="15" s="1"/>
  <c r="G3789" i="15"/>
  <c r="C3789" i="15"/>
  <c r="B3789" i="15" s="1"/>
  <c r="G3788" i="15"/>
  <c r="C3788" i="15"/>
  <c r="B3788" i="15" s="1"/>
  <c r="G3787" i="15"/>
  <c r="C3787" i="15"/>
  <c r="B3787" i="15" s="1"/>
  <c r="G3786" i="15"/>
  <c r="C3786" i="15"/>
  <c r="B3786" i="15" s="1"/>
  <c r="G3785" i="15"/>
  <c r="C3785" i="15"/>
  <c r="B3785" i="15" s="1"/>
  <c r="G3784" i="15"/>
  <c r="C3784" i="15"/>
  <c r="B3784" i="15" s="1"/>
  <c r="G3783" i="15"/>
  <c r="C3783" i="15"/>
  <c r="B3783" i="15" s="1"/>
  <c r="G3782" i="15"/>
  <c r="C3782" i="15"/>
  <c r="B3782" i="15" s="1"/>
  <c r="G3781" i="15"/>
  <c r="C3781" i="15"/>
  <c r="B3781" i="15" s="1"/>
  <c r="G3780" i="15"/>
  <c r="C3780" i="15"/>
  <c r="B3780" i="15" s="1"/>
  <c r="G3779" i="15"/>
  <c r="C3779" i="15"/>
  <c r="B3779" i="15" s="1"/>
  <c r="G3778" i="15"/>
  <c r="C3778" i="15"/>
  <c r="B3778" i="15" s="1"/>
  <c r="G3777" i="15"/>
  <c r="C3777" i="15"/>
  <c r="B3777" i="15" s="1"/>
  <c r="G3776" i="15"/>
  <c r="C3776" i="15"/>
  <c r="B3776" i="15" s="1"/>
  <c r="G3775" i="15"/>
  <c r="C3775" i="15"/>
  <c r="B3775" i="15" s="1"/>
  <c r="G3774" i="15"/>
  <c r="C3774" i="15"/>
  <c r="B3774" i="15" s="1"/>
  <c r="G3773" i="15"/>
  <c r="C3773" i="15"/>
  <c r="B3773" i="15" s="1"/>
  <c r="G3772" i="15"/>
  <c r="C3772" i="15"/>
  <c r="B3772" i="15" s="1"/>
  <c r="G3771" i="15"/>
  <c r="C3771" i="15"/>
  <c r="B3771" i="15" s="1"/>
  <c r="G3770" i="15"/>
  <c r="C3770" i="15"/>
  <c r="B3770" i="15" s="1"/>
  <c r="G3769" i="15"/>
  <c r="C3769" i="15"/>
  <c r="B3769" i="15" s="1"/>
  <c r="G3768" i="15"/>
  <c r="C3768" i="15"/>
  <c r="B3768" i="15" s="1"/>
  <c r="G3767" i="15"/>
  <c r="C3767" i="15"/>
  <c r="B3767" i="15" s="1"/>
  <c r="G3766" i="15"/>
  <c r="C3766" i="15"/>
  <c r="B3766" i="15" s="1"/>
  <c r="G3765" i="15"/>
  <c r="C3765" i="15"/>
  <c r="B3765" i="15" s="1"/>
  <c r="G3764" i="15"/>
  <c r="C3764" i="15"/>
  <c r="B3764" i="15" s="1"/>
  <c r="G3763" i="15"/>
  <c r="C3763" i="15"/>
  <c r="B3763" i="15" s="1"/>
  <c r="G3762" i="15"/>
  <c r="C3762" i="15"/>
  <c r="B3762" i="15" s="1"/>
  <c r="G3761" i="15"/>
  <c r="C3761" i="15"/>
  <c r="B3761" i="15" s="1"/>
  <c r="G3760" i="15"/>
  <c r="C3760" i="15"/>
  <c r="B3760" i="15" s="1"/>
  <c r="G3759" i="15"/>
  <c r="C3759" i="15"/>
  <c r="B3759" i="15" s="1"/>
  <c r="G3758" i="15"/>
  <c r="C3758" i="15"/>
  <c r="B3758" i="15" s="1"/>
  <c r="G3757" i="15"/>
  <c r="C3757" i="15"/>
  <c r="B3757" i="15" s="1"/>
  <c r="G3756" i="15"/>
  <c r="C3756" i="15"/>
  <c r="B3756" i="15" s="1"/>
  <c r="G3755" i="15"/>
  <c r="C3755" i="15"/>
  <c r="B3755" i="15" s="1"/>
  <c r="G3754" i="15"/>
  <c r="C3754" i="15"/>
  <c r="B3754" i="15" s="1"/>
  <c r="G3753" i="15"/>
  <c r="C3753" i="15"/>
  <c r="B3753" i="15" s="1"/>
  <c r="G3752" i="15"/>
  <c r="C3752" i="15"/>
  <c r="B3752" i="15" s="1"/>
  <c r="G3751" i="15"/>
  <c r="C3751" i="15"/>
  <c r="B3751" i="15" s="1"/>
  <c r="G3750" i="15"/>
  <c r="C3750" i="15"/>
  <c r="B3750" i="15" s="1"/>
  <c r="G3749" i="15"/>
  <c r="C3749" i="15"/>
  <c r="B3749" i="15" s="1"/>
  <c r="G3748" i="15"/>
  <c r="C3748" i="15"/>
  <c r="B3748" i="15" s="1"/>
  <c r="G3747" i="15"/>
  <c r="C3747" i="15"/>
  <c r="B3747" i="15" s="1"/>
  <c r="G3746" i="15"/>
  <c r="C3746" i="15"/>
  <c r="B3746" i="15" s="1"/>
  <c r="G3745" i="15"/>
  <c r="C3745" i="15"/>
  <c r="B3745" i="15" s="1"/>
  <c r="G3744" i="15"/>
  <c r="C3744" i="15"/>
  <c r="B3744" i="15" s="1"/>
  <c r="G3743" i="15"/>
  <c r="C3743" i="15"/>
  <c r="B3743" i="15" s="1"/>
  <c r="G3742" i="15"/>
  <c r="C3742" i="15"/>
  <c r="B3742" i="15" s="1"/>
  <c r="G3741" i="15"/>
  <c r="C3741" i="15"/>
  <c r="B3741" i="15" s="1"/>
  <c r="G3740" i="15"/>
  <c r="C3740" i="15"/>
  <c r="B3740" i="15" s="1"/>
  <c r="G3739" i="15"/>
  <c r="C3739" i="15"/>
  <c r="B3739" i="15" s="1"/>
  <c r="G3738" i="15"/>
  <c r="C3738" i="15"/>
  <c r="B3738" i="15" s="1"/>
  <c r="G3737" i="15"/>
  <c r="C3737" i="15"/>
  <c r="B3737" i="15" s="1"/>
  <c r="G3736" i="15"/>
  <c r="C3736" i="15"/>
  <c r="B3736" i="15" s="1"/>
  <c r="G3735" i="15"/>
  <c r="C3735" i="15"/>
  <c r="B3735" i="15" s="1"/>
  <c r="G3734" i="15"/>
  <c r="C3734" i="15"/>
  <c r="B3734" i="15" s="1"/>
  <c r="G3733" i="15"/>
  <c r="C3733" i="15"/>
  <c r="B3733" i="15" s="1"/>
  <c r="G3732" i="15"/>
  <c r="C3732" i="15"/>
  <c r="B3732" i="15" s="1"/>
  <c r="G3731" i="15"/>
  <c r="C3731" i="15"/>
  <c r="B3731" i="15" s="1"/>
  <c r="G3730" i="15"/>
  <c r="C3730" i="15"/>
  <c r="B3730" i="15" s="1"/>
  <c r="G3729" i="15"/>
  <c r="C3729" i="15"/>
  <c r="B3729" i="15" s="1"/>
  <c r="G3728" i="15"/>
  <c r="C3728" i="15"/>
  <c r="B3728" i="15" s="1"/>
  <c r="G3727" i="15"/>
  <c r="C3727" i="15"/>
  <c r="B3727" i="15" s="1"/>
  <c r="G3726" i="15"/>
  <c r="C3726" i="15"/>
  <c r="B3726" i="15" s="1"/>
  <c r="G3725" i="15"/>
  <c r="C3725" i="15"/>
  <c r="B3725" i="15" s="1"/>
  <c r="G3724" i="15"/>
  <c r="C3724" i="15"/>
  <c r="B3724" i="15" s="1"/>
  <c r="G3723" i="15"/>
  <c r="C3723" i="15"/>
  <c r="B3723" i="15" s="1"/>
  <c r="G3722" i="15"/>
  <c r="C3722" i="15"/>
  <c r="B3722" i="15" s="1"/>
  <c r="G3721" i="15"/>
  <c r="C3721" i="15"/>
  <c r="B3721" i="15" s="1"/>
  <c r="G3720" i="15"/>
  <c r="C3720" i="15"/>
  <c r="B3720" i="15" s="1"/>
  <c r="G3719" i="15"/>
  <c r="C3719" i="15"/>
  <c r="B3719" i="15" s="1"/>
  <c r="G3718" i="15"/>
  <c r="C3718" i="15"/>
  <c r="B3718" i="15" s="1"/>
  <c r="G3717" i="15"/>
  <c r="C3717" i="15"/>
  <c r="B3717" i="15" s="1"/>
  <c r="G3716" i="15"/>
  <c r="C3716" i="15"/>
  <c r="B3716" i="15" s="1"/>
  <c r="G3715" i="15"/>
  <c r="C3715" i="15"/>
  <c r="B3715" i="15" s="1"/>
  <c r="G3714" i="15"/>
  <c r="C3714" i="15"/>
  <c r="B3714" i="15" s="1"/>
  <c r="G3713" i="15"/>
  <c r="C3713" i="15"/>
  <c r="B3713" i="15" s="1"/>
  <c r="G3712" i="15"/>
  <c r="C3712" i="15"/>
  <c r="B3712" i="15" s="1"/>
  <c r="G3711" i="15"/>
  <c r="C3711" i="15"/>
  <c r="B3711" i="15" s="1"/>
  <c r="G3710" i="15"/>
  <c r="C3710" i="15"/>
  <c r="B3710" i="15" s="1"/>
  <c r="G3709" i="15"/>
  <c r="C3709" i="15"/>
  <c r="B3709" i="15" s="1"/>
  <c r="G3708" i="15"/>
  <c r="C3708" i="15"/>
  <c r="B3708" i="15" s="1"/>
  <c r="G3707" i="15"/>
  <c r="C3707" i="15"/>
  <c r="B3707" i="15" s="1"/>
  <c r="G3706" i="15"/>
  <c r="C3706" i="15"/>
  <c r="B3706" i="15" s="1"/>
  <c r="G3705" i="15"/>
  <c r="C3705" i="15"/>
  <c r="B3705" i="15" s="1"/>
  <c r="G3704" i="15"/>
  <c r="C3704" i="15"/>
  <c r="B3704" i="15" s="1"/>
  <c r="G3703" i="15"/>
  <c r="C3703" i="15"/>
  <c r="B3703" i="15" s="1"/>
  <c r="G3702" i="15"/>
  <c r="C3702" i="15"/>
  <c r="B3702" i="15" s="1"/>
  <c r="G3701" i="15"/>
  <c r="C3701" i="15"/>
  <c r="B3701" i="15" s="1"/>
  <c r="G3700" i="15"/>
  <c r="C3700" i="15"/>
  <c r="B3700" i="15" s="1"/>
  <c r="G3699" i="15"/>
  <c r="C3699" i="15"/>
  <c r="B3699" i="15" s="1"/>
  <c r="G3698" i="15"/>
  <c r="C3698" i="15"/>
  <c r="B3698" i="15" s="1"/>
  <c r="G3697" i="15"/>
  <c r="C3697" i="15"/>
  <c r="B3697" i="15" s="1"/>
  <c r="G3696" i="15"/>
  <c r="C3696" i="15"/>
  <c r="B3696" i="15" s="1"/>
  <c r="G3695" i="15"/>
  <c r="C3695" i="15"/>
  <c r="B3695" i="15" s="1"/>
  <c r="G3694" i="15"/>
  <c r="C3694" i="15"/>
  <c r="B3694" i="15" s="1"/>
  <c r="G3693" i="15"/>
  <c r="C3693" i="15"/>
  <c r="B3693" i="15" s="1"/>
  <c r="G3692" i="15"/>
  <c r="C3692" i="15"/>
  <c r="B3692" i="15" s="1"/>
  <c r="G3691" i="15"/>
  <c r="C3691" i="15"/>
  <c r="B3691" i="15" s="1"/>
  <c r="G3690" i="15"/>
  <c r="C3690" i="15"/>
  <c r="B3690" i="15" s="1"/>
  <c r="G3689" i="15"/>
  <c r="C3689" i="15"/>
  <c r="B3689" i="15" s="1"/>
  <c r="G3688" i="15"/>
  <c r="C3688" i="15"/>
  <c r="B3688" i="15" s="1"/>
  <c r="G3687" i="15"/>
  <c r="C3687" i="15"/>
  <c r="B3687" i="15" s="1"/>
  <c r="G3686" i="15"/>
  <c r="C3686" i="15"/>
  <c r="B3686" i="15" s="1"/>
  <c r="G3685" i="15"/>
  <c r="C3685" i="15"/>
  <c r="B3685" i="15" s="1"/>
  <c r="G3684" i="15"/>
  <c r="C3684" i="15"/>
  <c r="B3684" i="15" s="1"/>
  <c r="G3683" i="15"/>
  <c r="C3683" i="15"/>
  <c r="B3683" i="15" s="1"/>
  <c r="G3682" i="15"/>
  <c r="C3682" i="15"/>
  <c r="B3682" i="15" s="1"/>
  <c r="G3681" i="15"/>
  <c r="C3681" i="15"/>
  <c r="B3681" i="15" s="1"/>
  <c r="G3680" i="15"/>
  <c r="C3680" i="15"/>
  <c r="B3680" i="15" s="1"/>
  <c r="G3679" i="15"/>
  <c r="C3679" i="15"/>
  <c r="B3679" i="15" s="1"/>
  <c r="G3678" i="15"/>
  <c r="C3678" i="15"/>
  <c r="B3678" i="15" s="1"/>
  <c r="G3677" i="15"/>
  <c r="C3677" i="15"/>
  <c r="B3677" i="15" s="1"/>
  <c r="G3676" i="15"/>
  <c r="C3676" i="15"/>
  <c r="B3676" i="15" s="1"/>
  <c r="G3675" i="15"/>
  <c r="C3675" i="15"/>
  <c r="B3675" i="15" s="1"/>
  <c r="G3674" i="15"/>
  <c r="C3674" i="15"/>
  <c r="B3674" i="15" s="1"/>
  <c r="G3673" i="15"/>
  <c r="C3673" i="15"/>
  <c r="B3673" i="15" s="1"/>
  <c r="G3672" i="15"/>
  <c r="C3672" i="15"/>
  <c r="B3672" i="15" s="1"/>
  <c r="G3671" i="15"/>
  <c r="C3671" i="15"/>
  <c r="B3671" i="15" s="1"/>
  <c r="G3670" i="15"/>
  <c r="C3670" i="15"/>
  <c r="B3670" i="15" s="1"/>
  <c r="G3669" i="15"/>
  <c r="C3669" i="15"/>
  <c r="B3669" i="15" s="1"/>
  <c r="G3668" i="15"/>
  <c r="C3668" i="15"/>
  <c r="B3668" i="15" s="1"/>
  <c r="G3667" i="15"/>
  <c r="C3667" i="15"/>
  <c r="B3667" i="15" s="1"/>
  <c r="G3666" i="15"/>
  <c r="C3666" i="15"/>
  <c r="B3666" i="15" s="1"/>
  <c r="G3665" i="15"/>
  <c r="C3665" i="15"/>
  <c r="B3665" i="15" s="1"/>
  <c r="G3664" i="15"/>
  <c r="C3664" i="15"/>
  <c r="B3664" i="15" s="1"/>
  <c r="G3663" i="15"/>
  <c r="C3663" i="15"/>
  <c r="B3663" i="15" s="1"/>
  <c r="G3662" i="15"/>
  <c r="C3662" i="15"/>
  <c r="B3662" i="15" s="1"/>
  <c r="G3661" i="15"/>
  <c r="C3661" i="15"/>
  <c r="B3661" i="15" s="1"/>
  <c r="G3660" i="15"/>
  <c r="C3660" i="15"/>
  <c r="B3660" i="15" s="1"/>
  <c r="G3659" i="15"/>
  <c r="C3659" i="15"/>
  <c r="B3659" i="15" s="1"/>
  <c r="G3658" i="15"/>
  <c r="C3658" i="15"/>
  <c r="B3658" i="15" s="1"/>
  <c r="G3657" i="15"/>
  <c r="C3657" i="15"/>
  <c r="B3657" i="15" s="1"/>
  <c r="G3656" i="15"/>
  <c r="C3656" i="15"/>
  <c r="B3656" i="15" s="1"/>
  <c r="G3655" i="15"/>
  <c r="C3655" i="15"/>
  <c r="B3655" i="15" s="1"/>
  <c r="G3654" i="15"/>
  <c r="C3654" i="15"/>
  <c r="B3654" i="15" s="1"/>
  <c r="G3653" i="15"/>
  <c r="C3653" i="15"/>
  <c r="B3653" i="15" s="1"/>
  <c r="G3652" i="15"/>
  <c r="C3652" i="15"/>
  <c r="B3652" i="15" s="1"/>
  <c r="G3651" i="15"/>
  <c r="C3651" i="15"/>
  <c r="B3651" i="15" s="1"/>
  <c r="G3650" i="15"/>
  <c r="C3650" i="15"/>
  <c r="B3650" i="15" s="1"/>
  <c r="G3649" i="15"/>
  <c r="C3649" i="15"/>
  <c r="B3649" i="15" s="1"/>
  <c r="G3648" i="15"/>
  <c r="C3648" i="15"/>
  <c r="B3648" i="15" s="1"/>
  <c r="G3647" i="15"/>
  <c r="C3647" i="15"/>
  <c r="B3647" i="15" s="1"/>
  <c r="G3646" i="15"/>
  <c r="C3646" i="15"/>
  <c r="B3646" i="15" s="1"/>
  <c r="G3645" i="15"/>
  <c r="C3645" i="15"/>
  <c r="B3645" i="15" s="1"/>
  <c r="G3644" i="15"/>
  <c r="C3644" i="15"/>
  <c r="B3644" i="15" s="1"/>
  <c r="G3643" i="15"/>
  <c r="C3643" i="15"/>
  <c r="B3643" i="15" s="1"/>
  <c r="G3642" i="15"/>
  <c r="C3642" i="15"/>
  <c r="B3642" i="15" s="1"/>
  <c r="G3641" i="15"/>
  <c r="C3641" i="15"/>
  <c r="B3641" i="15" s="1"/>
  <c r="G3640" i="15"/>
  <c r="C3640" i="15"/>
  <c r="B3640" i="15" s="1"/>
  <c r="G3639" i="15"/>
  <c r="C3639" i="15"/>
  <c r="B3639" i="15" s="1"/>
  <c r="G3638" i="15"/>
  <c r="C3638" i="15"/>
  <c r="B3638" i="15" s="1"/>
  <c r="G3637" i="15"/>
  <c r="C3637" i="15"/>
  <c r="B3637" i="15" s="1"/>
  <c r="G3636" i="15"/>
  <c r="C3636" i="15"/>
  <c r="B3636" i="15" s="1"/>
  <c r="G3635" i="15"/>
  <c r="C3635" i="15"/>
  <c r="B3635" i="15" s="1"/>
  <c r="G3634" i="15"/>
  <c r="C3634" i="15"/>
  <c r="B3634" i="15" s="1"/>
  <c r="G3633" i="15"/>
  <c r="C3633" i="15"/>
  <c r="B3633" i="15" s="1"/>
  <c r="G3632" i="15"/>
  <c r="C3632" i="15"/>
  <c r="B3632" i="15" s="1"/>
  <c r="G3631" i="15"/>
  <c r="C3631" i="15"/>
  <c r="B3631" i="15" s="1"/>
  <c r="G3630" i="15"/>
  <c r="C3630" i="15"/>
  <c r="B3630" i="15" s="1"/>
  <c r="G3629" i="15"/>
  <c r="C3629" i="15"/>
  <c r="B3629" i="15" s="1"/>
  <c r="G3628" i="15"/>
  <c r="C3628" i="15"/>
  <c r="B3628" i="15" s="1"/>
  <c r="G3627" i="15"/>
  <c r="C3627" i="15"/>
  <c r="B3627" i="15" s="1"/>
  <c r="G3626" i="15"/>
  <c r="C3626" i="15"/>
  <c r="B3626" i="15" s="1"/>
  <c r="G3625" i="15"/>
  <c r="C3625" i="15"/>
  <c r="B3625" i="15" s="1"/>
  <c r="G3624" i="15"/>
  <c r="C3624" i="15"/>
  <c r="B3624" i="15" s="1"/>
  <c r="G3623" i="15"/>
  <c r="C3623" i="15"/>
  <c r="B3623" i="15" s="1"/>
  <c r="G3622" i="15"/>
  <c r="C3622" i="15"/>
  <c r="B3622" i="15" s="1"/>
  <c r="G3621" i="15"/>
  <c r="C3621" i="15"/>
  <c r="B3621" i="15" s="1"/>
  <c r="G3620" i="15"/>
  <c r="C3620" i="15"/>
  <c r="B3620" i="15" s="1"/>
  <c r="G3619" i="15"/>
  <c r="C3619" i="15"/>
  <c r="B3619" i="15" s="1"/>
  <c r="G3618" i="15"/>
  <c r="C3618" i="15"/>
  <c r="B3618" i="15" s="1"/>
  <c r="G3617" i="15"/>
  <c r="C3617" i="15"/>
  <c r="B3617" i="15" s="1"/>
  <c r="G3616" i="15"/>
  <c r="C3616" i="15"/>
  <c r="B3616" i="15" s="1"/>
  <c r="G3615" i="15"/>
  <c r="C3615" i="15"/>
  <c r="B3615" i="15" s="1"/>
  <c r="G3614" i="15"/>
  <c r="C3614" i="15"/>
  <c r="B3614" i="15" s="1"/>
  <c r="G3613" i="15"/>
  <c r="C3613" i="15"/>
  <c r="B3613" i="15" s="1"/>
  <c r="G3612" i="15"/>
  <c r="C3612" i="15"/>
  <c r="B3612" i="15" s="1"/>
  <c r="G3611" i="15"/>
  <c r="C3611" i="15"/>
  <c r="B3611" i="15" s="1"/>
  <c r="G3610" i="15"/>
  <c r="C3610" i="15"/>
  <c r="B3610" i="15" s="1"/>
  <c r="G3609" i="15"/>
  <c r="C3609" i="15"/>
  <c r="B3609" i="15" s="1"/>
  <c r="G3608" i="15"/>
  <c r="C3608" i="15"/>
  <c r="B3608" i="15" s="1"/>
  <c r="G3607" i="15"/>
  <c r="C3607" i="15"/>
  <c r="B3607" i="15" s="1"/>
  <c r="G3606" i="15"/>
  <c r="C3606" i="15"/>
  <c r="B3606" i="15" s="1"/>
  <c r="G3605" i="15"/>
  <c r="C3605" i="15"/>
  <c r="B3605" i="15" s="1"/>
  <c r="G3604" i="15"/>
  <c r="C3604" i="15"/>
  <c r="B3604" i="15" s="1"/>
  <c r="G3603" i="15"/>
  <c r="C3603" i="15"/>
  <c r="B3603" i="15" s="1"/>
  <c r="G3602" i="15"/>
  <c r="C3602" i="15"/>
  <c r="B3602" i="15" s="1"/>
  <c r="G3601" i="15"/>
  <c r="C3601" i="15"/>
  <c r="B3601" i="15" s="1"/>
  <c r="G3600" i="15"/>
  <c r="C3600" i="15"/>
  <c r="B3600" i="15" s="1"/>
  <c r="G3599" i="15"/>
  <c r="C3599" i="15"/>
  <c r="B3599" i="15" s="1"/>
  <c r="G3598" i="15"/>
  <c r="C3598" i="15"/>
  <c r="B3598" i="15" s="1"/>
  <c r="G3597" i="15"/>
  <c r="C3597" i="15"/>
  <c r="B3597" i="15" s="1"/>
  <c r="G3596" i="15"/>
  <c r="C3596" i="15"/>
  <c r="B3596" i="15" s="1"/>
  <c r="G3595" i="15"/>
  <c r="C3595" i="15"/>
  <c r="B3595" i="15" s="1"/>
  <c r="G3594" i="15"/>
  <c r="C3594" i="15"/>
  <c r="B3594" i="15" s="1"/>
  <c r="G3593" i="15"/>
  <c r="C3593" i="15"/>
  <c r="B3593" i="15" s="1"/>
  <c r="G3592" i="15"/>
  <c r="C3592" i="15"/>
  <c r="B3592" i="15" s="1"/>
  <c r="G3591" i="15"/>
  <c r="C3591" i="15"/>
  <c r="B3591" i="15" s="1"/>
  <c r="G3590" i="15"/>
  <c r="C3590" i="15"/>
  <c r="B3590" i="15" s="1"/>
  <c r="G3589" i="15"/>
  <c r="C3589" i="15"/>
  <c r="B3589" i="15" s="1"/>
  <c r="G3588" i="15"/>
  <c r="C3588" i="15"/>
  <c r="B3588" i="15" s="1"/>
  <c r="G3587" i="15"/>
  <c r="C3587" i="15"/>
  <c r="B3587" i="15" s="1"/>
  <c r="G3586" i="15"/>
  <c r="C3586" i="15"/>
  <c r="B3586" i="15" s="1"/>
  <c r="G3585" i="15"/>
  <c r="C3585" i="15"/>
  <c r="B3585" i="15" s="1"/>
  <c r="G3584" i="15"/>
  <c r="C3584" i="15"/>
  <c r="B3584" i="15" s="1"/>
  <c r="G3583" i="15"/>
  <c r="C3583" i="15"/>
  <c r="B3583" i="15" s="1"/>
  <c r="G3582" i="15"/>
  <c r="C3582" i="15"/>
  <c r="B3582" i="15" s="1"/>
  <c r="G3581" i="15"/>
  <c r="C3581" i="15"/>
  <c r="B3581" i="15" s="1"/>
  <c r="G3580" i="15"/>
  <c r="C3580" i="15"/>
  <c r="B3580" i="15" s="1"/>
  <c r="G3579" i="15"/>
  <c r="C3579" i="15"/>
  <c r="B3579" i="15" s="1"/>
  <c r="G3578" i="15"/>
  <c r="C3578" i="15"/>
  <c r="B3578" i="15" s="1"/>
  <c r="G3577" i="15"/>
  <c r="C3577" i="15"/>
  <c r="B3577" i="15" s="1"/>
  <c r="G3576" i="15"/>
  <c r="C3576" i="15"/>
  <c r="B3576" i="15" s="1"/>
  <c r="G3575" i="15"/>
  <c r="C3575" i="15"/>
  <c r="B3575" i="15" s="1"/>
  <c r="G3574" i="15"/>
  <c r="C3574" i="15"/>
  <c r="B3574" i="15" s="1"/>
  <c r="G3573" i="15"/>
  <c r="C3573" i="15"/>
  <c r="B3573" i="15" s="1"/>
  <c r="G3572" i="15"/>
  <c r="C3572" i="15"/>
  <c r="B3572" i="15" s="1"/>
  <c r="G3571" i="15"/>
  <c r="C3571" i="15"/>
  <c r="B3571" i="15" s="1"/>
  <c r="G3570" i="15"/>
  <c r="C3570" i="15"/>
  <c r="B3570" i="15" s="1"/>
  <c r="G3569" i="15"/>
  <c r="C3569" i="15"/>
  <c r="B3569" i="15" s="1"/>
  <c r="G3568" i="15"/>
  <c r="C3568" i="15"/>
  <c r="B3568" i="15" s="1"/>
  <c r="G3567" i="15"/>
  <c r="C3567" i="15"/>
  <c r="B3567" i="15" s="1"/>
  <c r="G3566" i="15"/>
  <c r="C3566" i="15"/>
  <c r="B3566" i="15" s="1"/>
  <c r="G3565" i="15"/>
  <c r="C3565" i="15"/>
  <c r="B3565" i="15" s="1"/>
  <c r="G3564" i="15"/>
  <c r="C3564" i="15"/>
  <c r="B3564" i="15" s="1"/>
  <c r="G3563" i="15"/>
  <c r="C3563" i="15"/>
  <c r="B3563" i="15" s="1"/>
  <c r="G3562" i="15"/>
  <c r="C3562" i="15"/>
  <c r="B3562" i="15" s="1"/>
  <c r="G3561" i="15"/>
  <c r="C3561" i="15"/>
  <c r="B3561" i="15" s="1"/>
  <c r="G3560" i="15"/>
  <c r="C3560" i="15"/>
  <c r="B3560" i="15" s="1"/>
  <c r="G3559" i="15"/>
  <c r="C3559" i="15"/>
  <c r="B3559" i="15" s="1"/>
  <c r="G3558" i="15"/>
  <c r="C3558" i="15"/>
  <c r="B3558" i="15" s="1"/>
  <c r="G3557" i="15"/>
  <c r="C3557" i="15"/>
  <c r="B3557" i="15" s="1"/>
  <c r="G3556" i="15"/>
  <c r="C3556" i="15"/>
  <c r="B3556" i="15" s="1"/>
  <c r="G3555" i="15"/>
  <c r="C3555" i="15"/>
  <c r="B3555" i="15" s="1"/>
  <c r="G3554" i="15"/>
  <c r="C3554" i="15"/>
  <c r="B3554" i="15" s="1"/>
  <c r="G3553" i="15"/>
  <c r="C3553" i="15"/>
  <c r="B3553" i="15" s="1"/>
  <c r="G3552" i="15"/>
  <c r="C3552" i="15"/>
  <c r="B3552" i="15" s="1"/>
  <c r="G3551" i="15"/>
  <c r="C3551" i="15"/>
  <c r="B3551" i="15" s="1"/>
  <c r="G3550" i="15"/>
  <c r="C3550" i="15"/>
  <c r="B3550" i="15" s="1"/>
  <c r="G3549" i="15"/>
  <c r="C3549" i="15"/>
  <c r="B3549" i="15" s="1"/>
  <c r="G3548" i="15"/>
  <c r="C3548" i="15"/>
  <c r="B3548" i="15" s="1"/>
  <c r="G3547" i="15"/>
  <c r="C3547" i="15"/>
  <c r="B3547" i="15" s="1"/>
  <c r="G3546" i="15"/>
  <c r="C3546" i="15"/>
  <c r="B3546" i="15" s="1"/>
  <c r="G3545" i="15"/>
  <c r="C3545" i="15"/>
  <c r="B3545" i="15" s="1"/>
  <c r="G3544" i="15"/>
  <c r="C3544" i="15"/>
  <c r="B3544" i="15" s="1"/>
  <c r="G3543" i="15"/>
  <c r="C3543" i="15"/>
  <c r="B3543" i="15" s="1"/>
  <c r="G3542" i="15"/>
  <c r="C3542" i="15"/>
  <c r="B3542" i="15" s="1"/>
  <c r="G3541" i="15"/>
  <c r="C3541" i="15"/>
  <c r="B3541" i="15" s="1"/>
  <c r="G3540" i="15"/>
  <c r="C3540" i="15"/>
  <c r="B3540" i="15" s="1"/>
  <c r="G3539" i="15"/>
  <c r="C3539" i="15"/>
  <c r="B3539" i="15" s="1"/>
  <c r="G3538" i="15"/>
  <c r="C3538" i="15"/>
  <c r="B3538" i="15" s="1"/>
  <c r="G3537" i="15"/>
  <c r="C3537" i="15"/>
  <c r="B3537" i="15" s="1"/>
  <c r="G3536" i="15"/>
  <c r="C3536" i="15"/>
  <c r="B3536" i="15" s="1"/>
  <c r="G3535" i="15"/>
  <c r="C3535" i="15"/>
  <c r="B3535" i="15" s="1"/>
  <c r="G3534" i="15"/>
  <c r="C3534" i="15"/>
  <c r="B3534" i="15" s="1"/>
  <c r="G3533" i="15"/>
  <c r="C3533" i="15"/>
  <c r="B3533" i="15" s="1"/>
  <c r="G3532" i="15"/>
  <c r="C3532" i="15"/>
  <c r="B3532" i="15" s="1"/>
  <c r="G3531" i="15"/>
  <c r="C3531" i="15"/>
  <c r="B3531" i="15" s="1"/>
  <c r="G3530" i="15"/>
  <c r="C3530" i="15"/>
  <c r="B3530" i="15" s="1"/>
  <c r="G3529" i="15"/>
  <c r="C3529" i="15"/>
  <c r="B3529" i="15" s="1"/>
  <c r="G3528" i="15"/>
  <c r="C3528" i="15"/>
  <c r="B3528" i="15" s="1"/>
  <c r="G3527" i="15"/>
  <c r="C3527" i="15"/>
  <c r="B3527" i="15" s="1"/>
  <c r="G3526" i="15"/>
  <c r="C3526" i="15"/>
  <c r="B3526" i="15" s="1"/>
  <c r="G3525" i="15"/>
  <c r="C3525" i="15"/>
  <c r="B3525" i="15" s="1"/>
  <c r="G3524" i="15"/>
  <c r="C3524" i="15"/>
  <c r="B3524" i="15" s="1"/>
  <c r="G3523" i="15"/>
  <c r="C3523" i="15"/>
  <c r="B3523" i="15" s="1"/>
  <c r="G3522" i="15"/>
  <c r="C3522" i="15"/>
  <c r="B3522" i="15" s="1"/>
  <c r="G3521" i="15"/>
  <c r="C3521" i="15"/>
  <c r="B3521" i="15" s="1"/>
  <c r="G3520" i="15"/>
  <c r="C3520" i="15"/>
  <c r="B3520" i="15" s="1"/>
  <c r="G3519" i="15"/>
  <c r="C3519" i="15"/>
  <c r="B3519" i="15" s="1"/>
  <c r="G3518" i="15"/>
  <c r="C3518" i="15"/>
  <c r="B3518" i="15" s="1"/>
  <c r="G3517" i="15"/>
  <c r="C3517" i="15"/>
  <c r="B3517" i="15" s="1"/>
  <c r="G3516" i="15"/>
  <c r="C3516" i="15"/>
  <c r="B3516" i="15" s="1"/>
  <c r="G3515" i="15"/>
  <c r="C3515" i="15"/>
  <c r="B3515" i="15" s="1"/>
  <c r="G3514" i="15"/>
  <c r="C3514" i="15"/>
  <c r="B3514" i="15" s="1"/>
  <c r="G3513" i="15"/>
  <c r="C3513" i="15"/>
  <c r="B3513" i="15" s="1"/>
  <c r="G3512" i="15"/>
  <c r="C3512" i="15"/>
  <c r="B3512" i="15" s="1"/>
  <c r="G3511" i="15"/>
  <c r="C3511" i="15"/>
  <c r="B3511" i="15" s="1"/>
  <c r="G3510" i="15"/>
  <c r="C3510" i="15"/>
  <c r="B3510" i="15" s="1"/>
  <c r="G3509" i="15"/>
  <c r="C3509" i="15"/>
  <c r="B3509" i="15" s="1"/>
  <c r="G3508" i="15"/>
  <c r="C3508" i="15"/>
  <c r="B3508" i="15" s="1"/>
  <c r="G3507" i="15"/>
  <c r="C3507" i="15"/>
  <c r="B3507" i="15" s="1"/>
  <c r="G3506" i="15"/>
  <c r="C3506" i="15"/>
  <c r="B3506" i="15" s="1"/>
  <c r="G3505" i="15"/>
  <c r="C3505" i="15"/>
  <c r="B3505" i="15" s="1"/>
  <c r="G3504" i="15"/>
  <c r="C3504" i="15"/>
  <c r="B3504" i="15" s="1"/>
  <c r="G3503" i="15"/>
  <c r="C3503" i="15"/>
  <c r="B3503" i="15" s="1"/>
  <c r="G3502" i="15"/>
  <c r="C3502" i="15"/>
  <c r="B3502" i="15" s="1"/>
  <c r="G3501" i="15"/>
  <c r="C3501" i="15"/>
  <c r="B3501" i="15" s="1"/>
  <c r="G3500" i="15"/>
  <c r="C3500" i="15"/>
  <c r="B3500" i="15" s="1"/>
  <c r="G3499" i="15"/>
  <c r="C3499" i="15"/>
  <c r="B3499" i="15" s="1"/>
  <c r="G3498" i="15"/>
  <c r="C3498" i="15"/>
  <c r="B3498" i="15" s="1"/>
  <c r="G3497" i="15"/>
  <c r="C3497" i="15"/>
  <c r="B3497" i="15" s="1"/>
  <c r="G3496" i="15"/>
  <c r="C3496" i="15"/>
  <c r="B3496" i="15" s="1"/>
  <c r="G3495" i="15"/>
  <c r="C3495" i="15"/>
  <c r="B3495" i="15" s="1"/>
  <c r="G3494" i="15"/>
  <c r="C3494" i="15"/>
  <c r="B3494" i="15" s="1"/>
  <c r="G3493" i="15"/>
  <c r="C3493" i="15"/>
  <c r="B3493" i="15" s="1"/>
  <c r="G3492" i="15"/>
  <c r="C3492" i="15"/>
  <c r="B3492" i="15" s="1"/>
  <c r="G3491" i="15"/>
  <c r="C3491" i="15"/>
  <c r="B3491" i="15" s="1"/>
  <c r="G3490" i="15"/>
  <c r="C3490" i="15"/>
  <c r="B3490" i="15" s="1"/>
  <c r="G3489" i="15"/>
  <c r="C3489" i="15"/>
  <c r="B3489" i="15" s="1"/>
  <c r="G3488" i="15"/>
  <c r="C3488" i="15"/>
  <c r="B3488" i="15" s="1"/>
  <c r="G3487" i="15"/>
  <c r="C3487" i="15"/>
  <c r="B3487" i="15" s="1"/>
  <c r="G3486" i="15"/>
  <c r="C3486" i="15"/>
  <c r="B3486" i="15" s="1"/>
  <c r="G3485" i="15"/>
  <c r="C3485" i="15"/>
  <c r="B3485" i="15" s="1"/>
  <c r="G3484" i="15"/>
  <c r="C3484" i="15"/>
  <c r="B3484" i="15" s="1"/>
  <c r="G3483" i="15"/>
  <c r="C3483" i="15"/>
  <c r="B3483" i="15" s="1"/>
  <c r="G3482" i="15"/>
  <c r="C3482" i="15"/>
  <c r="B3482" i="15" s="1"/>
  <c r="G3481" i="15"/>
  <c r="C3481" i="15"/>
  <c r="B3481" i="15" s="1"/>
  <c r="G3480" i="15"/>
  <c r="C3480" i="15"/>
  <c r="B3480" i="15" s="1"/>
  <c r="G3479" i="15"/>
  <c r="C3479" i="15"/>
  <c r="B3479" i="15" s="1"/>
  <c r="G3478" i="15"/>
  <c r="C3478" i="15"/>
  <c r="B3478" i="15" s="1"/>
  <c r="G3477" i="15"/>
  <c r="C3477" i="15"/>
  <c r="B3477" i="15" s="1"/>
  <c r="G3476" i="15"/>
  <c r="C3476" i="15"/>
  <c r="B3476" i="15" s="1"/>
  <c r="G3475" i="15"/>
  <c r="C3475" i="15"/>
  <c r="B3475" i="15" s="1"/>
  <c r="G3474" i="15"/>
  <c r="C3474" i="15"/>
  <c r="B3474" i="15" s="1"/>
  <c r="G3473" i="15"/>
  <c r="C3473" i="15"/>
  <c r="B3473" i="15" s="1"/>
  <c r="G3472" i="15"/>
  <c r="C3472" i="15"/>
  <c r="B3472" i="15" s="1"/>
  <c r="G3471" i="15"/>
  <c r="C3471" i="15"/>
  <c r="B3471" i="15" s="1"/>
  <c r="G3470" i="15"/>
  <c r="C3470" i="15"/>
  <c r="B3470" i="15" s="1"/>
  <c r="G3469" i="15"/>
  <c r="C3469" i="15"/>
  <c r="B3469" i="15" s="1"/>
  <c r="G3468" i="15"/>
  <c r="C3468" i="15"/>
  <c r="B3468" i="15" s="1"/>
  <c r="G3467" i="15"/>
  <c r="C3467" i="15"/>
  <c r="B3467" i="15" s="1"/>
  <c r="G3466" i="15"/>
  <c r="C3466" i="15"/>
  <c r="B3466" i="15" s="1"/>
  <c r="G3465" i="15"/>
  <c r="C3465" i="15"/>
  <c r="B3465" i="15" s="1"/>
  <c r="G3464" i="15"/>
  <c r="C3464" i="15"/>
  <c r="B3464" i="15" s="1"/>
  <c r="G3463" i="15"/>
  <c r="C3463" i="15"/>
  <c r="B3463" i="15" s="1"/>
  <c r="G3462" i="15"/>
  <c r="C3462" i="15"/>
  <c r="B3462" i="15" s="1"/>
  <c r="G3461" i="15"/>
  <c r="C3461" i="15"/>
  <c r="B3461" i="15" s="1"/>
  <c r="G3460" i="15"/>
  <c r="C3460" i="15"/>
  <c r="B3460" i="15" s="1"/>
  <c r="G3459" i="15"/>
  <c r="C3459" i="15"/>
  <c r="B3459" i="15" s="1"/>
  <c r="G3458" i="15"/>
  <c r="C3458" i="15"/>
  <c r="B3458" i="15" s="1"/>
  <c r="G3457" i="15"/>
  <c r="C3457" i="15"/>
  <c r="B3457" i="15" s="1"/>
  <c r="G3456" i="15"/>
  <c r="C3456" i="15"/>
  <c r="B3456" i="15" s="1"/>
  <c r="G3455" i="15"/>
  <c r="C3455" i="15"/>
  <c r="B3455" i="15" s="1"/>
  <c r="G3454" i="15"/>
  <c r="C3454" i="15"/>
  <c r="B3454" i="15" s="1"/>
  <c r="G3453" i="15"/>
  <c r="C3453" i="15"/>
  <c r="B3453" i="15" s="1"/>
  <c r="G3452" i="15"/>
  <c r="C3452" i="15"/>
  <c r="B3452" i="15" s="1"/>
  <c r="G3451" i="15"/>
  <c r="C3451" i="15"/>
  <c r="B3451" i="15" s="1"/>
  <c r="G3450" i="15"/>
  <c r="C3450" i="15"/>
  <c r="B3450" i="15" s="1"/>
  <c r="G3449" i="15"/>
  <c r="C3449" i="15"/>
  <c r="B3449" i="15" s="1"/>
  <c r="G3448" i="15"/>
  <c r="C3448" i="15"/>
  <c r="B3448" i="15" s="1"/>
  <c r="G3447" i="15"/>
  <c r="C3447" i="15"/>
  <c r="B3447" i="15" s="1"/>
  <c r="G3446" i="15"/>
  <c r="C3446" i="15"/>
  <c r="B3446" i="15" s="1"/>
  <c r="G3445" i="15"/>
  <c r="C3445" i="15"/>
  <c r="B3445" i="15" s="1"/>
  <c r="G3444" i="15"/>
  <c r="C3444" i="15"/>
  <c r="B3444" i="15" s="1"/>
  <c r="G3443" i="15"/>
  <c r="C3443" i="15"/>
  <c r="B3443" i="15" s="1"/>
  <c r="G3442" i="15"/>
  <c r="C3442" i="15"/>
  <c r="B3442" i="15" s="1"/>
  <c r="G3441" i="15"/>
  <c r="C3441" i="15"/>
  <c r="B3441" i="15" s="1"/>
  <c r="G3440" i="15"/>
  <c r="C3440" i="15"/>
  <c r="B3440" i="15" s="1"/>
  <c r="G3439" i="15"/>
  <c r="C3439" i="15"/>
  <c r="B3439" i="15" s="1"/>
  <c r="G3438" i="15"/>
  <c r="C3438" i="15"/>
  <c r="B3438" i="15" s="1"/>
  <c r="G3437" i="15"/>
  <c r="C3437" i="15"/>
  <c r="B3437" i="15" s="1"/>
  <c r="G3436" i="15"/>
  <c r="C3436" i="15"/>
  <c r="B3436" i="15" s="1"/>
  <c r="G3435" i="15"/>
  <c r="C3435" i="15"/>
  <c r="B3435" i="15" s="1"/>
  <c r="G3434" i="15"/>
  <c r="C3434" i="15"/>
  <c r="B3434" i="15" s="1"/>
  <c r="G3433" i="15"/>
  <c r="C3433" i="15"/>
  <c r="B3433" i="15" s="1"/>
  <c r="G3432" i="15"/>
  <c r="C3432" i="15"/>
  <c r="B3432" i="15" s="1"/>
  <c r="G3431" i="15"/>
  <c r="C3431" i="15"/>
  <c r="B3431" i="15" s="1"/>
  <c r="G3430" i="15"/>
  <c r="C3430" i="15"/>
  <c r="B3430" i="15" s="1"/>
  <c r="G3429" i="15"/>
  <c r="C3429" i="15"/>
  <c r="B3429" i="15" s="1"/>
  <c r="G3428" i="15"/>
  <c r="C3428" i="15"/>
  <c r="B3428" i="15" s="1"/>
  <c r="G3427" i="15"/>
  <c r="C3427" i="15"/>
  <c r="B3427" i="15" s="1"/>
  <c r="G3426" i="15"/>
  <c r="C3426" i="15"/>
  <c r="B3426" i="15" s="1"/>
  <c r="G3425" i="15"/>
  <c r="C3425" i="15"/>
  <c r="B3425" i="15" s="1"/>
  <c r="G3424" i="15"/>
  <c r="C3424" i="15"/>
  <c r="B3424" i="15" s="1"/>
  <c r="G3423" i="15"/>
  <c r="C3423" i="15"/>
  <c r="B3423" i="15" s="1"/>
  <c r="G3422" i="15"/>
  <c r="C3422" i="15"/>
  <c r="B3422" i="15" s="1"/>
  <c r="G3421" i="15"/>
  <c r="C3421" i="15"/>
  <c r="B3421" i="15" s="1"/>
  <c r="G3420" i="15"/>
  <c r="C3420" i="15"/>
  <c r="B3420" i="15" s="1"/>
  <c r="G3419" i="15"/>
  <c r="C3419" i="15"/>
  <c r="B3419" i="15" s="1"/>
  <c r="G3418" i="15"/>
  <c r="C3418" i="15"/>
  <c r="B3418" i="15" s="1"/>
  <c r="G3417" i="15"/>
  <c r="C3417" i="15"/>
  <c r="B3417" i="15" s="1"/>
  <c r="G3416" i="15"/>
  <c r="C3416" i="15"/>
  <c r="B3416" i="15" s="1"/>
  <c r="G3415" i="15"/>
  <c r="C3415" i="15"/>
  <c r="B3415" i="15" s="1"/>
  <c r="G3414" i="15"/>
  <c r="C3414" i="15"/>
  <c r="B3414" i="15" s="1"/>
  <c r="G3413" i="15"/>
  <c r="C3413" i="15"/>
  <c r="B3413" i="15" s="1"/>
  <c r="G3412" i="15"/>
  <c r="C3412" i="15"/>
  <c r="B3412" i="15" s="1"/>
  <c r="G3411" i="15"/>
  <c r="C3411" i="15"/>
  <c r="B3411" i="15" s="1"/>
  <c r="G3410" i="15"/>
  <c r="C3410" i="15"/>
  <c r="B3410" i="15" s="1"/>
  <c r="G3409" i="15"/>
  <c r="C3409" i="15"/>
  <c r="B3409" i="15" s="1"/>
  <c r="G3408" i="15"/>
  <c r="C3408" i="15"/>
  <c r="B3408" i="15" s="1"/>
  <c r="G3407" i="15"/>
  <c r="C3407" i="15"/>
  <c r="B3407" i="15" s="1"/>
  <c r="G3406" i="15"/>
  <c r="C3406" i="15"/>
  <c r="B3406" i="15" s="1"/>
  <c r="G3405" i="15"/>
  <c r="C3405" i="15"/>
  <c r="B3405" i="15" s="1"/>
  <c r="G3404" i="15"/>
  <c r="C3404" i="15"/>
  <c r="B3404" i="15" s="1"/>
  <c r="G3403" i="15"/>
  <c r="C3403" i="15"/>
  <c r="B3403" i="15" s="1"/>
  <c r="G3402" i="15"/>
  <c r="C3402" i="15"/>
  <c r="B3402" i="15" s="1"/>
  <c r="G3401" i="15"/>
  <c r="C3401" i="15"/>
  <c r="B3401" i="15" s="1"/>
  <c r="G3400" i="15"/>
  <c r="C3400" i="15"/>
  <c r="B3400" i="15" s="1"/>
  <c r="G3399" i="15"/>
  <c r="C3399" i="15"/>
  <c r="B3399" i="15" s="1"/>
  <c r="G3398" i="15"/>
  <c r="C3398" i="15"/>
  <c r="B3398" i="15" s="1"/>
  <c r="G3397" i="15"/>
  <c r="C3397" i="15"/>
  <c r="B3397" i="15" s="1"/>
  <c r="G3396" i="15"/>
  <c r="C3396" i="15"/>
  <c r="B3396" i="15" s="1"/>
  <c r="G3395" i="15"/>
  <c r="C3395" i="15"/>
  <c r="B3395" i="15" s="1"/>
  <c r="G3394" i="15"/>
  <c r="C3394" i="15"/>
  <c r="B3394" i="15" s="1"/>
  <c r="G3393" i="15"/>
  <c r="C3393" i="15"/>
  <c r="B3393" i="15" s="1"/>
  <c r="G3392" i="15"/>
  <c r="C3392" i="15"/>
  <c r="B3392" i="15" s="1"/>
  <c r="G3391" i="15"/>
  <c r="C3391" i="15"/>
  <c r="B3391" i="15" s="1"/>
  <c r="G3390" i="15"/>
  <c r="C3390" i="15"/>
  <c r="B3390" i="15" s="1"/>
  <c r="G3389" i="15"/>
  <c r="C3389" i="15"/>
  <c r="B3389" i="15" s="1"/>
  <c r="G3388" i="15"/>
  <c r="C3388" i="15"/>
  <c r="B3388" i="15" s="1"/>
  <c r="G3387" i="15"/>
  <c r="C3387" i="15"/>
  <c r="B3387" i="15" s="1"/>
  <c r="G3386" i="15"/>
  <c r="C3386" i="15"/>
  <c r="B3386" i="15" s="1"/>
  <c r="G3385" i="15"/>
  <c r="C3385" i="15"/>
  <c r="B3385" i="15" s="1"/>
  <c r="G3384" i="15"/>
  <c r="C3384" i="15"/>
  <c r="B3384" i="15" s="1"/>
  <c r="G3383" i="15"/>
  <c r="C3383" i="15"/>
  <c r="B3383" i="15" s="1"/>
  <c r="G3382" i="15"/>
  <c r="C3382" i="15"/>
  <c r="B3382" i="15" s="1"/>
  <c r="G3381" i="15"/>
  <c r="C3381" i="15"/>
  <c r="B3381" i="15" s="1"/>
  <c r="G3380" i="15"/>
  <c r="C3380" i="15"/>
  <c r="B3380" i="15" s="1"/>
  <c r="G3379" i="15"/>
  <c r="C3379" i="15"/>
  <c r="B3379" i="15" s="1"/>
  <c r="G3378" i="15"/>
  <c r="C3378" i="15"/>
  <c r="B3378" i="15" s="1"/>
  <c r="G3377" i="15"/>
  <c r="C3377" i="15"/>
  <c r="B3377" i="15" s="1"/>
  <c r="G3376" i="15"/>
  <c r="C3376" i="15"/>
  <c r="B3376" i="15" s="1"/>
  <c r="G3375" i="15"/>
  <c r="C3375" i="15"/>
  <c r="B3375" i="15" s="1"/>
  <c r="G3374" i="15"/>
  <c r="C3374" i="15"/>
  <c r="B3374" i="15" s="1"/>
  <c r="G3373" i="15"/>
  <c r="C3373" i="15"/>
  <c r="B3373" i="15" s="1"/>
  <c r="G3372" i="15"/>
  <c r="C3372" i="15"/>
  <c r="B3372" i="15" s="1"/>
  <c r="G3371" i="15"/>
  <c r="C3371" i="15"/>
  <c r="B3371" i="15" s="1"/>
  <c r="G3370" i="15"/>
  <c r="C3370" i="15"/>
  <c r="B3370" i="15" s="1"/>
  <c r="G3369" i="15"/>
  <c r="C3369" i="15"/>
  <c r="B3369" i="15" s="1"/>
  <c r="G3368" i="15"/>
  <c r="C3368" i="15"/>
  <c r="B3368" i="15" s="1"/>
  <c r="G3367" i="15"/>
  <c r="C3367" i="15"/>
  <c r="B3367" i="15" s="1"/>
  <c r="G3366" i="15"/>
  <c r="C3366" i="15"/>
  <c r="B3366" i="15" s="1"/>
  <c r="G3365" i="15"/>
  <c r="C3365" i="15"/>
  <c r="B3365" i="15" s="1"/>
  <c r="G3364" i="15"/>
  <c r="C3364" i="15"/>
  <c r="B3364" i="15" s="1"/>
  <c r="G3363" i="15"/>
  <c r="C3363" i="15"/>
  <c r="B3363" i="15" s="1"/>
  <c r="G3362" i="15"/>
  <c r="C3362" i="15"/>
  <c r="B3362" i="15" s="1"/>
  <c r="G3361" i="15"/>
  <c r="C3361" i="15"/>
  <c r="B3361" i="15" s="1"/>
  <c r="G3360" i="15"/>
  <c r="C3360" i="15"/>
  <c r="B3360" i="15" s="1"/>
  <c r="G3359" i="15"/>
  <c r="C3359" i="15"/>
  <c r="B3359" i="15" s="1"/>
  <c r="G3358" i="15"/>
  <c r="C3358" i="15"/>
  <c r="B3358" i="15" s="1"/>
  <c r="G3357" i="15"/>
  <c r="C3357" i="15"/>
  <c r="B3357" i="15" s="1"/>
  <c r="G3356" i="15"/>
  <c r="C3356" i="15"/>
  <c r="B3356" i="15" s="1"/>
  <c r="G3355" i="15"/>
  <c r="C3355" i="15"/>
  <c r="B3355" i="15" s="1"/>
  <c r="G3354" i="15"/>
  <c r="C3354" i="15"/>
  <c r="B3354" i="15" s="1"/>
  <c r="G3353" i="15"/>
  <c r="C3353" i="15"/>
  <c r="B3353" i="15" s="1"/>
  <c r="G3352" i="15"/>
  <c r="C3352" i="15"/>
  <c r="B3352" i="15" s="1"/>
  <c r="G3351" i="15"/>
  <c r="C3351" i="15"/>
  <c r="B3351" i="15" s="1"/>
  <c r="G3350" i="15"/>
  <c r="C3350" i="15"/>
  <c r="B3350" i="15" s="1"/>
  <c r="G3349" i="15"/>
  <c r="C3349" i="15"/>
  <c r="B3349" i="15" s="1"/>
  <c r="G3348" i="15"/>
  <c r="C3348" i="15"/>
  <c r="B3348" i="15" s="1"/>
  <c r="G3347" i="15"/>
  <c r="C3347" i="15"/>
  <c r="B3347" i="15" s="1"/>
  <c r="G3346" i="15"/>
  <c r="C3346" i="15"/>
  <c r="B3346" i="15" s="1"/>
  <c r="G3345" i="15"/>
  <c r="C3345" i="15"/>
  <c r="B3345" i="15" s="1"/>
  <c r="G3344" i="15"/>
  <c r="C3344" i="15"/>
  <c r="B3344" i="15" s="1"/>
  <c r="G3343" i="15"/>
  <c r="C3343" i="15"/>
  <c r="B3343" i="15" s="1"/>
  <c r="G3342" i="15"/>
  <c r="C3342" i="15"/>
  <c r="B3342" i="15" s="1"/>
  <c r="G3341" i="15"/>
  <c r="C3341" i="15"/>
  <c r="B3341" i="15" s="1"/>
  <c r="G3340" i="15"/>
  <c r="C3340" i="15"/>
  <c r="B3340" i="15" s="1"/>
  <c r="G3339" i="15"/>
  <c r="C3339" i="15"/>
  <c r="B3339" i="15" s="1"/>
  <c r="G3338" i="15"/>
  <c r="C3338" i="15"/>
  <c r="B3338" i="15" s="1"/>
  <c r="G3337" i="15"/>
  <c r="C3337" i="15"/>
  <c r="B3337" i="15" s="1"/>
  <c r="G3336" i="15"/>
  <c r="C3336" i="15"/>
  <c r="B3336" i="15" s="1"/>
  <c r="G3335" i="15"/>
  <c r="C3335" i="15"/>
  <c r="B3335" i="15" s="1"/>
  <c r="G3334" i="15"/>
  <c r="C3334" i="15"/>
  <c r="B3334" i="15" s="1"/>
  <c r="G3333" i="15"/>
  <c r="C3333" i="15"/>
  <c r="B3333" i="15" s="1"/>
  <c r="G3332" i="15"/>
  <c r="C3332" i="15"/>
  <c r="B3332" i="15" s="1"/>
  <c r="G3331" i="15"/>
  <c r="C3331" i="15"/>
  <c r="B3331" i="15" s="1"/>
  <c r="G3330" i="15"/>
  <c r="C3330" i="15"/>
  <c r="B3330" i="15" s="1"/>
  <c r="G3329" i="15"/>
  <c r="C3329" i="15"/>
  <c r="B3329" i="15" s="1"/>
  <c r="G3328" i="15"/>
  <c r="C3328" i="15"/>
  <c r="B3328" i="15" s="1"/>
  <c r="G3327" i="15"/>
  <c r="C3327" i="15"/>
  <c r="B3327" i="15" s="1"/>
  <c r="G3326" i="15"/>
  <c r="C3326" i="15"/>
  <c r="B3326" i="15" s="1"/>
  <c r="G3325" i="15"/>
  <c r="C3325" i="15"/>
  <c r="B3325" i="15" s="1"/>
  <c r="G3324" i="15"/>
  <c r="C3324" i="15"/>
  <c r="B3324" i="15" s="1"/>
  <c r="G3323" i="15"/>
  <c r="C3323" i="15"/>
  <c r="B3323" i="15" s="1"/>
  <c r="G3322" i="15"/>
  <c r="C3322" i="15"/>
  <c r="B3322" i="15" s="1"/>
  <c r="G3321" i="15"/>
  <c r="C3321" i="15"/>
  <c r="B3321" i="15" s="1"/>
  <c r="G3320" i="15"/>
  <c r="C3320" i="15"/>
  <c r="B3320" i="15" s="1"/>
  <c r="G3319" i="15"/>
  <c r="C3319" i="15"/>
  <c r="B3319" i="15" s="1"/>
  <c r="G3318" i="15"/>
  <c r="C3318" i="15"/>
  <c r="B3318" i="15" s="1"/>
  <c r="G3317" i="15"/>
  <c r="C3317" i="15"/>
  <c r="B3317" i="15" s="1"/>
  <c r="G3316" i="15"/>
  <c r="C3316" i="15"/>
  <c r="B3316" i="15" s="1"/>
  <c r="G3315" i="15"/>
  <c r="C3315" i="15"/>
  <c r="B3315" i="15" s="1"/>
  <c r="G3314" i="15"/>
  <c r="C3314" i="15"/>
  <c r="B3314" i="15" s="1"/>
  <c r="G3313" i="15"/>
  <c r="C3313" i="15"/>
  <c r="B3313" i="15" s="1"/>
  <c r="G3312" i="15"/>
  <c r="C3312" i="15"/>
  <c r="B3312" i="15" s="1"/>
  <c r="G3311" i="15"/>
  <c r="C3311" i="15"/>
  <c r="B3311" i="15" s="1"/>
  <c r="G3310" i="15"/>
  <c r="C3310" i="15"/>
  <c r="B3310" i="15" s="1"/>
  <c r="G3309" i="15"/>
  <c r="C3309" i="15"/>
  <c r="B3309" i="15" s="1"/>
  <c r="G3308" i="15"/>
  <c r="C3308" i="15"/>
  <c r="B3308" i="15" s="1"/>
  <c r="G3307" i="15"/>
  <c r="C3307" i="15"/>
  <c r="B3307" i="15" s="1"/>
  <c r="G3306" i="15"/>
  <c r="C3306" i="15"/>
  <c r="B3306" i="15" s="1"/>
  <c r="G3305" i="15"/>
  <c r="C3305" i="15"/>
  <c r="B3305" i="15" s="1"/>
  <c r="G3304" i="15"/>
  <c r="C3304" i="15"/>
  <c r="B3304" i="15" s="1"/>
  <c r="G3303" i="15"/>
  <c r="C3303" i="15"/>
  <c r="B3303" i="15" s="1"/>
  <c r="G3302" i="15"/>
  <c r="C3302" i="15"/>
  <c r="B3302" i="15" s="1"/>
  <c r="G3301" i="15"/>
  <c r="C3301" i="15"/>
  <c r="B3301" i="15" s="1"/>
  <c r="G3300" i="15"/>
  <c r="C3300" i="15"/>
  <c r="B3300" i="15" s="1"/>
  <c r="G3299" i="15"/>
  <c r="C3299" i="15"/>
  <c r="B3299" i="15" s="1"/>
  <c r="G3298" i="15"/>
  <c r="C3298" i="15"/>
  <c r="B3298" i="15" s="1"/>
  <c r="G3297" i="15"/>
  <c r="C3297" i="15"/>
  <c r="B3297" i="15" s="1"/>
  <c r="G3296" i="15"/>
  <c r="C3296" i="15"/>
  <c r="B3296" i="15" s="1"/>
  <c r="G3295" i="15"/>
  <c r="C3295" i="15"/>
  <c r="B3295" i="15" s="1"/>
  <c r="G3294" i="15"/>
  <c r="C3294" i="15"/>
  <c r="B3294" i="15" s="1"/>
  <c r="G3293" i="15"/>
  <c r="C3293" i="15"/>
  <c r="B3293" i="15" s="1"/>
  <c r="G3292" i="15"/>
  <c r="C3292" i="15"/>
  <c r="B3292" i="15" s="1"/>
  <c r="G3291" i="15"/>
  <c r="C3291" i="15"/>
  <c r="B3291" i="15" s="1"/>
  <c r="G3290" i="15"/>
  <c r="C3290" i="15"/>
  <c r="B3290" i="15" s="1"/>
  <c r="G3289" i="15"/>
  <c r="C3289" i="15"/>
  <c r="B3289" i="15" s="1"/>
  <c r="G3288" i="15"/>
  <c r="C3288" i="15"/>
  <c r="B3288" i="15" s="1"/>
  <c r="G3287" i="15"/>
  <c r="C3287" i="15"/>
  <c r="B3287" i="15" s="1"/>
  <c r="G3286" i="15"/>
  <c r="C3286" i="15"/>
  <c r="B3286" i="15" s="1"/>
  <c r="G3285" i="15"/>
  <c r="C3285" i="15"/>
  <c r="B3285" i="15" s="1"/>
  <c r="G3284" i="15"/>
  <c r="C3284" i="15"/>
  <c r="B3284" i="15" s="1"/>
  <c r="G3283" i="15"/>
  <c r="C3283" i="15"/>
  <c r="B3283" i="15" s="1"/>
  <c r="G3282" i="15"/>
  <c r="C3282" i="15"/>
  <c r="B3282" i="15" s="1"/>
  <c r="G3281" i="15"/>
  <c r="C3281" i="15"/>
  <c r="B3281" i="15" s="1"/>
  <c r="G3280" i="15"/>
  <c r="C3280" i="15"/>
  <c r="B3280" i="15" s="1"/>
  <c r="G3279" i="15"/>
  <c r="C3279" i="15"/>
  <c r="B3279" i="15" s="1"/>
  <c r="G3278" i="15"/>
  <c r="C3278" i="15"/>
  <c r="B3278" i="15" s="1"/>
  <c r="G3277" i="15"/>
  <c r="C3277" i="15"/>
  <c r="B3277" i="15" s="1"/>
  <c r="G3276" i="15"/>
  <c r="C3276" i="15"/>
  <c r="B3276" i="15" s="1"/>
  <c r="G3275" i="15"/>
  <c r="C3275" i="15"/>
  <c r="B3275" i="15" s="1"/>
  <c r="G3274" i="15"/>
  <c r="C3274" i="15"/>
  <c r="B3274" i="15" s="1"/>
  <c r="G3273" i="15"/>
  <c r="C3273" i="15"/>
  <c r="B3273" i="15" s="1"/>
  <c r="G3272" i="15"/>
  <c r="C3272" i="15"/>
  <c r="B3272" i="15" s="1"/>
  <c r="G3271" i="15"/>
  <c r="C3271" i="15"/>
  <c r="B3271" i="15" s="1"/>
  <c r="G3270" i="15"/>
  <c r="C3270" i="15"/>
  <c r="B3270" i="15" s="1"/>
  <c r="G3269" i="15"/>
  <c r="C3269" i="15"/>
  <c r="B3269" i="15" s="1"/>
  <c r="G3268" i="15"/>
  <c r="C3268" i="15"/>
  <c r="B3268" i="15" s="1"/>
  <c r="G3267" i="15"/>
  <c r="C3267" i="15"/>
  <c r="B3267" i="15" s="1"/>
  <c r="G3266" i="15"/>
  <c r="C3266" i="15"/>
  <c r="B3266" i="15" s="1"/>
  <c r="G3265" i="15"/>
  <c r="C3265" i="15"/>
  <c r="B3265" i="15" s="1"/>
  <c r="G3264" i="15"/>
  <c r="C3264" i="15"/>
  <c r="B3264" i="15" s="1"/>
  <c r="G3263" i="15"/>
  <c r="C3263" i="15"/>
  <c r="B3263" i="15" s="1"/>
  <c r="G3262" i="15"/>
  <c r="C3262" i="15"/>
  <c r="B3262" i="15" s="1"/>
  <c r="G3261" i="15"/>
  <c r="C3261" i="15"/>
  <c r="B3261" i="15" s="1"/>
  <c r="G3260" i="15"/>
  <c r="C3260" i="15"/>
  <c r="B3260" i="15" s="1"/>
  <c r="G3259" i="15"/>
  <c r="C3259" i="15"/>
  <c r="B3259" i="15" s="1"/>
  <c r="G3258" i="15"/>
  <c r="C3258" i="15"/>
  <c r="B3258" i="15" s="1"/>
  <c r="G3257" i="15"/>
  <c r="C3257" i="15"/>
  <c r="B3257" i="15" s="1"/>
  <c r="G3256" i="15"/>
  <c r="C3256" i="15"/>
  <c r="B3256" i="15" s="1"/>
  <c r="G3255" i="15"/>
  <c r="C3255" i="15"/>
  <c r="B3255" i="15" s="1"/>
  <c r="G3254" i="15"/>
  <c r="C3254" i="15"/>
  <c r="B3254" i="15" s="1"/>
  <c r="G3253" i="15"/>
  <c r="C3253" i="15"/>
  <c r="B3253" i="15" s="1"/>
  <c r="G3252" i="15"/>
  <c r="C3252" i="15"/>
  <c r="B3252" i="15" s="1"/>
  <c r="G3251" i="15"/>
  <c r="C3251" i="15"/>
  <c r="B3251" i="15" s="1"/>
  <c r="G3250" i="15"/>
  <c r="C3250" i="15"/>
  <c r="B3250" i="15" s="1"/>
  <c r="G3249" i="15"/>
  <c r="C3249" i="15"/>
  <c r="B3249" i="15" s="1"/>
  <c r="G3248" i="15"/>
  <c r="C3248" i="15"/>
  <c r="B3248" i="15" s="1"/>
  <c r="G3247" i="15"/>
  <c r="C3247" i="15"/>
  <c r="B3247" i="15" s="1"/>
  <c r="G3246" i="15"/>
  <c r="C3246" i="15"/>
  <c r="B3246" i="15" s="1"/>
  <c r="G3245" i="15"/>
  <c r="C3245" i="15"/>
  <c r="B3245" i="15" s="1"/>
  <c r="G3244" i="15"/>
  <c r="C3244" i="15"/>
  <c r="B3244" i="15" s="1"/>
  <c r="G3243" i="15"/>
  <c r="C3243" i="15"/>
  <c r="B3243" i="15" s="1"/>
  <c r="G3242" i="15"/>
  <c r="C3242" i="15"/>
  <c r="B3242" i="15" s="1"/>
  <c r="G3241" i="15"/>
  <c r="C3241" i="15"/>
  <c r="B3241" i="15" s="1"/>
  <c r="G3240" i="15"/>
  <c r="C3240" i="15"/>
  <c r="B3240" i="15" s="1"/>
  <c r="G3239" i="15"/>
  <c r="C3239" i="15"/>
  <c r="B3239" i="15" s="1"/>
  <c r="G3238" i="15"/>
  <c r="C3238" i="15"/>
  <c r="B3238" i="15" s="1"/>
  <c r="G3237" i="15"/>
  <c r="C3237" i="15"/>
  <c r="B3237" i="15" s="1"/>
  <c r="G3236" i="15"/>
  <c r="C3236" i="15"/>
  <c r="B3236" i="15" s="1"/>
  <c r="G3235" i="15"/>
  <c r="C3235" i="15"/>
  <c r="B3235" i="15" s="1"/>
  <c r="G3234" i="15"/>
  <c r="C3234" i="15"/>
  <c r="B3234" i="15" s="1"/>
  <c r="G3233" i="15"/>
  <c r="C3233" i="15"/>
  <c r="B3233" i="15" s="1"/>
  <c r="G3232" i="15"/>
  <c r="C3232" i="15"/>
  <c r="B3232" i="15" s="1"/>
  <c r="G3231" i="15"/>
  <c r="C3231" i="15"/>
  <c r="B3231" i="15" s="1"/>
  <c r="G3230" i="15"/>
  <c r="C3230" i="15"/>
  <c r="B3230" i="15" s="1"/>
  <c r="G3229" i="15"/>
  <c r="C3229" i="15"/>
  <c r="B3229" i="15" s="1"/>
  <c r="G3228" i="15"/>
  <c r="C3228" i="15"/>
  <c r="B3228" i="15" s="1"/>
  <c r="G3227" i="15"/>
  <c r="C3227" i="15"/>
  <c r="B3227" i="15" s="1"/>
  <c r="G3226" i="15"/>
  <c r="C3226" i="15"/>
  <c r="B3226" i="15" s="1"/>
  <c r="G3225" i="15"/>
  <c r="C3225" i="15"/>
  <c r="B3225" i="15" s="1"/>
  <c r="G3224" i="15"/>
  <c r="C3224" i="15"/>
  <c r="B3224" i="15" s="1"/>
  <c r="G3223" i="15"/>
  <c r="C3223" i="15"/>
  <c r="B3223" i="15" s="1"/>
  <c r="G3222" i="15"/>
  <c r="C3222" i="15"/>
  <c r="B3222" i="15" s="1"/>
  <c r="G3221" i="15"/>
  <c r="C3221" i="15"/>
  <c r="B3221" i="15" s="1"/>
  <c r="G3220" i="15"/>
  <c r="C3220" i="15"/>
  <c r="B3220" i="15" s="1"/>
  <c r="G3219" i="15"/>
  <c r="C3219" i="15"/>
  <c r="B3219" i="15" s="1"/>
  <c r="G3218" i="15"/>
  <c r="C3218" i="15"/>
  <c r="B3218" i="15" s="1"/>
  <c r="G3217" i="15"/>
  <c r="C3217" i="15"/>
  <c r="B3217" i="15" s="1"/>
  <c r="G3216" i="15"/>
  <c r="C3216" i="15"/>
  <c r="B3216" i="15" s="1"/>
  <c r="G3215" i="15"/>
  <c r="C3215" i="15"/>
  <c r="B3215" i="15" s="1"/>
  <c r="G3214" i="15"/>
  <c r="C3214" i="15"/>
  <c r="B3214" i="15" s="1"/>
  <c r="G3213" i="15"/>
  <c r="C3213" i="15"/>
  <c r="B3213" i="15" s="1"/>
  <c r="G3212" i="15"/>
  <c r="C3212" i="15"/>
  <c r="B3212" i="15" s="1"/>
  <c r="G3211" i="15"/>
  <c r="C3211" i="15"/>
  <c r="B3211" i="15" s="1"/>
  <c r="G3210" i="15"/>
  <c r="C3210" i="15"/>
  <c r="B3210" i="15" s="1"/>
  <c r="G3209" i="15"/>
  <c r="C3209" i="15"/>
  <c r="B3209" i="15" s="1"/>
  <c r="G3208" i="15"/>
  <c r="C3208" i="15"/>
  <c r="B3208" i="15" s="1"/>
  <c r="G3207" i="15"/>
  <c r="C3207" i="15"/>
  <c r="B3207" i="15" s="1"/>
  <c r="G3206" i="15"/>
  <c r="C3206" i="15"/>
  <c r="B3206" i="15" s="1"/>
  <c r="G3205" i="15"/>
  <c r="C3205" i="15"/>
  <c r="B3205" i="15" s="1"/>
  <c r="G3204" i="15"/>
  <c r="C3204" i="15"/>
  <c r="B3204" i="15" s="1"/>
  <c r="G3203" i="15"/>
  <c r="C3203" i="15"/>
  <c r="B3203" i="15" s="1"/>
  <c r="G3202" i="15"/>
  <c r="C3202" i="15"/>
  <c r="B3202" i="15" s="1"/>
  <c r="G3201" i="15"/>
  <c r="C3201" i="15"/>
  <c r="B3201" i="15" s="1"/>
  <c r="G3200" i="15"/>
  <c r="C3200" i="15"/>
  <c r="B3200" i="15" s="1"/>
  <c r="G3199" i="15"/>
  <c r="C3199" i="15"/>
  <c r="B3199" i="15" s="1"/>
  <c r="G3198" i="15"/>
  <c r="C3198" i="15"/>
  <c r="B3198" i="15" s="1"/>
  <c r="G3197" i="15"/>
  <c r="C3197" i="15"/>
  <c r="B3197" i="15" s="1"/>
  <c r="G3196" i="15"/>
  <c r="C3196" i="15"/>
  <c r="B3196" i="15" s="1"/>
  <c r="G3195" i="15"/>
  <c r="C3195" i="15"/>
  <c r="B3195" i="15" s="1"/>
  <c r="G3194" i="15"/>
  <c r="C3194" i="15"/>
  <c r="B3194" i="15" s="1"/>
  <c r="G3193" i="15"/>
  <c r="C3193" i="15"/>
  <c r="B3193" i="15" s="1"/>
  <c r="G3192" i="15"/>
  <c r="C3192" i="15"/>
  <c r="B3192" i="15" s="1"/>
  <c r="G3191" i="15"/>
  <c r="C3191" i="15"/>
  <c r="B3191" i="15" s="1"/>
  <c r="G3190" i="15"/>
  <c r="C3190" i="15"/>
  <c r="B3190" i="15" s="1"/>
  <c r="G3189" i="15"/>
  <c r="C3189" i="15"/>
  <c r="B3189" i="15" s="1"/>
  <c r="G3188" i="15"/>
  <c r="C3188" i="15"/>
  <c r="B3188" i="15" s="1"/>
  <c r="G3187" i="15"/>
  <c r="C3187" i="15"/>
  <c r="B3187" i="15" s="1"/>
  <c r="G3186" i="15"/>
  <c r="C3186" i="15"/>
  <c r="B3186" i="15" s="1"/>
  <c r="G3185" i="15"/>
  <c r="C3185" i="15"/>
  <c r="B3185" i="15" s="1"/>
  <c r="G3184" i="15"/>
  <c r="C3184" i="15"/>
  <c r="B3184" i="15" s="1"/>
  <c r="G3183" i="15"/>
  <c r="C3183" i="15"/>
  <c r="B3183" i="15" s="1"/>
  <c r="G3182" i="15"/>
  <c r="C3182" i="15"/>
  <c r="B3182" i="15" s="1"/>
  <c r="G3181" i="15"/>
  <c r="C3181" i="15"/>
  <c r="B3181" i="15" s="1"/>
  <c r="G3180" i="15"/>
  <c r="C3180" i="15"/>
  <c r="B3180" i="15" s="1"/>
  <c r="G3179" i="15"/>
  <c r="C3179" i="15"/>
  <c r="B3179" i="15" s="1"/>
  <c r="G3178" i="15"/>
  <c r="C3178" i="15"/>
  <c r="B3178" i="15" s="1"/>
  <c r="G3177" i="15"/>
  <c r="C3177" i="15"/>
  <c r="B3177" i="15" s="1"/>
  <c r="G3176" i="15"/>
  <c r="C3176" i="15"/>
  <c r="B3176" i="15" s="1"/>
  <c r="G3175" i="15"/>
  <c r="C3175" i="15"/>
  <c r="B3175" i="15" s="1"/>
  <c r="G3174" i="15"/>
  <c r="C3174" i="15"/>
  <c r="B3174" i="15" s="1"/>
  <c r="G3173" i="15"/>
  <c r="C3173" i="15"/>
  <c r="B3173" i="15" s="1"/>
  <c r="G3172" i="15"/>
  <c r="C3172" i="15"/>
  <c r="B3172" i="15" s="1"/>
  <c r="G3171" i="15"/>
  <c r="C3171" i="15"/>
  <c r="B3171" i="15" s="1"/>
  <c r="G3170" i="15"/>
  <c r="C3170" i="15"/>
  <c r="B3170" i="15" s="1"/>
  <c r="G3169" i="15"/>
  <c r="C3169" i="15"/>
  <c r="B3169" i="15" s="1"/>
  <c r="G3168" i="15"/>
  <c r="C3168" i="15"/>
  <c r="B3168" i="15" s="1"/>
  <c r="G3167" i="15"/>
  <c r="C3167" i="15"/>
  <c r="B3167" i="15" s="1"/>
  <c r="G3166" i="15"/>
  <c r="C3166" i="15"/>
  <c r="B3166" i="15" s="1"/>
  <c r="G3165" i="15"/>
  <c r="C3165" i="15"/>
  <c r="B3165" i="15" s="1"/>
  <c r="G3164" i="15"/>
  <c r="C3164" i="15"/>
  <c r="B3164" i="15" s="1"/>
  <c r="G3163" i="15"/>
  <c r="C3163" i="15"/>
  <c r="B3163" i="15" s="1"/>
  <c r="G3162" i="15"/>
  <c r="C3162" i="15"/>
  <c r="B3162" i="15" s="1"/>
  <c r="G3161" i="15"/>
  <c r="C3161" i="15"/>
  <c r="B3161" i="15" s="1"/>
  <c r="G3160" i="15"/>
  <c r="C3160" i="15"/>
  <c r="B3160" i="15" s="1"/>
  <c r="G3159" i="15"/>
  <c r="C3159" i="15"/>
  <c r="B3159" i="15" s="1"/>
  <c r="G3158" i="15"/>
  <c r="C3158" i="15"/>
  <c r="B3158" i="15" s="1"/>
  <c r="G3157" i="15"/>
  <c r="C3157" i="15"/>
  <c r="B3157" i="15" s="1"/>
  <c r="G3156" i="15"/>
  <c r="C3156" i="15"/>
  <c r="B3156" i="15" s="1"/>
  <c r="G3155" i="15"/>
  <c r="C3155" i="15"/>
  <c r="B3155" i="15" s="1"/>
  <c r="G3154" i="15"/>
  <c r="C3154" i="15"/>
  <c r="B3154" i="15" s="1"/>
  <c r="G3153" i="15"/>
  <c r="C3153" i="15"/>
  <c r="B3153" i="15" s="1"/>
  <c r="G3152" i="15"/>
  <c r="C3152" i="15"/>
  <c r="B3152" i="15" s="1"/>
  <c r="G3151" i="15"/>
  <c r="C3151" i="15"/>
  <c r="B3151" i="15" s="1"/>
  <c r="G3150" i="15"/>
  <c r="C3150" i="15"/>
  <c r="B3150" i="15" s="1"/>
  <c r="G3149" i="15"/>
  <c r="C3149" i="15"/>
  <c r="B3149" i="15" s="1"/>
  <c r="G3148" i="15"/>
  <c r="C3148" i="15"/>
  <c r="B3148" i="15" s="1"/>
  <c r="G3147" i="15"/>
  <c r="C3147" i="15"/>
  <c r="B3147" i="15" s="1"/>
  <c r="G3146" i="15"/>
  <c r="C3146" i="15"/>
  <c r="B3146" i="15" s="1"/>
  <c r="G3145" i="15"/>
  <c r="C3145" i="15"/>
  <c r="B3145" i="15" s="1"/>
  <c r="G3144" i="15"/>
  <c r="C3144" i="15"/>
  <c r="B3144" i="15" s="1"/>
  <c r="G3143" i="15"/>
  <c r="C3143" i="15"/>
  <c r="B3143" i="15" s="1"/>
  <c r="G3142" i="15"/>
  <c r="C3142" i="15"/>
  <c r="B3142" i="15" s="1"/>
  <c r="G3141" i="15"/>
  <c r="C3141" i="15"/>
  <c r="B3141" i="15" s="1"/>
  <c r="G3140" i="15"/>
  <c r="C3140" i="15"/>
  <c r="B3140" i="15" s="1"/>
  <c r="G3139" i="15"/>
  <c r="C3139" i="15"/>
  <c r="B3139" i="15" s="1"/>
  <c r="G3138" i="15"/>
  <c r="C3138" i="15"/>
  <c r="B3138" i="15" s="1"/>
  <c r="G3137" i="15"/>
  <c r="C3137" i="15"/>
  <c r="B3137" i="15" s="1"/>
  <c r="G3136" i="15"/>
  <c r="C3136" i="15"/>
  <c r="B3136" i="15" s="1"/>
  <c r="G3135" i="15"/>
  <c r="C3135" i="15"/>
  <c r="B3135" i="15" s="1"/>
  <c r="G3134" i="15"/>
  <c r="C3134" i="15"/>
  <c r="B3134" i="15" s="1"/>
  <c r="G3133" i="15"/>
  <c r="C3133" i="15"/>
  <c r="B3133" i="15" s="1"/>
  <c r="G3132" i="15"/>
  <c r="C3132" i="15"/>
  <c r="B3132" i="15" s="1"/>
  <c r="G3131" i="15"/>
  <c r="C3131" i="15"/>
  <c r="B3131" i="15" s="1"/>
  <c r="G3130" i="15"/>
  <c r="C3130" i="15"/>
  <c r="B3130" i="15" s="1"/>
  <c r="G3129" i="15"/>
  <c r="C3129" i="15"/>
  <c r="B3129" i="15" s="1"/>
  <c r="G3128" i="15"/>
  <c r="C3128" i="15"/>
  <c r="B3128" i="15" s="1"/>
  <c r="G3127" i="15"/>
  <c r="C3127" i="15"/>
  <c r="B3127" i="15" s="1"/>
  <c r="G3126" i="15"/>
  <c r="C3126" i="15"/>
  <c r="B3126" i="15" s="1"/>
  <c r="G3125" i="15"/>
  <c r="C3125" i="15"/>
  <c r="B3125" i="15" s="1"/>
  <c r="G3124" i="15"/>
  <c r="C3124" i="15"/>
  <c r="B3124" i="15" s="1"/>
  <c r="G3123" i="15"/>
  <c r="C3123" i="15"/>
  <c r="B3123" i="15" s="1"/>
  <c r="G3122" i="15"/>
  <c r="C3122" i="15"/>
  <c r="B3122" i="15" s="1"/>
  <c r="G3121" i="15"/>
  <c r="C3121" i="15"/>
  <c r="B3121" i="15" s="1"/>
  <c r="G3120" i="15"/>
  <c r="C3120" i="15"/>
  <c r="B3120" i="15" s="1"/>
  <c r="G3119" i="15"/>
  <c r="C3119" i="15"/>
  <c r="B3119" i="15" s="1"/>
  <c r="G3118" i="15"/>
  <c r="C3118" i="15"/>
  <c r="B3118" i="15" s="1"/>
  <c r="G3117" i="15"/>
  <c r="C3117" i="15"/>
  <c r="B3117" i="15" s="1"/>
  <c r="G3116" i="15"/>
  <c r="C3116" i="15"/>
  <c r="B3116" i="15" s="1"/>
  <c r="G3115" i="15"/>
  <c r="C3115" i="15"/>
  <c r="B3115" i="15" s="1"/>
  <c r="G3114" i="15"/>
  <c r="C3114" i="15"/>
  <c r="B3114" i="15" s="1"/>
  <c r="G3113" i="15"/>
  <c r="C3113" i="15"/>
  <c r="B3113" i="15" s="1"/>
  <c r="G3112" i="15"/>
  <c r="C3112" i="15"/>
  <c r="B3112" i="15" s="1"/>
  <c r="G3111" i="15"/>
  <c r="C3111" i="15"/>
  <c r="B3111" i="15" s="1"/>
  <c r="G3110" i="15"/>
  <c r="C3110" i="15"/>
  <c r="B3110" i="15" s="1"/>
  <c r="G3109" i="15"/>
  <c r="C3109" i="15"/>
  <c r="B3109" i="15" s="1"/>
  <c r="G3108" i="15"/>
  <c r="C3108" i="15"/>
  <c r="B3108" i="15" s="1"/>
  <c r="G3107" i="15"/>
  <c r="C3107" i="15"/>
  <c r="B3107" i="15" s="1"/>
  <c r="G3106" i="15"/>
  <c r="C3106" i="15"/>
  <c r="B3106" i="15" s="1"/>
  <c r="G3105" i="15"/>
  <c r="C3105" i="15"/>
  <c r="B3105" i="15" s="1"/>
  <c r="G3104" i="15"/>
  <c r="C3104" i="15"/>
  <c r="B3104" i="15" s="1"/>
  <c r="G3103" i="15"/>
  <c r="C3103" i="15"/>
  <c r="B3103" i="15" s="1"/>
  <c r="G3102" i="15"/>
  <c r="C3102" i="15"/>
  <c r="B3102" i="15" s="1"/>
  <c r="G3101" i="15"/>
  <c r="C3101" i="15"/>
  <c r="B3101" i="15" s="1"/>
  <c r="G3100" i="15"/>
  <c r="C3100" i="15"/>
  <c r="B3100" i="15" s="1"/>
  <c r="G3099" i="15"/>
  <c r="C3099" i="15"/>
  <c r="B3099" i="15" s="1"/>
  <c r="G3098" i="15"/>
  <c r="C3098" i="15"/>
  <c r="B3098" i="15" s="1"/>
  <c r="G3097" i="15"/>
  <c r="C3097" i="15"/>
  <c r="B3097" i="15" s="1"/>
  <c r="G3096" i="15"/>
  <c r="C3096" i="15"/>
  <c r="B3096" i="15" s="1"/>
  <c r="G3095" i="15"/>
  <c r="C3095" i="15"/>
  <c r="B3095" i="15" s="1"/>
  <c r="G3094" i="15"/>
  <c r="C3094" i="15"/>
  <c r="B3094" i="15" s="1"/>
  <c r="G3093" i="15"/>
  <c r="C3093" i="15"/>
  <c r="B3093" i="15" s="1"/>
  <c r="G3092" i="15"/>
  <c r="C3092" i="15"/>
  <c r="B3092" i="15" s="1"/>
  <c r="G3091" i="15"/>
  <c r="C3091" i="15"/>
  <c r="B3091" i="15" s="1"/>
  <c r="G3090" i="15"/>
  <c r="C3090" i="15"/>
  <c r="B3090" i="15" s="1"/>
  <c r="G3089" i="15"/>
  <c r="C3089" i="15"/>
  <c r="B3089" i="15" s="1"/>
  <c r="G3088" i="15"/>
  <c r="C3088" i="15"/>
  <c r="B3088" i="15" s="1"/>
  <c r="G3087" i="15"/>
  <c r="C3087" i="15"/>
  <c r="B3087" i="15" s="1"/>
  <c r="G3086" i="15"/>
  <c r="C3086" i="15"/>
  <c r="B3086" i="15" s="1"/>
  <c r="G3085" i="15"/>
  <c r="C3085" i="15"/>
  <c r="B3085" i="15" s="1"/>
  <c r="G3084" i="15"/>
  <c r="C3084" i="15"/>
  <c r="B3084" i="15" s="1"/>
  <c r="G3083" i="15"/>
  <c r="C3083" i="15"/>
  <c r="B3083" i="15" s="1"/>
  <c r="G3082" i="15"/>
  <c r="C3082" i="15"/>
  <c r="B3082" i="15" s="1"/>
  <c r="G3081" i="15"/>
  <c r="C3081" i="15"/>
  <c r="B3081" i="15" s="1"/>
  <c r="G3080" i="15"/>
  <c r="C3080" i="15"/>
  <c r="B3080" i="15" s="1"/>
  <c r="G3079" i="15"/>
  <c r="C3079" i="15"/>
  <c r="B3079" i="15" s="1"/>
  <c r="G3078" i="15"/>
  <c r="C3078" i="15"/>
  <c r="B3078" i="15" s="1"/>
  <c r="G3077" i="15"/>
  <c r="C3077" i="15"/>
  <c r="B3077" i="15" s="1"/>
  <c r="G3076" i="15"/>
  <c r="C3076" i="15"/>
  <c r="B3076" i="15" s="1"/>
  <c r="G3075" i="15"/>
  <c r="C3075" i="15"/>
  <c r="B3075" i="15" s="1"/>
  <c r="G3074" i="15"/>
  <c r="C3074" i="15"/>
  <c r="B3074" i="15" s="1"/>
  <c r="G3073" i="15"/>
  <c r="C3073" i="15"/>
  <c r="B3073" i="15" s="1"/>
  <c r="G3072" i="15"/>
  <c r="C3072" i="15"/>
  <c r="B3072" i="15" s="1"/>
  <c r="G3071" i="15"/>
  <c r="C3071" i="15"/>
  <c r="B3071" i="15" s="1"/>
  <c r="G3070" i="15"/>
  <c r="C3070" i="15"/>
  <c r="B3070" i="15" s="1"/>
  <c r="G3069" i="15"/>
  <c r="C3069" i="15"/>
  <c r="B3069" i="15" s="1"/>
  <c r="G3068" i="15"/>
  <c r="C3068" i="15"/>
  <c r="B3068" i="15" s="1"/>
  <c r="G3067" i="15"/>
  <c r="C3067" i="15"/>
  <c r="B3067" i="15" s="1"/>
  <c r="G3066" i="15"/>
  <c r="C3066" i="15"/>
  <c r="B3066" i="15" s="1"/>
  <c r="G3065" i="15"/>
  <c r="C3065" i="15"/>
  <c r="B3065" i="15" s="1"/>
  <c r="G3064" i="15"/>
  <c r="C3064" i="15"/>
  <c r="B3064" i="15" s="1"/>
  <c r="G3063" i="15"/>
  <c r="C3063" i="15"/>
  <c r="B3063" i="15" s="1"/>
  <c r="G3062" i="15"/>
  <c r="C3062" i="15"/>
  <c r="B3062" i="15" s="1"/>
  <c r="G3061" i="15"/>
  <c r="C3061" i="15"/>
  <c r="B3061" i="15" s="1"/>
  <c r="G3060" i="15"/>
  <c r="C3060" i="15"/>
  <c r="B3060" i="15" s="1"/>
  <c r="G3059" i="15"/>
  <c r="C3059" i="15"/>
  <c r="B3059" i="15" s="1"/>
  <c r="G3058" i="15"/>
  <c r="C3058" i="15"/>
  <c r="B3058" i="15" s="1"/>
  <c r="G3057" i="15"/>
  <c r="C3057" i="15"/>
  <c r="B3057" i="15" s="1"/>
  <c r="G3056" i="15"/>
  <c r="C3056" i="15"/>
  <c r="B3056" i="15" s="1"/>
  <c r="G3055" i="15"/>
  <c r="C3055" i="15"/>
  <c r="B3055" i="15" s="1"/>
  <c r="G3054" i="15"/>
  <c r="C3054" i="15"/>
  <c r="B3054" i="15" s="1"/>
  <c r="G3053" i="15"/>
  <c r="C3053" i="15"/>
  <c r="B3053" i="15" s="1"/>
  <c r="G3052" i="15"/>
  <c r="C3052" i="15"/>
  <c r="B3052" i="15" s="1"/>
  <c r="G3051" i="15"/>
  <c r="C3051" i="15"/>
  <c r="B3051" i="15" s="1"/>
  <c r="G3050" i="15"/>
  <c r="C3050" i="15"/>
  <c r="B3050" i="15" s="1"/>
  <c r="G3049" i="15"/>
  <c r="C3049" i="15"/>
  <c r="B3049" i="15" s="1"/>
  <c r="G3048" i="15"/>
  <c r="C3048" i="15"/>
  <c r="B3048" i="15" s="1"/>
  <c r="G3047" i="15"/>
  <c r="C3047" i="15"/>
  <c r="B3047" i="15" s="1"/>
  <c r="G3046" i="15"/>
  <c r="C3046" i="15"/>
  <c r="B3046" i="15" s="1"/>
  <c r="G3045" i="15"/>
  <c r="C3045" i="15"/>
  <c r="B3045" i="15" s="1"/>
  <c r="G3044" i="15"/>
  <c r="C3044" i="15"/>
  <c r="B3044" i="15" s="1"/>
  <c r="G3043" i="15"/>
  <c r="C3043" i="15"/>
  <c r="B3043" i="15" s="1"/>
  <c r="G3042" i="15"/>
  <c r="C3042" i="15"/>
  <c r="B3042" i="15" s="1"/>
  <c r="G3041" i="15"/>
  <c r="C3041" i="15"/>
  <c r="B3041" i="15" s="1"/>
  <c r="G3040" i="15"/>
  <c r="C3040" i="15"/>
  <c r="B3040" i="15" s="1"/>
  <c r="G3039" i="15"/>
  <c r="C3039" i="15"/>
  <c r="B3039" i="15" s="1"/>
  <c r="G3038" i="15"/>
  <c r="C3038" i="15"/>
  <c r="B3038" i="15" s="1"/>
  <c r="G3037" i="15"/>
  <c r="C3037" i="15"/>
  <c r="B3037" i="15" s="1"/>
  <c r="G3036" i="15"/>
  <c r="C3036" i="15"/>
  <c r="B3036" i="15" s="1"/>
  <c r="G3035" i="15"/>
  <c r="C3035" i="15"/>
  <c r="B3035" i="15" s="1"/>
  <c r="G3034" i="15"/>
  <c r="C3034" i="15"/>
  <c r="B3034" i="15" s="1"/>
  <c r="G3033" i="15"/>
  <c r="C3033" i="15"/>
  <c r="B3033" i="15" s="1"/>
  <c r="G3032" i="15"/>
  <c r="C3032" i="15"/>
  <c r="B3032" i="15" s="1"/>
  <c r="G3031" i="15"/>
  <c r="C3031" i="15"/>
  <c r="B3031" i="15" s="1"/>
  <c r="G3030" i="15"/>
  <c r="C3030" i="15"/>
  <c r="B3030" i="15" s="1"/>
  <c r="G3029" i="15"/>
  <c r="C3029" i="15"/>
  <c r="B3029" i="15" s="1"/>
  <c r="G3028" i="15"/>
  <c r="C3028" i="15"/>
  <c r="B3028" i="15" s="1"/>
  <c r="G3027" i="15"/>
  <c r="C3027" i="15"/>
  <c r="B3027" i="15" s="1"/>
  <c r="G3026" i="15"/>
  <c r="C3026" i="15"/>
  <c r="B3026" i="15" s="1"/>
  <c r="G3025" i="15"/>
  <c r="C3025" i="15"/>
  <c r="B3025" i="15" s="1"/>
  <c r="G3024" i="15"/>
  <c r="C3024" i="15"/>
  <c r="B3024" i="15" s="1"/>
  <c r="G3023" i="15"/>
  <c r="C3023" i="15"/>
  <c r="B3023" i="15" s="1"/>
  <c r="G3022" i="15"/>
  <c r="C3022" i="15"/>
  <c r="B3022" i="15" s="1"/>
  <c r="G3021" i="15"/>
  <c r="C3021" i="15"/>
  <c r="B3021" i="15" s="1"/>
  <c r="G3020" i="15"/>
  <c r="C3020" i="15"/>
  <c r="B3020" i="15" s="1"/>
  <c r="G3019" i="15"/>
  <c r="C3019" i="15"/>
  <c r="B3019" i="15" s="1"/>
  <c r="G3018" i="15"/>
  <c r="C3018" i="15"/>
  <c r="B3018" i="15" s="1"/>
  <c r="G3017" i="15"/>
  <c r="C3017" i="15"/>
  <c r="B3017" i="15" s="1"/>
  <c r="G3016" i="15"/>
  <c r="C3016" i="15"/>
  <c r="B3016" i="15" s="1"/>
  <c r="G3015" i="15"/>
  <c r="C3015" i="15"/>
  <c r="B3015" i="15" s="1"/>
  <c r="G3014" i="15"/>
  <c r="C3014" i="15"/>
  <c r="B3014" i="15" s="1"/>
  <c r="G3013" i="15"/>
  <c r="C3013" i="15"/>
  <c r="B3013" i="15" s="1"/>
  <c r="G3012" i="15"/>
  <c r="C3012" i="15"/>
  <c r="B3012" i="15" s="1"/>
  <c r="G3011" i="15"/>
  <c r="C3011" i="15"/>
  <c r="B3011" i="15" s="1"/>
  <c r="G3010" i="15"/>
  <c r="C3010" i="15"/>
  <c r="B3010" i="15" s="1"/>
  <c r="G3009" i="15"/>
  <c r="C3009" i="15"/>
  <c r="B3009" i="15" s="1"/>
  <c r="G3008" i="15"/>
  <c r="C3008" i="15"/>
  <c r="B3008" i="15" s="1"/>
  <c r="G3007" i="15"/>
  <c r="C3007" i="15"/>
  <c r="B3007" i="15" s="1"/>
  <c r="G3006" i="15"/>
  <c r="C3006" i="15"/>
  <c r="B3006" i="15" s="1"/>
  <c r="G3005" i="15"/>
  <c r="C3005" i="15"/>
  <c r="B3005" i="15" s="1"/>
  <c r="G3004" i="15"/>
  <c r="C3004" i="15"/>
  <c r="B3004" i="15" s="1"/>
  <c r="G3003" i="15"/>
  <c r="C3003" i="15"/>
  <c r="B3003" i="15" s="1"/>
  <c r="G3002" i="15"/>
  <c r="C3002" i="15"/>
  <c r="B3002" i="15" s="1"/>
  <c r="G3001" i="15"/>
  <c r="C3001" i="15"/>
  <c r="B3001" i="15" s="1"/>
  <c r="G3000" i="15"/>
  <c r="C3000" i="15"/>
  <c r="B3000" i="15" s="1"/>
  <c r="G2999" i="15"/>
  <c r="C2999" i="15"/>
  <c r="B2999" i="15" s="1"/>
  <c r="G2998" i="15"/>
  <c r="C2998" i="15"/>
  <c r="B2998" i="15" s="1"/>
  <c r="G2997" i="15"/>
  <c r="C2997" i="15"/>
  <c r="B2997" i="15" s="1"/>
  <c r="G2996" i="15"/>
  <c r="C2996" i="15"/>
  <c r="B2996" i="15" s="1"/>
  <c r="G2995" i="15"/>
  <c r="C2995" i="15"/>
  <c r="B2995" i="15" s="1"/>
  <c r="G2994" i="15"/>
  <c r="C2994" i="15"/>
  <c r="B2994" i="15" s="1"/>
  <c r="G2993" i="15"/>
  <c r="C2993" i="15"/>
  <c r="B2993" i="15" s="1"/>
  <c r="G2992" i="15"/>
  <c r="C2992" i="15"/>
  <c r="B2992" i="15" s="1"/>
  <c r="G2991" i="15"/>
  <c r="C2991" i="15"/>
  <c r="B2991" i="15" s="1"/>
  <c r="G2990" i="15"/>
  <c r="C2990" i="15"/>
  <c r="B2990" i="15" s="1"/>
  <c r="G2989" i="15"/>
  <c r="C2989" i="15"/>
  <c r="B2989" i="15" s="1"/>
  <c r="G2988" i="15"/>
  <c r="C2988" i="15"/>
  <c r="B2988" i="15" s="1"/>
  <c r="G2987" i="15"/>
  <c r="C2987" i="15"/>
  <c r="B2987" i="15" s="1"/>
  <c r="G2986" i="15"/>
  <c r="C2986" i="15"/>
  <c r="B2986" i="15" s="1"/>
  <c r="G2985" i="15"/>
  <c r="C2985" i="15"/>
  <c r="B2985" i="15" s="1"/>
  <c r="G2984" i="15"/>
  <c r="C2984" i="15"/>
  <c r="B2984" i="15" s="1"/>
  <c r="G2983" i="15"/>
  <c r="C2983" i="15"/>
  <c r="B2983" i="15" s="1"/>
  <c r="G2982" i="15"/>
  <c r="C2982" i="15"/>
  <c r="B2982" i="15" s="1"/>
  <c r="G2981" i="15"/>
  <c r="C2981" i="15"/>
  <c r="B2981" i="15" s="1"/>
  <c r="G2980" i="15"/>
  <c r="C2980" i="15"/>
  <c r="B2980" i="15" s="1"/>
  <c r="G2979" i="15"/>
  <c r="C2979" i="15"/>
  <c r="B2979" i="15" s="1"/>
  <c r="G2978" i="15"/>
  <c r="C2978" i="15"/>
  <c r="B2978" i="15" s="1"/>
  <c r="G2977" i="15"/>
  <c r="C2977" i="15"/>
  <c r="B2977" i="15" s="1"/>
  <c r="G2976" i="15"/>
  <c r="C2976" i="15"/>
  <c r="B2976" i="15" s="1"/>
  <c r="G2975" i="15"/>
  <c r="C2975" i="15"/>
  <c r="B2975" i="15" s="1"/>
  <c r="G2974" i="15"/>
  <c r="C2974" i="15"/>
  <c r="B2974" i="15" s="1"/>
  <c r="G2973" i="15"/>
  <c r="C2973" i="15"/>
  <c r="B2973" i="15" s="1"/>
  <c r="G2972" i="15"/>
  <c r="C2972" i="15"/>
  <c r="B2972" i="15" s="1"/>
  <c r="G2971" i="15"/>
  <c r="C2971" i="15"/>
  <c r="B2971" i="15" s="1"/>
  <c r="G2970" i="15"/>
  <c r="C2970" i="15"/>
  <c r="B2970" i="15" s="1"/>
  <c r="G2969" i="15"/>
  <c r="C2969" i="15"/>
  <c r="B2969" i="15" s="1"/>
  <c r="G2968" i="15"/>
  <c r="C2968" i="15"/>
  <c r="B2968" i="15" s="1"/>
  <c r="G2967" i="15"/>
  <c r="C2967" i="15"/>
  <c r="B2967" i="15" s="1"/>
  <c r="G2966" i="15"/>
  <c r="C2966" i="15"/>
  <c r="B2966" i="15" s="1"/>
  <c r="G2965" i="15"/>
  <c r="C2965" i="15"/>
  <c r="B2965" i="15" s="1"/>
  <c r="G2964" i="15"/>
  <c r="C2964" i="15"/>
  <c r="B2964" i="15" s="1"/>
  <c r="G2963" i="15"/>
  <c r="C2963" i="15"/>
  <c r="B2963" i="15" s="1"/>
  <c r="G2962" i="15"/>
  <c r="C2962" i="15"/>
  <c r="B2962" i="15" s="1"/>
  <c r="G2961" i="15"/>
  <c r="C2961" i="15"/>
  <c r="B2961" i="15" s="1"/>
  <c r="G2960" i="15"/>
  <c r="C2960" i="15"/>
  <c r="B2960" i="15" s="1"/>
  <c r="G2959" i="15"/>
  <c r="C2959" i="15"/>
  <c r="B2959" i="15" s="1"/>
  <c r="G2958" i="15"/>
  <c r="C2958" i="15"/>
  <c r="B2958" i="15" s="1"/>
  <c r="G2957" i="15"/>
  <c r="C2957" i="15"/>
  <c r="B2957" i="15" s="1"/>
  <c r="G2956" i="15"/>
  <c r="C2956" i="15"/>
  <c r="B2956" i="15" s="1"/>
  <c r="G2955" i="15"/>
  <c r="C2955" i="15"/>
  <c r="B2955" i="15" s="1"/>
  <c r="G2954" i="15"/>
  <c r="C2954" i="15"/>
  <c r="B2954" i="15" s="1"/>
  <c r="G2953" i="15"/>
  <c r="C2953" i="15"/>
  <c r="B2953" i="15" s="1"/>
  <c r="G2952" i="15"/>
  <c r="C2952" i="15"/>
  <c r="B2952" i="15" s="1"/>
  <c r="G2951" i="15"/>
  <c r="C2951" i="15"/>
  <c r="B2951" i="15" s="1"/>
  <c r="G2950" i="15"/>
  <c r="C2950" i="15"/>
  <c r="B2950" i="15" s="1"/>
  <c r="G2949" i="15"/>
  <c r="C2949" i="15"/>
  <c r="B2949" i="15" s="1"/>
  <c r="G2948" i="15"/>
  <c r="C2948" i="15"/>
  <c r="B2948" i="15" s="1"/>
  <c r="G2947" i="15"/>
  <c r="C2947" i="15"/>
  <c r="B2947" i="15" s="1"/>
  <c r="G2946" i="15"/>
  <c r="C2946" i="15"/>
  <c r="B2946" i="15" s="1"/>
  <c r="G2945" i="15"/>
  <c r="C2945" i="15"/>
  <c r="B2945" i="15" s="1"/>
  <c r="G2944" i="15"/>
  <c r="C2944" i="15"/>
  <c r="B2944" i="15" s="1"/>
  <c r="G2943" i="15"/>
  <c r="C2943" i="15"/>
  <c r="B2943" i="15" s="1"/>
  <c r="G2942" i="15"/>
  <c r="C2942" i="15"/>
  <c r="B2942" i="15" s="1"/>
  <c r="G2941" i="15"/>
  <c r="C2941" i="15"/>
  <c r="B2941" i="15" s="1"/>
  <c r="G2940" i="15"/>
  <c r="C2940" i="15"/>
  <c r="B2940" i="15" s="1"/>
  <c r="G2939" i="15"/>
  <c r="C2939" i="15"/>
  <c r="B2939" i="15" s="1"/>
  <c r="G2938" i="15"/>
  <c r="C2938" i="15"/>
  <c r="B2938" i="15" s="1"/>
  <c r="G2937" i="15"/>
  <c r="C2937" i="15"/>
  <c r="B2937" i="15" s="1"/>
  <c r="G2936" i="15"/>
  <c r="C2936" i="15"/>
  <c r="B2936" i="15" s="1"/>
  <c r="G2935" i="15"/>
  <c r="C2935" i="15"/>
  <c r="B2935" i="15" s="1"/>
  <c r="G2934" i="15"/>
  <c r="C2934" i="15"/>
  <c r="B2934" i="15" s="1"/>
  <c r="G2933" i="15"/>
  <c r="C2933" i="15"/>
  <c r="B2933" i="15" s="1"/>
  <c r="G2932" i="15"/>
  <c r="C2932" i="15"/>
  <c r="B2932" i="15" s="1"/>
  <c r="G2931" i="15"/>
  <c r="C2931" i="15"/>
  <c r="B2931" i="15" s="1"/>
  <c r="G2930" i="15"/>
  <c r="C2930" i="15"/>
  <c r="B2930" i="15" s="1"/>
  <c r="G2929" i="15"/>
  <c r="C2929" i="15"/>
  <c r="B2929" i="15" s="1"/>
  <c r="G2928" i="15"/>
  <c r="C2928" i="15"/>
  <c r="B2928" i="15" s="1"/>
  <c r="G2927" i="15"/>
  <c r="C2927" i="15"/>
  <c r="B2927" i="15" s="1"/>
  <c r="G2926" i="15"/>
  <c r="C2926" i="15"/>
  <c r="B2926" i="15" s="1"/>
  <c r="G2925" i="15"/>
  <c r="C2925" i="15"/>
  <c r="B2925" i="15" s="1"/>
  <c r="G2924" i="15"/>
  <c r="C2924" i="15"/>
  <c r="B2924" i="15" s="1"/>
  <c r="G2923" i="15"/>
  <c r="C2923" i="15"/>
  <c r="B2923" i="15" s="1"/>
  <c r="G2922" i="15"/>
  <c r="C2922" i="15"/>
  <c r="B2922" i="15" s="1"/>
  <c r="G2921" i="15"/>
  <c r="C2921" i="15"/>
  <c r="B2921" i="15" s="1"/>
  <c r="G2920" i="15"/>
  <c r="C2920" i="15"/>
  <c r="B2920" i="15" s="1"/>
  <c r="G2919" i="15"/>
  <c r="C2919" i="15"/>
  <c r="B2919" i="15" s="1"/>
  <c r="G2918" i="15"/>
  <c r="C2918" i="15"/>
  <c r="B2918" i="15" s="1"/>
  <c r="G2917" i="15"/>
  <c r="C2917" i="15"/>
  <c r="B2917" i="15" s="1"/>
  <c r="G2916" i="15"/>
  <c r="C2916" i="15"/>
  <c r="B2916" i="15" s="1"/>
  <c r="G2915" i="15"/>
  <c r="C2915" i="15"/>
  <c r="B2915" i="15" s="1"/>
  <c r="G2914" i="15"/>
  <c r="C2914" i="15"/>
  <c r="B2914" i="15" s="1"/>
  <c r="G2913" i="15"/>
  <c r="C2913" i="15"/>
  <c r="B2913" i="15" s="1"/>
  <c r="G2912" i="15"/>
  <c r="C2912" i="15"/>
  <c r="B2912" i="15" s="1"/>
  <c r="G2911" i="15"/>
  <c r="C2911" i="15"/>
  <c r="B2911" i="15" s="1"/>
  <c r="G2910" i="15"/>
  <c r="C2910" i="15"/>
  <c r="B2910" i="15" s="1"/>
  <c r="G2909" i="15"/>
  <c r="C2909" i="15"/>
  <c r="B2909" i="15" s="1"/>
  <c r="G2908" i="15"/>
  <c r="C2908" i="15"/>
  <c r="B2908" i="15" s="1"/>
  <c r="G2907" i="15"/>
  <c r="C2907" i="15"/>
  <c r="B2907" i="15" s="1"/>
  <c r="G2906" i="15"/>
  <c r="C2906" i="15"/>
  <c r="B2906" i="15" s="1"/>
  <c r="G2905" i="15"/>
  <c r="C2905" i="15"/>
  <c r="B2905" i="15" s="1"/>
  <c r="G2904" i="15"/>
  <c r="C2904" i="15"/>
  <c r="B2904" i="15" s="1"/>
  <c r="G2903" i="15"/>
  <c r="C2903" i="15"/>
  <c r="B2903" i="15" s="1"/>
  <c r="G2902" i="15"/>
  <c r="C2902" i="15"/>
  <c r="B2902" i="15" s="1"/>
  <c r="G2901" i="15"/>
  <c r="C2901" i="15"/>
  <c r="B2901" i="15" s="1"/>
  <c r="G2900" i="15"/>
  <c r="C2900" i="15"/>
  <c r="B2900" i="15" s="1"/>
  <c r="G2899" i="15"/>
  <c r="C2899" i="15"/>
  <c r="B2899" i="15" s="1"/>
  <c r="G2898" i="15"/>
  <c r="C2898" i="15"/>
  <c r="B2898" i="15" s="1"/>
  <c r="G2897" i="15"/>
  <c r="C2897" i="15"/>
  <c r="B2897" i="15" s="1"/>
  <c r="G2896" i="15"/>
  <c r="C2896" i="15"/>
  <c r="B2896" i="15" s="1"/>
  <c r="G2895" i="15"/>
  <c r="C2895" i="15"/>
  <c r="B2895" i="15" s="1"/>
  <c r="G2894" i="15"/>
  <c r="C2894" i="15"/>
  <c r="B2894" i="15" s="1"/>
  <c r="G2893" i="15"/>
  <c r="C2893" i="15"/>
  <c r="B2893" i="15" s="1"/>
  <c r="G2892" i="15"/>
  <c r="C2892" i="15"/>
  <c r="B2892" i="15" s="1"/>
  <c r="G2891" i="15"/>
  <c r="C2891" i="15"/>
  <c r="B2891" i="15" s="1"/>
  <c r="G2890" i="15"/>
  <c r="C2890" i="15"/>
  <c r="B2890" i="15" s="1"/>
  <c r="G2889" i="15"/>
  <c r="C2889" i="15"/>
  <c r="B2889" i="15" s="1"/>
  <c r="G2888" i="15"/>
  <c r="C2888" i="15"/>
  <c r="B2888" i="15" s="1"/>
  <c r="G2887" i="15"/>
  <c r="C2887" i="15"/>
  <c r="B2887" i="15" s="1"/>
  <c r="G2886" i="15"/>
  <c r="C2886" i="15"/>
  <c r="B2886" i="15" s="1"/>
  <c r="G2885" i="15"/>
  <c r="C2885" i="15"/>
  <c r="B2885" i="15" s="1"/>
  <c r="G2884" i="15"/>
  <c r="C2884" i="15"/>
  <c r="B2884" i="15" s="1"/>
  <c r="G2883" i="15"/>
  <c r="C2883" i="15"/>
  <c r="B2883" i="15" s="1"/>
  <c r="G2882" i="15"/>
  <c r="C2882" i="15"/>
  <c r="B2882" i="15" s="1"/>
  <c r="G2881" i="15"/>
  <c r="C2881" i="15"/>
  <c r="B2881" i="15" s="1"/>
  <c r="G2880" i="15"/>
  <c r="C2880" i="15"/>
  <c r="B2880" i="15" s="1"/>
  <c r="G2879" i="15"/>
  <c r="C2879" i="15"/>
  <c r="B2879" i="15" s="1"/>
  <c r="G2878" i="15"/>
  <c r="C2878" i="15"/>
  <c r="B2878" i="15" s="1"/>
  <c r="G2877" i="15"/>
  <c r="C2877" i="15"/>
  <c r="B2877" i="15" s="1"/>
  <c r="G2876" i="15"/>
  <c r="C2876" i="15"/>
  <c r="B2876" i="15" s="1"/>
  <c r="G2875" i="15"/>
  <c r="C2875" i="15"/>
  <c r="B2875" i="15" s="1"/>
  <c r="G2874" i="15"/>
  <c r="C2874" i="15"/>
  <c r="B2874" i="15" s="1"/>
  <c r="G2873" i="15"/>
  <c r="C2873" i="15"/>
  <c r="B2873" i="15" s="1"/>
  <c r="G2872" i="15"/>
  <c r="C2872" i="15"/>
  <c r="B2872" i="15" s="1"/>
  <c r="G2871" i="15"/>
  <c r="C2871" i="15"/>
  <c r="B2871" i="15" s="1"/>
  <c r="G2870" i="15"/>
  <c r="C2870" i="15"/>
  <c r="B2870" i="15" s="1"/>
  <c r="G2869" i="15"/>
  <c r="C2869" i="15"/>
  <c r="B2869" i="15" s="1"/>
  <c r="G2868" i="15"/>
  <c r="C2868" i="15"/>
  <c r="B2868" i="15" s="1"/>
  <c r="G2867" i="15"/>
  <c r="C2867" i="15"/>
  <c r="B2867" i="15" s="1"/>
  <c r="G2866" i="15"/>
  <c r="C2866" i="15"/>
  <c r="B2866" i="15" s="1"/>
  <c r="G2865" i="15"/>
  <c r="C2865" i="15"/>
  <c r="B2865" i="15" s="1"/>
  <c r="G2864" i="15"/>
  <c r="C2864" i="15"/>
  <c r="B2864" i="15" s="1"/>
  <c r="G2863" i="15"/>
  <c r="C2863" i="15"/>
  <c r="B2863" i="15" s="1"/>
  <c r="G2862" i="15"/>
  <c r="C2862" i="15"/>
  <c r="B2862" i="15" s="1"/>
  <c r="G2861" i="15"/>
  <c r="C2861" i="15"/>
  <c r="B2861" i="15" s="1"/>
  <c r="G2860" i="15"/>
  <c r="C2860" i="15"/>
  <c r="B2860" i="15" s="1"/>
  <c r="G2859" i="15"/>
  <c r="C2859" i="15"/>
  <c r="B2859" i="15" s="1"/>
  <c r="G2858" i="15"/>
  <c r="C2858" i="15"/>
  <c r="B2858" i="15" s="1"/>
  <c r="G2857" i="15"/>
  <c r="C2857" i="15"/>
  <c r="B2857" i="15" s="1"/>
  <c r="G2856" i="15"/>
  <c r="C2856" i="15"/>
  <c r="B2856" i="15" s="1"/>
  <c r="G2855" i="15"/>
  <c r="C2855" i="15"/>
  <c r="B2855" i="15" s="1"/>
  <c r="G2854" i="15"/>
  <c r="C2854" i="15"/>
  <c r="B2854" i="15" s="1"/>
  <c r="G2853" i="15"/>
  <c r="C2853" i="15"/>
  <c r="B2853" i="15" s="1"/>
  <c r="G2852" i="15"/>
  <c r="C2852" i="15"/>
  <c r="B2852" i="15" s="1"/>
  <c r="G2851" i="15"/>
  <c r="C2851" i="15"/>
  <c r="B2851" i="15" s="1"/>
  <c r="G2850" i="15"/>
  <c r="C2850" i="15"/>
  <c r="B2850" i="15" s="1"/>
  <c r="G2849" i="15"/>
  <c r="C2849" i="15"/>
  <c r="B2849" i="15" s="1"/>
  <c r="G2848" i="15"/>
  <c r="C2848" i="15"/>
  <c r="B2848" i="15" s="1"/>
  <c r="G2847" i="15"/>
  <c r="C2847" i="15"/>
  <c r="B2847" i="15" s="1"/>
  <c r="G2846" i="15"/>
  <c r="C2846" i="15"/>
  <c r="B2846" i="15" s="1"/>
  <c r="G2845" i="15"/>
  <c r="C2845" i="15"/>
  <c r="B2845" i="15" s="1"/>
  <c r="G2844" i="15"/>
  <c r="C2844" i="15"/>
  <c r="B2844" i="15" s="1"/>
  <c r="G2843" i="15"/>
  <c r="C2843" i="15"/>
  <c r="B2843" i="15" s="1"/>
  <c r="G2842" i="15"/>
  <c r="C2842" i="15"/>
  <c r="B2842" i="15" s="1"/>
  <c r="G2841" i="15"/>
  <c r="C2841" i="15"/>
  <c r="B2841" i="15" s="1"/>
  <c r="G2840" i="15"/>
  <c r="C2840" i="15"/>
  <c r="B2840" i="15" s="1"/>
  <c r="G2839" i="15"/>
  <c r="C2839" i="15"/>
  <c r="B2839" i="15" s="1"/>
  <c r="G2838" i="15"/>
  <c r="C2838" i="15"/>
  <c r="B2838" i="15" s="1"/>
  <c r="G2837" i="15"/>
  <c r="C2837" i="15"/>
  <c r="B2837" i="15" s="1"/>
  <c r="G2836" i="15"/>
  <c r="C2836" i="15"/>
  <c r="B2836" i="15" s="1"/>
  <c r="G2835" i="15"/>
  <c r="C2835" i="15"/>
  <c r="B2835" i="15" s="1"/>
  <c r="G2834" i="15"/>
  <c r="C2834" i="15"/>
  <c r="B2834" i="15" s="1"/>
  <c r="G2833" i="15"/>
  <c r="C2833" i="15"/>
  <c r="B2833" i="15" s="1"/>
  <c r="G2832" i="15"/>
  <c r="C2832" i="15"/>
  <c r="B2832" i="15" s="1"/>
  <c r="G2831" i="15"/>
  <c r="C2831" i="15"/>
  <c r="B2831" i="15" s="1"/>
  <c r="G2830" i="15"/>
  <c r="C2830" i="15"/>
  <c r="B2830" i="15" s="1"/>
  <c r="G2829" i="15"/>
  <c r="C2829" i="15"/>
  <c r="B2829" i="15" s="1"/>
  <c r="G2828" i="15"/>
  <c r="C2828" i="15"/>
  <c r="B2828" i="15" s="1"/>
  <c r="G2827" i="15"/>
  <c r="C2827" i="15"/>
  <c r="B2827" i="15" s="1"/>
  <c r="G2826" i="15"/>
  <c r="C2826" i="15"/>
  <c r="B2826" i="15" s="1"/>
  <c r="G2825" i="15"/>
  <c r="C2825" i="15"/>
  <c r="B2825" i="15" s="1"/>
  <c r="G2824" i="15"/>
  <c r="C2824" i="15"/>
  <c r="B2824" i="15" s="1"/>
  <c r="G2823" i="15"/>
  <c r="C2823" i="15"/>
  <c r="B2823" i="15" s="1"/>
  <c r="G2822" i="15"/>
  <c r="C2822" i="15"/>
  <c r="B2822" i="15" s="1"/>
  <c r="G2821" i="15"/>
  <c r="C2821" i="15"/>
  <c r="B2821" i="15" s="1"/>
  <c r="G2820" i="15"/>
  <c r="C2820" i="15"/>
  <c r="B2820" i="15" s="1"/>
  <c r="G2819" i="15"/>
  <c r="C2819" i="15"/>
  <c r="B2819" i="15" s="1"/>
  <c r="G2818" i="15"/>
  <c r="C2818" i="15"/>
  <c r="B2818" i="15" s="1"/>
  <c r="G2817" i="15"/>
  <c r="C2817" i="15"/>
  <c r="B2817" i="15" s="1"/>
  <c r="G2816" i="15"/>
  <c r="C2816" i="15"/>
  <c r="B2816" i="15" s="1"/>
  <c r="G2815" i="15"/>
  <c r="C2815" i="15"/>
  <c r="B2815" i="15" s="1"/>
  <c r="G2814" i="15"/>
  <c r="C2814" i="15"/>
  <c r="B2814" i="15" s="1"/>
  <c r="G2813" i="15"/>
  <c r="C2813" i="15"/>
  <c r="B2813" i="15" s="1"/>
  <c r="G2812" i="15"/>
  <c r="C2812" i="15"/>
  <c r="B2812" i="15" s="1"/>
  <c r="G2811" i="15"/>
  <c r="C2811" i="15"/>
  <c r="B2811" i="15" s="1"/>
  <c r="G2810" i="15"/>
  <c r="C2810" i="15"/>
  <c r="B2810" i="15" s="1"/>
  <c r="G2809" i="15"/>
  <c r="C2809" i="15"/>
  <c r="B2809" i="15" s="1"/>
  <c r="G2808" i="15"/>
  <c r="C2808" i="15"/>
  <c r="B2808" i="15" s="1"/>
  <c r="G2807" i="15"/>
  <c r="C2807" i="15"/>
  <c r="B2807" i="15" s="1"/>
  <c r="G2806" i="15"/>
  <c r="C2806" i="15"/>
  <c r="B2806" i="15" s="1"/>
  <c r="G2805" i="15"/>
  <c r="C2805" i="15"/>
  <c r="B2805" i="15" s="1"/>
  <c r="G2804" i="15"/>
  <c r="C2804" i="15"/>
  <c r="B2804" i="15" s="1"/>
  <c r="G2803" i="15"/>
  <c r="C2803" i="15"/>
  <c r="B2803" i="15" s="1"/>
  <c r="G2802" i="15"/>
  <c r="C2802" i="15"/>
  <c r="B2802" i="15" s="1"/>
  <c r="G2801" i="15"/>
  <c r="C2801" i="15"/>
  <c r="B2801" i="15" s="1"/>
  <c r="G2800" i="15"/>
  <c r="C2800" i="15"/>
  <c r="B2800" i="15" s="1"/>
  <c r="G2799" i="15"/>
  <c r="C2799" i="15"/>
  <c r="B2799" i="15" s="1"/>
  <c r="G2798" i="15"/>
  <c r="C2798" i="15"/>
  <c r="B2798" i="15" s="1"/>
  <c r="G2797" i="15"/>
  <c r="C2797" i="15"/>
  <c r="B2797" i="15" s="1"/>
  <c r="G2796" i="15"/>
  <c r="C2796" i="15"/>
  <c r="B2796" i="15" s="1"/>
  <c r="G2795" i="15"/>
  <c r="C2795" i="15"/>
  <c r="B2795" i="15" s="1"/>
  <c r="G2794" i="15"/>
  <c r="C2794" i="15"/>
  <c r="B2794" i="15" s="1"/>
  <c r="G2793" i="15"/>
  <c r="C2793" i="15"/>
  <c r="B2793" i="15" s="1"/>
  <c r="G2792" i="15"/>
  <c r="C2792" i="15"/>
  <c r="B2792" i="15" s="1"/>
  <c r="G2791" i="15"/>
  <c r="C2791" i="15"/>
  <c r="B2791" i="15" s="1"/>
  <c r="G2790" i="15"/>
  <c r="C2790" i="15"/>
  <c r="B2790" i="15" s="1"/>
  <c r="G2789" i="15"/>
  <c r="C2789" i="15"/>
  <c r="B2789" i="15" s="1"/>
  <c r="G2788" i="15"/>
  <c r="C2788" i="15"/>
  <c r="B2788" i="15" s="1"/>
  <c r="G2787" i="15"/>
  <c r="C2787" i="15"/>
  <c r="B2787" i="15" s="1"/>
  <c r="G2786" i="15"/>
  <c r="C2786" i="15"/>
  <c r="B2786" i="15" s="1"/>
  <c r="G2785" i="15"/>
  <c r="C2785" i="15"/>
  <c r="B2785" i="15" s="1"/>
  <c r="G2784" i="15"/>
  <c r="C2784" i="15"/>
  <c r="B2784" i="15" s="1"/>
  <c r="G2783" i="15"/>
  <c r="C2783" i="15"/>
  <c r="B2783" i="15" s="1"/>
  <c r="G2782" i="15"/>
  <c r="C2782" i="15"/>
  <c r="B2782" i="15" s="1"/>
  <c r="G2781" i="15"/>
  <c r="C2781" i="15"/>
  <c r="B2781" i="15" s="1"/>
  <c r="G2780" i="15"/>
  <c r="C2780" i="15"/>
  <c r="B2780" i="15" s="1"/>
  <c r="G2779" i="15"/>
  <c r="C2779" i="15"/>
  <c r="B2779" i="15" s="1"/>
  <c r="G2778" i="15"/>
  <c r="C2778" i="15"/>
  <c r="B2778" i="15" s="1"/>
  <c r="G2777" i="15"/>
  <c r="C2777" i="15"/>
  <c r="B2777" i="15" s="1"/>
  <c r="G2776" i="15"/>
  <c r="C2776" i="15"/>
  <c r="B2776" i="15" s="1"/>
  <c r="G2775" i="15"/>
  <c r="C2775" i="15"/>
  <c r="B2775" i="15" s="1"/>
  <c r="G2774" i="15"/>
  <c r="C2774" i="15"/>
  <c r="B2774" i="15" s="1"/>
  <c r="G2773" i="15"/>
  <c r="C2773" i="15"/>
  <c r="B2773" i="15" s="1"/>
  <c r="G2772" i="15"/>
  <c r="C2772" i="15"/>
  <c r="B2772" i="15" s="1"/>
  <c r="G2771" i="15"/>
  <c r="C2771" i="15"/>
  <c r="B2771" i="15" s="1"/>
  <c r="G2770" i="15"/>
  <c r="C2770" i="15"/>
  <c r="B2770" i="15" s="1"/>
  <c r="G2769" i="15"/>
  <c r="C2769" i="15"/>
  <c r="B2769" i="15" s="1"/>
  <c r="G2768" i="15"/>
  <c r="C2768" i="15"/>
  <c r="B2768" i="15" s="1"/>
  <c r="G2767" i="15"/>
  <c r="C2767" i="15"/>
  <c r="B2767" i="15" s="1"/>
  <c r="G2766" i="15"/>
  <c r="C2766" i="15"/>
  <c r="B2766" i="15" s="1"/>
  <c r="G2765" i="15"/>
  <c r="C2765" i="15"/>
  <c r="B2765" i="15" s="1"/>
  <c r="G2764" i="15"/>
  <c r="C2764" i="15"/>
  <c r="B2764" i="15" s="1"/>
  <c r="G2763" i="15"/>
  <c r="C2763" i="15"/>
  <c r="B2763" i="15" s="1"/>
  <c r="G2762" i="15"/>
  <c r="C2762" i="15"/>
  <c r="B2762" i="15" s="1"/>
  <c r="G2761" i="15"/>
  <c r="C2761" i="15"/>
  <c r="B2761" i="15" s="1"/>
  <c r="G2760" i="15"/>
  <c r="C2760" i="15"/>
  <c r="B2760" i="15" s="1"/>
  <c r="G2759" i="15"/>
  <c r="C2759" i="15"/>
  <c r="B2759" i="15" s="1"/>
  <c r="G2758" i="15"/>
  <c r="C2758" i="15"/>
  <c r="B2758" i="15" s="1"/>
  <c r="G2757" i="15"/>
  <c r="C2757" i="15"/>
  <c r="B2757" i="15" s="1"/>
  <c r="G2756" i="15"/>
  <c r="C2756" i="15"/>
  <c r="B2756" i="15" s="1"/>
  <c r="G2755" i="15"/>
  <c r="C2755" i="15"/>
  <c r="B2755" i="15" s="1"/>
  <c r="G2754" i="15"/>
  <c r="C2754" i="15"/>
  <c r="B2754" i="15" s="1"/>
  <c r="G2753" i="15"/>
  <c r="C2753" i="15"/>
  <c r="B2753" i="15" s="1"/>
  <c r="G2752" i="15"/>
  <c r="C2752" i="15"/>
  <c r="B2752" i="15" s="1"/>
  <c r="G2751" i="15"/>
  <c r="C2751" i="15"/>
  <c r="B2751" i="15" s="1"/>
  <c r="G2750" i="15"/>
  <c r="C2750" i="15"/>
  <c r="B2750" i="15" s="1"/>
  <c r="G2749" i="15"/>
  <c r="C2749" i="15"/>
  <c r="B2749" i="15" s="1"/>
  <c r="G2748" i="15"/>
  <c r="C2748" i="15"/>
  <c r="B2748" i="15" s="1"/>
  <c r="G2747" i="15"/>
  <c r="C2747" i="15"/>
  <c r="B2747" i="15" s="1"/>
  <c r="G2746" i="15"/>
  <c r="C2746" i="15"/>
  <c r="B2746" i="15" s="1"/>
  <c r="G2745" i="15"/>
  <c r="C2745" i="15"/>
  <c r="B2745" i="15" s="1"/>
  <c r="G2744" i="15"/>
  <c r="C2744" i="15"/>
  <c r="B2744" i="15" s="1"/>
  <c r="G2743" i="15"/>
  <c r="C2743" i="15"/>
  <c r="B2743" i="15" s="1"/>
  <c r="G2742" i="15"/>
  <c r="C2742" i="15"/>
  <c r="B2742" i="15" s="1"/>
  <c r="G2741" i="15"/>
  <c r="C2741" i="15"/>
  <c r="B2741" i="15" s="1"/>
  <c r="G2740" i="15"/>
  <c r="C2740" i="15"/>
  <c r="B2740" i="15" s="1"/>
  <c r="G2739" i="15"/>
  <c r="C2739" i="15"/>
  <c r="B2739" i="15" s="1"/>
  <c r="G2738" i="15"/>
  <c r="C2738" i="15"/>
  <c r="B2738" i="15" s="1"/>
  <c r="G2737" i="15"/>
  <c r="C2737" i="15"/>
  <c r="B2737" i="15" s="1"/>
  <c r="G2736" i="15"/>
  <c r="C2736" i="15"/>
  <c r="B2736" i="15" s="1"/>
  <c r="G2735" i="15"/>
  <c r="C2735" i="15"/>
  <c r="B2735" i="15" s="1"/>
  <c r="G2734" i="15"/>
  <c r="C2734" i="15"/>
  <c r="B2734" i="15" s="1"/>
  <c r="G2733" i="15"/>
  <c r="C2733" i="15"/>
  <c r="B2733" i="15" s="1"/>
  <c r="G2732" i="15"/>
  <c r="C2732" i="15"/>
  <c r="B2732" i="15" s="1"/>
  <c r="G2731" i="15"/>
  <c r="C2731" i="15"/>
  <c r="B2731" i="15" s="1"/>
  <c r="G2730" i="15"/>
  <c r="C2730" i="15"/>
  <c r="B2730" i="15" s="1"/>
  <c r="G2729" i="15"/>
  <c r="C2729" i="15"/>
  <c r="B2729" i="15" s="1"/>
  <c r="G2728" i="15"/>
  <c r="C2728" i="15"/>
  <c r="B2728" i="15" s="1"/>
  <c r="G2727" i="15"/>
  <c r="C2727" i="15"/>
  <c r="B2727" i="15" s="1"/>
  <c r="G2726" i="15"/>
  <c r="C2726" i="15"/>
  <c r="B2726" i="15" s="1"/>
  <c r="G2725" i="15"/>
  <c r="C2725" i="15"/>
  <c r="B2725" i="15" s="1"/>
  <c r="G2724" i="15"/>
  <c r="C2724" i="15"/>
  <c r="B2724" i="15" s="1"/>
  <c r="G2723" i="15"/>
  <c r="C2723" i="15"/>
  <c r="B2723" i="15" s="1"/>
  <c r="G2722" i="15"/>
  <c r="C2722" i="15"/>
  <c r="B2722" i="15" s="1"/>
  <c r="G2721" i="15"/>
  <c r="C2721" i="15"/>
  <c r="B2721" i="15" s="1"/>
  <c r="G2720" i="15"/>
  <c r="C2720" i="15"/>
  <c r="B2720" i="15" s="1"/>
  <c r="G2719" i="15"/>
  <c r="C2719" i="15"/>
  <c r="B2719" i="15" s="1"/>
  <c r="G2718" i="15"/>
  <c r="C2718" i="15"/>
  <c r="B2718" i="15" s="1"/>
  <c r="G2717" i="15"/>
  <c r="C2717" i="15"/>
  <c r="B2717" i="15" s="1"/>
  <c r="G2716" i="15"/>
  <c r="C2716" i="15"/>
  <c r="B2716" i="15" s="1"/>
  <c r="G2715" i="15"/>
  <c r="C2715" i="15"/>
  <c r="B2715" i="15" s="1"/>
  <c r="G2714" i="15"/>
  <c r="C2714" i="15"/>
  <c r="B2714" i="15" s="1"/>
  <c r="G2713" i="15"/>
  <c r="C2713" i="15"/>
  <c r="B2713" i="15" s="1"/>
  <c r="G2712" i="15"/>
  <c r="C2712" i="15"/>
  <c r="B2712" i="15" s="1"/>
  <c r="G2711" i="15"/>
  <c r="C2711" i="15"/>
  <c r="B2711" i="15" s="1"/>
  <c r="G2710" i="15"/>
  <c r="C2710" i="15"/>
  <c r="B2710" i="15" s="1"/>
  <c r="G2709" i="15"/>
  <c r="C2709" i="15"/>
  <c r="B2709" i="15" s="1"/>
  <c r="G2708" i="15"/>
  <c r="C2708" i="15"/>
  <c r="B2708" i="15" s="1"/>
  <c r="G2707" i="15"/>
  <c r="C2707" i="15"/>
  <c r="B2707" i="15" s="1"/>
  <c r="G2706" i="15"/>
  <c r="C2706" i="15"/>
  <c r="B2706" i="15" s="1"/>
  <c r="G2705" i="15"/>
  <c r="C2705" i="15"/>
  <c r="B2705" i="15" s="1"/>
  <c r="G2704" i="15"/>
  <c r="C2704" i="15"/>
  <c r="B2704" i="15" s="1"/>
  <c r="G2703" i="15"/>
  <c r="C2703" i="15"/>
  <c r="B2703" i="15" s="1"/>
  <c r="G2702" i="15"/>
  <c r="C2702" i="15"/>
  <c r="B2702" i="15" s="1"/>
  <c r="G2701" i="15"/>
  <c r="C2701" i="15"/>
  <c r="B2701" i="15" s="1"/>
  <c r="G2700" i="15"/>
  <c r="C2700" i="15"/>
  <c r="B2700" i="15" s="1"/>
  <c r="G2699" i="15"/>
  <c r="C2699" i="15"/>
  <c r="B2699" i="15" s="1"/>
  <c r="G2698" i="15"/>
  <c r="C2698" i="15"/>
  <c r="B2698" i="15" s="1"/>
  <c r="G2697" i="15"/>
  <c r="C2697" i="15"/>
  <c r="B2697" i="15" s="1"/>
  <c r="G2696" i="15"/>
  <c r="C2696" i="15"/>
  <c r="B2696" i="15" s="1"/>
  <c r="G2695" i="15"/>
  <c r="C2695" i="15"/>
  <c r="B2695" i="15" s="1"/>
  <c r="G2694" i="15"/>
  <c r="C2694" i="15"/>
  <c r="B2694" i="15" s="1"/>
  <c r="G2693" i="15"/>
  <c r="C2693" i="15"/>
  <c r="B2693" i="15" s="1"/>
  <c r="G2692" i="15"/>
  <c r="C2692" i="15"/>
  <c r="B2692" i="15" s="1"/>
  <c r="G2691" i="15"/>
  <c r="C2691" i="15"/>
  <c r="B2691" i="15" s="1"/>
  <c r="G2690" i="15"/>
  <c r="C2690" i="15"/>
  <c r="B2690" i="15" s="1"/>
  <c r="G2689" i="15"/>
  <c r="C2689" i="15"/>
  <c r="B2689" i="15" s="1"/>
  <c r="G2688" i="15"/>
  <c r="C2688" i="15"/>
  <c r="B2688" i="15" s="1"/>
  <c r="G2687" i="15"/>
  <c r="C2687" i="15"/>
  <c r="B2687" i="15" s="1"/>
  <c r="G2686" i="15"/>
  <c r="C2686" i="15"/>
  <c r="B2686" i="15" s="1"/>
  <c r="G2685" i="15"/>
  <c r="C2685" i="15"/>
  <c r="B2685" i="15" s="1"/>
  <c r="G2684" i="15"/>
  <c r="C2684" i="15"/>
  <c r="B2684" i="15" s="1"/>
  <c r="G2683" i="15"/>
  <c r="C2683" i="15"/>
  <c r="B2683" i="15" s="1"/>
  <c r="G2682" i="15"/>
  <c r="C2682" i="15"/>
  <c r="B2682" i="15" s="1"/>
  <c r="G2681" i="15"/>
  <c r="C2681" i="15"/>
  <c r="B2681" i="15" s="1"/>
  <c r="G2680" i="15"/>
  <c r="C2680" i="15"/>
  <c r="B2680" i="15" s="1"/>
  <c r="G2679" i="15"/>
  <c r="C2679" i="15"/>
  <c r="B2679" i="15" s="1"/>
  <c r="G2678" i="15"/>
  <c r="C2678" i="15"/>
  <c r="B2678" i="15" s="1"/>
  <c r="G2677" i="15"/>
  <c r="C2677" i="15"/>
  <c r="B2677" i="15" s="1"/>
  <c r="G2676" i="15"/>
  <c r="C2676" i="15"/>
  <c r="B2676" i="15" s="1"/>
  <c r="G2675" i="15"/>
  <c r="C2675" i="15"/>
  <c r="B2675" i="15" s="1"/>
  <c r="G2674" i="15"/>
  <c r="C2674" i="15"/>
  <c r="B2674" i="15" s="1"/>
  <c r="G2673" i="15"/>
  <c r="C2673" i="15"/>
  <c r="B2673" i="15" s="1"/>
  <c r="G2672" i="15"/>
  <c r="C2672" i="15"/>
  <c r="B2672" i="15" s="1"/>
  <c r="G2671" i="15"/>
  <c r="C2671" i="15"/>
  <c r="B2671" i="15" s="1"/>
  <c r="G2670" i="15"/>
  <c r="C2670" i="15"/>
  <c r="B2670" i="15" s="1"/>
  <c r="G2669" i="15"/>
  <c r="C2669" i="15"/>
  <c r="B2669" i="15" s="1"/>
  <c r="G2668" i="15"/>
  <c r="C2668" i="15"/>
  <c r="B2668" i="15" s="1"/>
  <c r="G2667" i="15"/>
  <c r="C2667" i="15"/>
  <c r="B2667" i="15" s="1"/>
  <c r="G2666" i="15"/>
  <c r="C2666" i="15"/>
  <c r="B2666" i="15" s="1"/>
  <c r="G2665" i="15"/>
  <c r="C2665" i="15"/>
  <c r="B2665" i="15" s="1"/>
  <c r="G2664" i="15"/>
  <c r="C2664" i="15"/>
  <c r="B2664" i="15" s="1"/>
  <c r="G2663" i="15"/>
  <c r="C2663" i="15"/>
  <c r="B2663" i="15" s="1"/>
  <c r="G2662" i="15"/>
  <c r="C2662" i="15"/>
  <c r="B2662" i="15" s="1"/>
  <c r="G2661" i="15"/>
  <c r="C2661" i="15"/>
  <c r="B2661" i="15" s="1"/>
  <c r="G2660" i="15"/>
  <c r="C2660" i="15"/>
  <c r="B2660" i="15" s="1"/>
  <c r="G2659" i="15"/>
  <c r="C2659" i="15"/>
  <c r="B2659" i="15" s="1"/>
  <c r="G2658" i="15"/>
  <c r="C2658" i="15"/>
  <c r="B2658" i="15" s="1"/>
  <c r="G2657" i="15"/>
  <c r="C2657" i="15"/>
  <c r="B2657" i="15" s="1"/>
  <c r="G2656" i="15"/>
  <c r="C2656" i="15"/>
  <c r="B2656" i="15" s="1"/>
  <c r="G2655" i="15"/>
  <c r="C2655" i="15"/>
  <c r="B2655" i="15" s="1"/>
  <c r="G2654" i="15"/>
  <c r="C2654" i="15"/>
  <c r="B2654" i="15" s="1"/>
  <c r="G2653" i="15"/>
  <c r="C2653" i="15"/>
  <c r="B2653" i="15" s="1"/>
  <c r="G2652" i="15"/>
  <c r="C2652" i="15"/>
  <c r="B2652" i="15" s="1"/>
  <c r="G2651" i="15"/>
  <c r="C2651" i="15"/>
  <c r="B2651" i="15" s="1"/>
  <c r="G2650" i="15"/>
  <c r="C2650" i="15"/>
  <c r="B2650" i="15" s="1"/>
  <c r="G2649" i="15"/>
  <c r="C2649" i="15"/>
  <c r="B2649" i="15" s="1"/>
  <c r="G2648" i="15"/>
  <c r="C2648" i="15"/>
  <c r="B2648" i="15" s="1"/>
  <c r="G2647" i="15"/>
  <c r="C2647" i="15"/>
  <c r="B2647" i="15" s="1"/>
  <c r="G2646" i="15"/>
  <c r="C2646" i="15"/>
  <c r="B2646" i="15" s="1"/>
  <c r="G2645" i="15"/>
  <c r="C2645" i="15"/>
  <c r="B2645" i="15" s="1"/>
  <c r="G2644" i="15"/>
  <c r="C2644" i="15"/>
  <c r="B2644" i="15" s="1"/>
  <c r="G2643" i="15"/>
  <c r="C2643" i="15"/>
  <c r="B2643" i="15" s="1"/>
  <c r="G2642" i="15"/>
  <c r="C2642" i="15"/>
  <c r="B2642" i="15" s="1"/>
  <c r="G2641" i="15"/>
  <c r="C2641" i="15"/>
  <c r="B2641" i="15" s="1"/>
  <c r="G2640" i="15"/>
  <c r="C2640" i="15"/>
  <c r="B2640" i="15" s="1"/>
  <c r="G2639" i="15"/>
  <c r="C2639" i="15"/>
  <c r="B2639" i="15" s="1"/>
  <c r="G2638" i="15"/>
  <c r="C2638" i="15"/>
  <c r="B2638" i="15" s="1"/>
  <c r="G2637" i="15"/>
  <c r="C2637" i="15"/>
  <c r="B2637" i="15" s="1"/>
  <c r="G2636" i="15"/>
  <c r="C2636" i="15"/>
  <c r="B2636" i="15" s="1"/>
  <c r="G2635" i="15"/>
  <c r="C2635" i="15"/>
  <c r="B2635" i="15" s="1"/>
  <c r="G2634" i="15"/>
  <c r="C2634" i="15"/>
  <c r="B2634" i="15" s="1"/>
  <c r="G2633" i="15"/>
  <c r="C2633" i="15"/>
  <c r="B2633" i="15" s="1"/>
  <c r="G2632" i="15"/>
  <c r="C2632" i="15"/>
  <c r="B2632" i="15" s="1"/>
  <c r="G2631" i="15"/>
  <c r="C2631" i="15"/>
  <c r="B2631" i="15" s="1"/>
  <c r="G2630" i="15"/>
  <c r="C2630" i="15"/>
  <c r="B2630" i="15" s="1"/>
  <c r="G2629" i="15"/>
  <c r="C2629" i="15"/>
  <c r="B2629" i="15" s="1"/>
  <c r="G2628" i="15"/>
  <c r="C2628" i="15"/>
  <c r="B2628" i="15" s="1"/>
  <c r="G2627" i="15"/>
  <c r="C2627" i="15"/>
  <c r="B2627" i="15" s="1"/>
  <c r="G2626" i="15"/>
  <c r="C2626" i="15"/>
  <c r="B2626" i="15" s="1"/>
  <c r="G2625" i="15"/>
  <c r="C2625" i="15"/>
  <c r="B2625" i="15" s="1"/>
  <c r="G2624" i="15"/>
  <c r="C2624" i="15"/>
  <c r="B2624" i="15" s="1"/>
  <c r="G2623" i="15"/>
  <c r="C2623" i="15"/>
  <c r="B2623" i="15" s="1"/>
  <c r="G2622" i="15"/>
  <c r="C2622" i="15"/>
  <c r="B2622" i="15" s="1"/>
  <c r="G2621" i="15"/>
  <c r="C2621" i="15"/>
  <c r="B2621" i="15" s="1"/>
  <c r="G2620" i="15"/>
  <c r="C2620" i="15"/>
  <c r="B2620" i="15" s="1"/>
  <c r="G2619" i="15"/>
  <c r="C2619" i="15"/>
  <c r="B2619" i="15" s="1"/>
  <c r="G2618" i="15"/>
  <c r="C2618" i="15"/>
  <c r="B2618" i="15" s="1"/>
  <c r="G2617" i="15"/>
  <c r="C2617" i="15"/>
  <c r="B2617" i="15" s="1"/>
  <c r="G2616" i="15"/>
  <c r="C2616" i="15"/>
  <c r="B2616" i="15" s="1"/>
  <c r="G2615" i="15"/>
  <c r="C2615" i="15"/>
  <c r="B2615" i="15" s="1"/>
  <c r="G2614" i="15"/>
  <c r="C2614" i="15"/>
  <c r="B2614" i="15" s="1"/>
  <c r="G2613" i="15"/>
  <c r="C2613" i="15"/>
  <c r="B2613" i="15" s="1"/>
  <c r="G2612" i="15"/>
  <c r="C2612" i="15"/>
  <c r="B2612" i="15" s="1"/>
  <c r="G2611" i="15"/>
  <c r="C2611" i="15"/>
  <c r="B2611" i="15" s="1"/>
  <c r="G2610" i="15"/>
  <c r="C2610" i="15"/>
  <c r="B2610" i="15" s="1"/>
  <c r="G2609" i="15"/>
  <c r="C2609" i="15"/>
  <c r="B2609" i="15" s="1"/>
  <c r="G2608" i="15"/>
  <c r="C2608" i="15"/>
  <c r="B2608" i="15" s="1"/>
  <c r="G2607" i="15"/>
  <c r="C2607" i="15"/>
  <c r="B2607" i="15" s="1"/>
  <c r="G2606" i="15"/>
  <c r="C2606" i="15"/>
  <c r="B2606" i="15" s="1"/>
  <c r="G2605" i="15"/>
  <c r="C2605" i="15"/>
  <c r="B2605" i="15" s="1"/>
  <c r="G2604" i="15"/>
  <c r="C2604" i="15"/>
  <c r="B2604" i="15" s="1"/>
  <c r="G2603" i="15"/>
  <c r="C2603" i="15"/>
  <c r="B2603" i="15" s="1"/>
  <c r="G2602" i="15"/>
  <c r="C2602" i="15"/>
  <c r="B2602" i="15" s="1"/>
  <c r="G2601" i="15"/>
  <c r="C2601" i="15"/>
  <c r="B2601" i="15" s="1"/>
  <c r="G2600" i="15"/>
  <c r="C2600" i="15"/>
  <c r="B2600" i="15" s="1"/>
  <c r="G2599" i="15"/>
  <c r="C2599" i="15"/>
  <c r="B2599" i="15" s="1"/>
  <c r="G2598" i="15"/>
  <c r="C2598" i="15"/>
  <c r="B2598" i="15" s="1"/>
  <c r="G2597" i="15"/>
  <c r="C2597" i="15"/>
  <c r="B2597" i="15" s="1"/>
  <c r="G2596" i="15"/>
  <c r="C2596" i="15"/>
  <c r="B2596" i="15" s="1"/>
  <c r="G2595" i="15"/>
  <c r="C2595" i="15"/>
  <c r="B2595" i="15" s="1"/>
  <c r="G2594" i="15"/>
  <c r="C2594" i="15"/>
  <c r="B2594" i="15" s="1"/>
  <c r="G2593" i="15"/>
  <c r="C2593" i="15"/>
  <c r="B2593" i="15" s="1"/>
  <c r="G2592" i="15"/>
  <c r="C2592" i="15"/>
  <c r="B2592" i="15" s="1"/>
  <c r="G2591" i="15"/>
  <c r="C2591" i="15"/>
  <c r="B2591" i="15" s="1"/>
  <c r="G2590" i="15"/>
  <c r="C2590" i="15"/>
  <c r="B2590" i="15" s="1"/>
  <c r="G2589" i="15"/>
  <c r="C2589" i="15"/>
  <c r="B2589" i="15" s="1"/>
  <c r="G2588" i="15"/>
  <c r="C2588" i="15"/>
  <c r="B2588" i="15" s="1"/>
  <c r="G2587" i="15"/>
  <c r="C2587" i="15"/>
  <c r="B2587" i="15" s="1"/>
  <c r="G2586" i="15"/>
  <c r="C2586" i="15"/>
  <c r="B2586" i="15" s="1"/>
  <c r="G2585" i="15"/>
  <c r="C2585" i="15"/>
  <c r="B2585" i="15" s="1"/>
  <c r="G2584" i="15"/>
  <c r="C2584" i="15"/>
  <c r="B2584" i="15" s="1"/>
  <c r="G2583" i="15"/>
  <c r="C2583" i="15"/>
  <c r="B2583" i="15" s="1"/>
  <c r="G2582" i="15"/>
  <c r="C2582" i="15"/>
  <c r="B2582" i="15" s="1"/>
  <c r="G2581" i="15"/>
  <c r="C2581" i="15"/>
  <c r="B2581" i="15" s="1"/>
  <c r="G2580" i="15"/>
  <c r="C2580" i="15"/>
  <c r="B2580" i="15" s="1"/>
  <c r="G2579" i="15"/>
  <c r="C2579" i="15"/>
  <c r="B2579" i="15" s="1"/>
  <c r="G2578" i="15"/>
  <c r="C2578" i="15"/>
  <c r="B2578" i="15" s="1"/>
  <c r="G2577" i="15"/>
  <c r="C2577" i="15"/>
  <c r="B2577" i="15" s="1"/>
  <c r="G2576" i="15"/>
  <c r="C2576" i="15"/>
  <c r="B2576" i="15" s="1"/>
  <c r="G2575" i="15"/>
  <c r="C2575" i="15"/>
  <c r="B2575" i="15" s="1"/>
  <c r="G2574" i="15"/>
  <c r="C2574" i="15"/>
  <c r="B2574" i="15" s="1"/>
  <c r="G2573" i="15"/>
  <c r="C2573" i="15"/>
  <c r="B2573" i="15" s="1"/>
  <c r="G2572" i="15"/>
  <c r="C2572" i="15"/>
  <c r="B2572" i="15" s="1"/>
  <c r="G2571" i="15"/>
  <c r="C2571" i="15"/>
  <c r="B2571" i="15" s="1"/>
  <c r="G2570" i="15"/>
  <c r="C2570" i="15"/>
  <c r="B2570" i="15" s="1"/>
  <c r="G2569" i="15"/>
  <c r="C2569" i="15"/>
  <c r="B2569" i="15" s="1"/>
  <c r="G2568" i="15"/>
  <c r="C2568" i="15"/>
  <c r="B2568" i="15" s="1"/>
  <c r="G2567" i="15"/>
  <c r="C2567" i="15"/>
  <c r="B2567" i="15" s="1"/>
  <c r="G2566" i="15"/>
  <c r="C2566" i="15"/>
  <c r="B2566" i="15" s="1"/>
  <c r="G2565" i="15"/>
  <c r="C2565" i="15"/>
  <c r="B2565" i="15" s="1"/>
  <c r="G2564" i="15"/>
  <c r="C2564" i="15"/>
  <c r="B2564" i="15" s="1"/>
  <c r="G2563" i="15"/>
  <c r="C2563" i="15"/>
  <c r="B2563" i="15" s="1"/>
  <c r="G2562" i="15"/>
  <c r="C2562" i="15"/>
  <c r="B2562" i="15" s="1"/>
  <c r="G2561" i="15"/>
  <c r="C2561" i="15"/>
  <c r="B2561" i="15" s="1"/>
  <c r="G2560" i="15"/>
  <c r="C2560" i="15"/>
  <c r="B2560" i="15" s="1"/>
  <c r="G2559" i="15"/>
  <c r="C2559" i="15"/>
  <c r="B2559" i="15" s="1"/>
  <c r="G2558" i="15"/>
  <c r="C2558" i="15"/>
  <c r="B2558" i="15" s="1"/>
  <c r="G2557" i="15"/>
  <c r="C2557" i="15"/>
  <c r="B2557" i="15" s="1"/>
  <c r="G2556" i="15"/>
  <c r="C2556" i="15"/>
  <c r="B2556" i="15" s="1"/>
  <c r="G2555" i="15"/>
  <c r="C2555" i="15"/>
  <c r="B2555" i="15" s="1"/>
  <c r="G2554" i="15"/>
  <c r="C2554" i="15"/>
  <c r="B2554" i="15" s="1"/>
  <c r="G2553" i="15"/>
  <c r="C2553" i="15"/>
  <c r="B2553" i="15" s="1"/>
  <c r="G2552" i="15"/>
  <c r="C2552" i="15"/>
  <c r="B2552" i="15" s="1"/>
  <c r="G2551" i="15"/>
  <c r="C2551" i="15"/>
  <c r="B2551" i="15" s="1"/>
  <c r="G2550" i="15"/>
  <c r="C2550" i="15"/>
  <c r="B2550" i="15" s="1"/>
  <c r="G2549" i="15"/>
  <c r="C2549" i="15"/>
  <c r="B2549" i="15" s="1"/>
  <c r="G2548" i="15"/>
  <c r="C2548" i="15"/>
  <c r="B2548" i="15" s="1"/>
  <c r="G2547" i="15"/>
  <c r="C2547" i="15"/>
  <c r="B2547" i="15" s="1"/>
  <c r="G2546" i="15"/>
  <c r="C2546" i="15"/>
  <c r="B2546" i="15" s="1"/>
  <c r="G2545" i="15"/>
  <c r="C2545" i="15"/>
  <c r="B2545" i="15" s="1"/>
  <c r="G2544" i="15"/>
  <c r="C2544" i="15"/>
  <c r="B2544" i="15" s="1"/>
  <c r="G2543" i="15"/>
  <c r="C2543" i="15"/>
  <c r="B2543" i="15" s="1"/>
  <c r="G2542" i="15"/>
  <c r="C2542" i="15"/>
  <c r="B2542" i="15" s="1"/>
  <c r="G2541" i="15"/>
  <c r="C2541" i="15"/>
  <c r="B2541" i="15" s="1"/>
  <c r="G2540" i="15"/>
  <c r="C2540" i="15"/>
  <c r="B2540" i="15" s="1"/>
  <c r="G2539" i="15"/>
  <c r="C2539" i="15"/>
  <c r="B2539" i="15" s="1"/>
  <c r="G2538" i="15"/>
  <c r="C2538" i="15"/>
  <c r="B2538" i="15" s="1"/>
  <c r="G2537" i="15"/>
  <c r="C2537" i="15"/>
  <c r="B2537" i="15" s="1"/>
  <c r="G2536" i="15"/>
  <c r="C2536" i="15"/>
  <c r="B2536" i="15" s="1"/>
  <c r="G2535" i="15"/>
  <c r="C2535" i="15"/>
  <c r="B2535" i="15" s="1"/>
  <c r="G2534" i="15"/>
  <c r="C2534" i="15"/>
  <c r="B2534" i="15" s="1"/>
  <c r="G2533" i="15"/>
  <c r="C2533" i="15"/>
  <c r="B2533" i="15" s="1"/>
  <c r="G2532" i="15"/>
  <c r="C2532" i="15"/>
  <c r="B2532" i="15" s="1"/>
  <c r="G2531" i="15"/>
  <c r="C2531" i="15"/>
  <c r="B2531" i="15" s="1"/>
  <c r="G2530" i="15"/>
  <c r="C2530" i="15"/>
  <c r="B2530" i="15" s="1"/>
  <c r="G2529" i="15"/>
  <c r="C2529" i="15"/>
  <c r="B2529" i="15" s="1"/>
  <c r="G2528" i="15"/>
  <c r="C2528" i="15"/>
  <c r="B2528" i="15" s="1"/>
  <c r="G2527" i="15"/>
  <c r="C2527" i="15"/>
  <c r="B2527" i="15" s="1"/>
  <c r="G2526" i="15"/>
  <c r="C2526" i="15"/>
  <c r="B2526" i="15" s="1"/>
  <c r="G2525" i="15"/>
  <c r="C2525" i="15"/>
  <c r="B2525" i="15" s="1"/>
  <c r="G2524" i="15"/>
  <c r="C2524" i="15"/>
  <c r="B2524" i="15" s="1"/>
  <c r="G2523" i="15"/>
  <c r="C2523" i="15"/>
  <c r="B2523" i="15" s="1"/>
  <c r="G2522" i="15"/>
  <c r="C2522" i="15"/>
  <c r="B2522" i="15" s="1"/>
  <c r="G2521" i="15"/>
  <c r="C2521" i="15"/>
  <c r="B2521" i="15" s="1"/>
  <c r="G2520" i="15"/>
  <c r="C2520" i="15"/>
  <c r="B2520" i="15" s="1"/>
  <c r="G2519" i="15"/>
  <c r="C2519" i="15"/>
  <c r="B2519" i="15" s="1"/>
  <c r="G2518" i="15"/>
  <c r="C2518" i="15"/>
  <c r="B2518" i="15" s="1"/>
  <c r="G2517" i="15"/>
  <c r="C2517" i="15"/>
  <c r="B2517" i="15" s="1"/>
  <c r="G2516" i="15"/>
  <c r="C2516" i="15"/>
  <c r="B2516" i="15" s="1"/>
  <c r="G2515" i="15"/>
  <c r="C2515" i="15"/>
  <c r="B2515" i="15" s="1"/>
  <c r="G2514" i="15"/>
  <c r="C2514" i="15"/>
  <c r="B2514" i="15" s="1"/>
  <c r="G2513" i="15"/>
  <c r="C2513" i="15"/>
  <c r="B2513" i="15" s="1"/>
  <c r="G2512" i="15"/>
  <c r="C2512" i="15"/>
  <c r="B2512" i="15" s="1"/>
  <c r="G2511" i="15"/>
  <c r="C2511" i="15"/>
  <c r="B2511" i="15" s="1"/>
  <c r="G2510" i="15"/>
  <c r="C2510" i="15"/>
  <c r="B2510" i="15" s="1"/>
  <c r="G2509" i="15"/>
  <c r="C2509" i="15"/>
  <c r="B2509" i="15" s="1"/>
  <c r="G2508" i="15"/>
  <c r="C2508" i="15"/>
  <c r="B2508" i="15" s="1"/>
  <c r="G2507" i="15"/>
  <c r="C2507" i="15"/>
  <c r="B2507" i="15" s="1"/>
  <c r="G2506" i="15"/>
  <c r="C2506" i="15"/>
  <c r="B2506" i="15" s="1"/>
  <c r="G2505" i="15"/>
  <c r="C2505" i="15"/>
  <c r="B2505" i="15" s="1"/>
  <c r="G2504" i="15"/>
  <c r="C2504" i="15"/>
  <c r="B2504" i="15" s="1"/>
  <c r="G2503" i="15"/>
  <c r="C2503" i="15"/>
  <c r="B2503" i="15" s="1"/>
  <c r="G2502" i="15"/>
  <c r="C2502" i="15"/>
  <c r="B2502" i="15" s="1"/>
  <c r="G2501" i="15"/>
  <c r="C2501" i="15"/>
  <c r="B2501" i="15" s="1"/>
  <c r="G2500" i="15"/>
  <c r="C2500" i="15"/>
  <c r="B2500" i="15" s="1"/>
  <c r="G2499" i="15"/>
  <c r="C2499" i="15"/>
  <c r="B2499" i="15" s="1"/>
  <c r="G2498" i="15"/>
  <c r="C2498" i="15"/>
  <c r="B2498" i="15" s="1"/>
  <c r="G2497" i="15"/>
  <c r="C2497" i="15"/>
  <c r="B2497" i="15" s="1"/>
  <c r="G2496" i="15"/>
  <c r="C2496" i="15"/>
  <c r="B2496" i="15" s="1"/>
  <c r="G2495" i="15"/>
  <c r="C2495" i="15"/>
  <c r="B2495" i="15" s="1"/>
  <c r="G2494" i="15"/>
  <c r="C2494" i="15"/>
  <c r="B2494" i="15" s="1"/>
  <c r="G2493" i="15"/>
  <c r="C2493" i="15"/>
  <c r="B2493" i="15" s="1"/>
  <c r="G2492" i="15"/>
  <c r="C2492" i="15"/>
  <c r="B2492" i="15" s="1"/>
  <c r="G2491" i="15"/>
  <c r="C2491" i="15"/>
  <c r="B2491" i="15" s="1"/>
  <c r="G2490" i="15"/>
  <c r="C2490" i="15"/>
  <c r="B2490" i="15" s="1"/>
  <c r="G2489" i="15"/>
  <c r="C2489" i="15"/>
  <c r="B2489" i="15" s="1"/>
  <c r="G2488" i="15"/>
  <c r="C2488" i="15"/>
  <c r="B2488" i="15" s="1"/>
  <c r="G2487" i="15"/>
  <c r="C2487" i="15"/>
  <c r="B2487" i="15" s="1"/>
  <c r="G2486" i="15"/>
  <c r="C2486" i="15"/>
  <c r="B2486" i="15" s="1"/>
  <c r="G2485" i="15"/>
  <c r="C2485" i="15"/>
  <c r="B2485" i="15" s="1"/>
  <c r="G2484" i="15"/>
  <c r="C2484" i="15"/>
  <c r="B2484" i="15" s="1"/>
  <c r="G2483" i="15"/>
  <c r="C2483" i="15"/>
  <c r="B2483" i="15" s="1"/>
  <c r="G2482" i="15"/>
  <c r="C2482" i="15"/>
  <c r="B2482" i="15" s="1"/>
  <c r="G2481" i="15"/>
  <c r="C2481" i="15"/>
  <c r="B2481" i="15" s="1"/>
  <c r="G2480" i="15"/>
  <c r="C2480" i="15"/>
  <c r="B2480" i="15" s="1"/>
  <c r="G2479" i="15"/>
  <c r="C2479" i="15"/>
  <c r="B2479" i="15" s="1"/>
  <c r="G2478" i="15"/>
  <c r="C2478" i="15"/>
  <c r="B2478" i="15" s="1"/>
  <c r="G2477" i="15"/>
  <c r="C2477" i="15"/>
  <c r="B2477" i="15" s="1"/>
  <c r="G2476" i="15"/>
  <c r="C2476" i="15"/>
  <c r="B2476" i="15" s="1"/>
  <c r="G2475" i="15"/>
  <c r="C2475" i="15"/>
  <c r="B2475" i="15" s="1"/>
  <c r="G2474" i="15"/>
  <c r="C2474" i="15"/>
  <c r="B2474" i="15" s="1"/>
  <c r="G2473" i="15"/>
  <c r="C2473" i="15"/>
  <c r="B2473" i="15" s="1"/>
  <c r="G2472" i="15"/>
  <c r="C2472" i="15"/>
  <c r="B2472" i="15" s="1"/>
  <c r="G2471" i="15"/>
  <c r="C2471" i="15"/>
  <c r="B2471" i="15" s="1"/>
  <c r="G2470" i="15"/>
  <c r="C2470" i="15"/>
  <c r="B2470" i="15" s="1"/>
  <c r="G2469" i="15"/>
  <c r="C2469" i="15"/>
  <c r="B2469" i="15" s="1"/>
  <c r="G2468" i="15"/>
  <c r="C2468" i="15"/>
  <c r="B2468" i="15" s="1"/>
  <c r="G2467" i="15"/>
  <c r="C2467" i="15"/>
  <c r="B2467" i="15" s="1"/>
  <c r="G2466" i="15"/>
  <c r="C2466" i="15"/>
  <c r="B2466" i="15" s="1"/>
  <c r="G2465" i="15"/>
  <c r="C2465" i="15"/>
  <c r="B2465" i="15" s="1"/>
  <c r="G2464" i="15"/>
  <c r="C2464" i="15"/>
  <c r="B2464" i="15" s="1"/>
  <c r="G2463" i="15"/>
  <c r="C2463" i="15"/>
  <c r="B2463" i="15" s="1"/>
  <c r="G2462" i="15"/>
  <c r="C2462" i="15"/>
  <c r="B2462" i="15" s="1"/>
  <c r="G2461" i="15"/>
  <c r="C2461" i="15"/>
  <c r="B2461" i="15" s="1"/>
  <c r="G2460" i="15"/>
  <c r="C2460" i="15"/>
  <c r="B2460" i="15" s="1"/>
  <c r="G2459" i="15"/>
  <c r="C2459" i="15"/>
  <c r="B2459" i="15" s="1"/>
  <c r="G2458" i="15"/>
  <c r="C2458" i="15"/>
  <c r="B2458" i="15" s="1"/>
  <c r="G2457" i="15"/>
  <c r="C2457" i="15"/>
  <c r="B2457" i="15" s="1"/>
  <c r="G2456" i="15"/>
  <c r="C2456" i="15"/>
  <c r="B2456" i="15" s="1"/>
  <c r="G2455" i="15"/>
  <c r="C2455" i="15"/>
  <c r="B2455" i="15" s="1"/>
  <c r="G2454" i="15"/>
  <c r="C2454" i="15"/>
  <c r="B2454" i="15" s="1"/>
  <c r="G2453" i="15"/>
  <c r="C2453" i="15"/>
  <c r="B2453" i="15" s="1"/>
  <c r="G2452" i="15"/>
  <c r="C2452" i="15"/>
  <c r="B2452" i="15" s="1"/>
  <c r="G2451" i="15"/>
  <c r="C2451" i="15"/>
  <c r="B2451" i="15" s="1"/>
  <c r="G2450" i="15"/>
  <c r="C2450" i="15"/>
  <c r="B2450" i="15" s="1"/>
  <c r="G2449" i="15"/>
  <c r="C2449" i="15"/>
  <c r="B2449" i="15" s="1"/>
  <c r="G2448" i="15"/>
  <c r="C2448" i="15"/>
  <c r="B2448" i="15" s="1"/>
  <c r="G2447" i="15"/>
  <c r="C2447" i="15"/>
  <c r="B2447" i="15" s="1"/>
  <c r="G2446" i="15"/>
  <c r="C2446" i="15"/>
  <c r="B2446" i="15" s="1"/>
  <c r="G2445" i="15"/>
  <c r="C2445" i="15"/>
  <c r="B2445" i="15" s="1"/>
  <c r="G2444" i="15"/>
  <c r="C2444" i="15"/>
  <c r="B2444" i="15" s="1"/>
  <c r="G2443" i="15"/>
  <c r="C2443" i="15"/>
  <c r="B2443" i="15" s="1"/>
  <c r="G2442" i="15"/>
  <c r="C2442" i="15"/>
  <c r="B2442" i="15" s="1"/>
  <c r="G2441" i="15"/>
  <c r="C2441" i="15"/>
  <c r="B2441" i="15" s="1"/>
  <c r="G2440" i="15"/>
  <c r="C2440" i="15"/>
  <c r="B2440" i="15" s="1"/>
  <c r="G2439" i="15"/>
  <c r="C2439" i="15"/>
  <c r="B2439" i="15" s="1"/>
  <c r="G2438" i="15"/>
  <c r="C2438" i="15"/>
  <c r="B2438" i="15" s="1"/>
  <c r="G2437" i="15"/>
  <c r="C2437" i="15"/>
  <c r="B2437" i="15" s="1"/>
  <c r="G2436" i="15"/>
  <c r="C2436" i="15"/>
  <c r="B2436" i="15" s="1"/>
  <c r="G2435" i="15"/>
  <c r="C2435" i="15"/>
  <c r="B2435" i="15" s="1"/>
  <c r="G2434" i="15"/>
  <c r="C2434" i="15"/>
  <c r="B2434" i="15" s="1"/>
  <c r="G2433" i="15"/>
  <c r="C2433" i="15"/>
  <c r="B2433" i="15" s="1"/>
  <c r="G2432" i="15"/>
  <c r="C2432" i="15"/>
  <c r="B2432" i="15" s="1"/>
  <c r="G2431" i="15"/>
  <c r="C2431" i="15"/>
  <c r="B2431" i="15" s="1"/>
  <c r="G2430" i="15"/>
  <c r="C2430" i="15"/>
  <c r="B2430" i="15" s="1"/>
  <c r="G2429" i="15"/>
  <c r="C2429" i="15"/>
  <c r="B2429" i="15" s="1"/>
  <c r="G2428" i="15"/>
  <c r="C2428" i="15"/>
  <c r="B2428" i="15" s="1"/>
  <c r="G2427" i="15"/>
  <c r="C2427" i="15"/>
  <c r="B2427" i="15" s="1"/>
  <c r="G2426" i="15"/>
  <c r="C2426" i="15"/>
  <c r="B2426" i="15" s="1"/>
  <c r="G2425" i="15"/>
  <c r="C2425" i="15"/>
  <c r="B2425" i="15" s="1"/>
  <c r="G2424" i="15"/>
  <c r="C2424" i="15"/>
  <c r="B2424" i="15" s="1"/>
  <c r="G2423" i="15"/>
  <c r="C2423" i="15"/>
  <c r="B2423" i="15" s="1"/>
  <c r="G2422" i="15"/>
  <c r="C2422" i="15"/>
  <c r="B2422" i="15" s="1"/>
  <c r="G2421" i="15"/>
  <c r="C2421" i="15"/>
  <c r="B2421" i="15" s="1"/>
  <c r="G2420" i="15"/>
  <c r="C2420" i="15"/>
  <c r="B2420" i="15" s="1"/>
  <c r="G2419" i="15"/>
  <c r="C2419" i="15"/>
  <c r="B2419" i="15" s="1"/>
  <c r="G2418" i="15"/>
  <c r="C2418" i="15"/>
  <c r="B2418" i="15" s="1"/>
  <c r="G2417" i="15"/>
  <c r="C2417" i="15"/>
  <c r="B2417" i="15" s="1"/>
  <c r="G2416" i="15"/>
  <c r="C2416" i="15"/>
  <c r="B2416" i="15" s="1"/>
  <c r="G2415" i="15"/>
  <c r="C2415" i="15"/>
  <c r="B2415" i="15" s="1"/>
  <c r="G2414" i="15"/>
  <c r="C2414" i="15"/>
  <c r="B2414" i="15" s="1"/>
  <c r="G2413" i="15"/>
  <c r="C2413" i="15"/>
  <c r="B2413" i="15" s="1"/>
  <c r="G2412" i="15"/>
  <c r="C2412" i="15"/>
  <c r="B2412" i="15" s="1"/>
  <c r="G2411" i="15"/>
  <c r="C2411" i="15"/>
  <c r="B2411" i="15" s="1"/>
  <c r="G2410" i="15"/>
  <c r="C2410" i="15"/>
  <c r="B2410" i="15" s="1"/>
  <c r="G2409" i="15"/>
  <c r="C2409" i="15"/>
  <c r="B2409" i="15" s="1"/>
  <c r="G2408" i="15"/>
  <c r="C2408" i="15"/>
  <c r="B2408" i="15" s="1"/>
  <c r="G2407" i="15"/>
  <c r="C2407" i="15"/>
  <c r="B2407" i="15" s="1"/>
  <c r="G2406" i="15"/>
  <c r="C2406" i="15"/>
  <c r="B2406" i="15" s="1"/>
  <c r="G2405" i="15"/>
  <c r="C2405" i="15"/>
  <c r="B2405" i="15" s="1"/>
  <c r="G2404" i="15"/>
  <c r="C2404" i="15"/>
  <c r="B2404" i="15" s="1"/>
  <c r="G2403" i="15"/>
  <c r="C2403" i="15"/>
  <c r="B2403" i="15" s="1"/>
  <c r="G2402" i="15"/>
  <c r="C2402" i="15"/>
  <c r="B2402" i="15" s="1"/>
  <c r="G2401" i="15"/>
  <c r="C2401" i="15"/>
  <c r="B2401" i="15" s="1"/>
  <c r="G2400" i="15"/>
  <c r="C2400" i="15"/>
  <c r="B2400" i="15" s="1"/>
  <c r="G2399" i="15"/>
  <c r="C2399" i="15"/>
  <c r="B2399" i="15" s="1"/>
  <c r="G2398" i="15"/>
  <c r="C2398" i="15"/>
  <c r="B2398" i="15" s="1"/>
  <c r="G2397" i="15"/>
  <c r="C2397" i="15"/>
  <c r="B2397" i="15" s="1"/>
  <c r="G2396" i="15"/>
  <c r="C2396" i="15"/>
  <c r="B2396" i="15" s="1"/>
  <c r="G2395" i="15"/>
  <c r="C2395" i="15"/>
  <c r="B2395" i="15" s="1"/>
  <c r="G2394" i="15"/>
  <c r="C2394" i="15"/>
  <c r="B2394" i="15" s="1"/>
  <c r="G2393" i="15"/>
  <c r="C2393" i="15"/>
  <c r="B2393" i="15" s="1"/>
  <c r="G2392" i="15"/>
  <c r="C2392" i="15"/>
  <c r="B2392" i="15" s="1"/>
  <c r="G2391" i="15"/>
  <c r="C2391" i="15"/>
  <c r="B2391" i="15" s="1"/>
  <c r="G2390" i="15"/>
  <c r="C2390" i="15"/>
  <c r="B2390" i="15" s="1"/>
  <c r="G2389" i="15"/>
  <c r="C2389" i="15"/>
  <c r="B2389" i="15" s="1"/>
  <c r="G2388" i="15"/>
  <c r="C2388" i="15"/>
  <c r="B2388" i="15" s="1"/>
  <c r="G2387" i="15"/>
  <c r="C2387" i="15"/>
  <c r="B2387" i="15" s="1"/>
  <c r="G2386" i="15"/>
  <c r="C2386" i="15"/>
  <c r="B2386" i="15" s="1"/>
  <c r="G2385" i="15"/>
  <c r="C2385" i="15"/>
  <c r="B2385" i="15" s="1"/>
  <c r="G2384" i="15"/>
  <c r="C2384" i="15"/>
  <c r="B2384" i="15" s="1"/>
  <c r="G2383" i="15"/>
  <c r="C2383" i="15"/>
  <c r="B2383" i="15" s="1"/>
  <c r="G2382" i="15"/>
  <c r="C2382" i="15"/>
  <c r="B2382" i="15" s="1"/>
  <c r="G2381" i="15"/>
  <c r="C2381" i="15"/>
  <c r="B2381" i="15" s="1"/>
  <c r="G2380" i="15"/>
  <c r="C2380" i="15"/>
  <c r="B2380" i="15" s="1"/>
  <c r="G2379" i="15"/>
  <c r="C2379" i="15"/>
  <c r="B2379" i="15" s="1"/>
  <c r="G2378" i="15"/>
  <c r="C2378" i="15"/>
  <c r="B2378" i="15" s="1"/>
  <c r="G2377" i="15"/>
  <c r="C2377" i="15"/>
  <c r="B2377" i="15" s="1"/>
  <c r="G2376" i="15"/>
  <c r="C2376" i="15"/>
  <c r="B2376" i="15" s="1"/>
  <c r="G2375" i="15"/>
  <c r="C2375" i="15"/>
  <c r="B2375" i="15" s="1"/>
  <c r="G2374" i="15"/>
  <c r="C2374" i="15"/>
  <c r="B2374" i="15" s="1"/>
  <c r="G2373" i="15"/>
  <c r="C2373" i="15"/>
  <c r="B2373" i="15" s="1"/>
  <c r="G2372" i="15"/>
  <c r="C2372" i="15"/>
  <c r="B2372" i="15" s="1"/>
  <c r="G2371" i="15"/>
  <c r="C2371" i="15"/>
  <c r="B2371" i="15" s="1"/>
  <c r="G2370" i="15"/>
  <c r="C2370" i="15"/>
  <c r="B2370" i="15" s="1"/>
  <c r="G2369" i="15"/>
  <c r="C2369" i="15"/>
  <c r="B2369" i="15" s="1"/>
  <c r="G2368" i="15"/>
  <c r="C2368" i="15"/>
  <c r="B2368" i="15" s="1"/>
  <c r="G2367" i="15"/>
  <c r="C2367" i="15"/>
  <c r="B2367" i="15" s="1"/>
  <c r="G2366" i="15"/>
  <c r="C2366" i="15"/>
  <c r="B2366" i="15" s="1"/>
  <c r="G2365" i="15"/>
  <c r="C2365" i="15"/>
  <c r="B2365" i="15" s="1"/>
  <c r="G2364" i="15"/>
  <c r="C2364" i="15"/>
  <c r="B2364" i="15" s="1"/>
  <c r="G2363" i="15"/>
  <c r="C2363" i="15"/>
  <c r="B2363" i="15" s="1"/>
  <c r="G2362" i="15"/>
  <c r="C2362" i="15"/>
  <c r="B2362" i="15" s="1"/>
  <c r="G2361" i="15"/>
  <c r="C2361" i="15"/>
  <c r="B2361" i="15" s="1"/>
  <c r="G2360" i="15"/>
  <c r="C2360" i="15"/>
  <c r="B2360" i="15" s="1"/>
  <c r="G2359" i="15"/>
  <c r="C2359" i="15"/>
  <c r="B2359" i="15" s="1"/>
  <c r="G2358" i="15"/>
  <c r="C2358" i="15"/>
  <c r="B2358" i="15" s="1"/>
  <c r="G2357" i="15"/>
  <c r="C2357" i="15"/>
  <c r="B2357" i="15" s="1"/>
  <c r="G2356" i="15"/>
  <c r="C2356" i="15"/>
  <c r="B2356" i="15" s="1"/>
  <c r="G2355" i="15"/>
  <c r="C2355" i="15"/>
  <c r="B2355" i="15" s="1"/>
  <c r="G2354" i="15"/>
  <c r="C2354" i="15"/>
  <c r="B2354" i="15" s="1"/>
  <c r="G2353" i="15"/>
  <c r="C2353" i="15"/>
  <c r="B2353" i="15" s="1"/>
  <c r="G2352" i="15"/>
  <c r="C2352" i="15"/>
  <c r="B2352" i="15" s="1"/>
  <c r="G2351" i="15"/>
  <c r="C2351" i="15"/>
  <c r="B2351" i="15" s="1"/>
  <c r="G2350" i="15"/>
  <c r="C2350" i="15"/>
  <c r="B2350" i="15" s="1"/>
  <c r="G2349" i="15"/>
  <c r="C2349" i="15"/>
  <c r="B2349" i="15" s="1"/>
  <c r="G2348" i="15"/>
  <c r="C2348" i="15"/>
  <c r="B2348" i="15" s="1"/>
  <c r="G2347" i="15"/>
  <c r="C2347" i="15"/>
  <c r="B2347" i="15" s="1"/>
  <c r="G2346" i="15"/>
  <c r="C2346" i="15"/>
  <c r="B2346" i="15" s="1"/>
  <c r="G2345" i="15"/>
  <c r="C2345" i="15"/>
  <c r="B2345" i="15" s="1"/>
  <c r="G2344" i="15"/>
  <c r="C2344" i="15"/>
  <c r="B2344" i="15" s="1"/>
  <c r="G2343" i="15"/>
  <c r="C2343" i="15"/>
  <c r="B2343" i="15" s="1"/>
  <c r="G2342" i="15"/>
  <c r="C2342" i="15"/>
  <c r="B2342" i="15" s="1"/>
  <c r="G2341" i="15"/>
  <c r="C2341" i="15"/>
  <c r="B2341" i="15" s="1"/>
  <c r="G2340" i="15"/>
  <c r="C2340" i="15"/>
  <c r="B2340" i="15" s="1"/>
  <c r="G2339" i="15"/>
  <c r="C2339" i="15"/>
  <c r="B2339" i="15" s="1"/>
  <c r="G2338" i="15"/>
  <c r="C2338" i="15"/>
  <c r="B2338" i="15" s="1"/>
  <c r="G2337" i="15"/>
  <c r="C2337" i="15"/>
  <c r="B2337" i="15" s="1"/>
  <c r="G2336" i="15"/>
  <c r="C2336" i="15"/>
  <c r="B2336" i="15" s="1"/>
  <c r="G2335" i="15"/>
  <c r="C2335" i="15"/>
  <c r="B2335" i="15" s="1"/>
  <c r="G2334" i="15"/>
  <c r="C2334" i="15"/>
  <c r="B2334" i="15" s="1"/>
  <c r="G2333" i="15"/>
  <c r="C2333" i="15"/>
  <c r="B2333" i="15" s="1"/>
  <c r="G2332" i="15"/>
  <c r="C2332" i="15"/>
  <c r="B2332" i="15" s="1"/>
  <c r="G2331" i="15"/>
  <c r="C2331" i="15"/>
  <c r="B2331" i="15" s="1"/>
  <c r="G2330" i="15"/>
  <c r="C2330" i="15"/>
  <c r="B2330" i="15" s="1"/>
  <c r="G2329" i="15"/>
  <c r="C2329" i="15"/>
  <c r="B2329" i="15" s="1"/>
  <c r="G2328" i="15"/>
  <c r="C2328" i="15"/>
  <c r="B2328" i="15" s="1"/>
  <c r="G2327" i="15"/>
  <c r="C2327" i="15"/>
  <c r="B2327" i="15" s="1"/>
  <c r="G2326" i="15"/>
  <c r="C2326" i="15"/>
  <c r="B2326" i="15" s="1"/>
  <c r="G2325" i="15"/>
  <c r="C2325" i="15"/>
  <c r="B2325" i="15" s="1"/>
  <c r="G2324" i="15"/>
  <c r="C2324" i="15"/>
  <c r="B2324" i="15" s="1"/>
  <c r="G2323" i="15"/>
  <c r="C2323" i="15"/>
  <c r="B2323" i="15" s="1"/>
  <c r="G2322" i="15"/>
  <c r="C2322" i="15"/>
  <c r="B2322" i="15" s="1"/>
  <c r="G2321" i="15"/>
  <c r="C2321" i="15"/>
  <c r="B2321" i="15" s="1"/>
  <c r="G2320" i="15"/>
  <c r="C2320" i="15"/>
  <c r="B2320" i="15" s="1"/>
  <c r="G2319" i="15"/>
  <c r="C2319" i="15"/>
  <c r="B2319" i="15" s="1"/>
  <c r="G2318" i="15"/>
  <c r="C2318" i="15"/>
  <c r="B2318" i="15" s="1"/>
  <c r="G2317" i="15"/>
  <c r="C2317" i="15"/>
  <c r="B2317" i="15" s="1"/>
  <c r="G2316" i="15"/>
  <c r="C2316" i="15"/>
  <c r="B2316" i="15" s="1"/>
  <c r="G2315" i="15"/>
  <c r="C2315" i="15"/>
  <c r="B2315" i="15" s="1"/>
  <c r="G2314" i="15"/>
  <c r="C2314" i="15"/>
  <c r="B2314" i="15" s="1"/>
  <c r="G2313" i="15"/>
  <c r="C2313" i="15"/>
  <c r="B2313" i="15" s="1"/>
  <c r="G2312" i="15"/>
  <c r="C2312" i="15"/>
  <c r="B2312" i="15" s="1"/>
  <c r="G2311" i="15"/>
  <c r="C2311" i="15"/>
  <c r="B2311" i="15" s="1"/>
  <c r="G2310" i="15"/>
  <c r="C2310" i="15"/>
  <c r="B2310" i="15" s="1"/>
  <c r="G2309" i="15"/>
  <c r="C2309" i="15"/>
  <c r="B2309" i="15" s="1"/>
  <c r="G2308" i="15"/>
  <c r="C2308" i="15"/>
  <c r="B2308" i="15" s="1"/>
  <c r="G2307" i="15"/>
  <c r="C2307" i="15"/>
  <c r="B2307" i="15" s="1"/>
  <c r="G2306" i="15"/>
  <c r="C2306" i="15"/>
  <c r="B2306" i="15" s="1"/>
  <c r="G2305" i="15"/>
  <c r="C2305" i="15"/>
  <c r="B2305" i="15" s="1"/>
  <c r="G2304" i="15"/>
  <c r="C2304" i="15"/>
  <c r="B2304" i="15" s="1"/>
  <c r="G2303" i="15"/>
  <c r="C2303" i="15"/>
  <c r="B2303" i="15" s="1"/>
  <c r="G2302" i="15"/>
  <c r="C2302" i="15"/>
  <c r="B2302" i="15" s="1"/>
  <c r="G2301" i="15"/>
  <c r="C2301" i="15"/>
  <c r="B2301" i="15" s="1"/>
  <c r="G2300" i="15"/>
  <c r="C2300" i="15"/>
  <c r="B2300" i="15" s="1"/>
  <c r="G2299" i="15"/>
  <c r="C2299" i="15"/>
  <c r="B2299" i="15" s="1"/>
  <c r="G2298" i="15"/>
  <c r="C2298" i="15"/>
  <c r="B2298" i="15" s="1"/>
  <c r="G2297" i="15"/>
  <c r="C2297" i="15"/>
  <c r="B2297" i="15" s="1"/>
  <c r="G2296" i="15"/>
  <c r="C2296" i="15"/>
  <c r="B2296" i="15" s="1"/>
  <c r="G2295" i="15"/>
  <c r="C2295" i="15"/>
  <c r="B2295" i="15" s="1"/>
  <c r="G2294" i="15"/>
  <c r="C2294" i="15"/>
  <c r="B2294" i="15" s="1"/>
  <c r="G2293" i="15"/>
  <c r="C2293" i="15"/>
  <c r="B2293" i="15" s="1"/>
  <c r="G2292" i="15"/>
  <c r="C2292" i="15"/>
  <c r="B2292" i="15" s="1"/>
  <c r="G2291" i="15"/>
  <c r="C2291" i="15"/>
  <c r="B2291" i="15" s="1"/>
  <c r="G2290" i="15"/>
  <c r="C2290" i="15"/>
  <c r="B2290" i="15" s="1"/>
  <c r="G2289" i="15"/>
  <c r="C2289" i="15"/>
  <c r="B2289" i="15" s="1"/>
  <c r="G2288" i="15"/>
  <c r="C2288" i="15"/>
  <c r="B2288" i="15" s="1"/>
  <c r="G2287" i="15"/>
  <c r="C2287" i="15"/>
  <c r="B2287" i="15" s="1"/>
  <c r="G2286" i="15"/>
  <c r="C2286" i="15"/>
  <c r="B2286" i="15" s="1"/>
  <c r="G2285" i="15"/>
  <c r="C2285" i="15"/>
  <c r="B2285" i="15" s="1"/>
  <c r="G2284" i="15"/>
  <c r="C2284" i="15"/>
  <c r="B2284" i="15" s="1"/>
  <c r="G2283" i="15"/>
  <c r="C2283" i="15"/>
  <c r="B2283" i="15" s="1"/>
  <c r="G2282" i="15"/>
  <c r="C2282" i="15"/>
  <c r="B2282" i="15" s="1"/>
  <c r="G2281" i="15"/>
  <c r="C2281" i="15"/>
  <c r="B2281" i="15" s="1"/>
  <c r="G2280" i="15"/>
  <c r="C2280" i="15"/>
  <c r="B2280" i="15" s="1"/>
  <c r="G2279" i="15"/>
  <c r="C2279" i="15"/>
  <c r="B2279" i="15" s="1"/>
  <c r="G2278" i="15"/>
  <c r="C2278" i="15"/>
  <c r="B2278" i="15" s="1"/>
  <c r="G2277" i="15"/>
  <c r="C2277" i="15"/>
  <c r="B2277" i="15" s="1"/>
  <c r="G2276" i="15"/>
  <c r="C2276" i="15"/>
  <c r="B2276" i="15" s="1"/>
  <c r="G2275" i="15"/>
  <c r="C2275" i="15"/>
  <c r="B2275" i="15" s="1"/>
  <c r="G2274" i="15"/>
  <c r="C2274" i="15"/>
  <c r="B2274" i="15" s="1"/>
  <c r="G2273" i="15"/>
  <c r="C2273" i="15"/>
  <c r="B2273" i="15" s="1"/>
  <c r="G2272" i="15"/>
  <c r="C2272" i="15"/>
  <c r="B2272" i="15" s="1"/>
  <c r="G2271" i="15"/>
  <c r="C2271" i="15"/>
  <c r="B2271" i="15" s="1"/>
  <c r="G2270" i="15"/>
  <c r="C2270" i="15"/>
  <c r="B2270" i="15" s="1"/>
  <c r="G2269" i="15"/>
  <c r="C2269" i="15"/>
  <c r="B2269" i="15" s="1"/>
  <c r="G2268" i="15"/>
  <c r="C2268" i="15"/>
  <c r="B2268" i="15" s="1"/>
  <c r="G2267" i="15"/>
  <c r="C2267" i="15"/>
  <c r="B2267" i="15" s="1"/>
  <c r="G2266" i="15"/>
  <c r="C2266" i="15"/>
  <c r="B2266" i="15" s="1"/>
  <c r="G2265" i="15"/>
  <c r="C2265" i="15"/>
  <c r="B2265" i="15" s="1"/>
  <c r="G2264" i="15"/>
  <c r="C2264" i="15"/>
  <c r="B2264" i="15" s="1"/>
  <c r="G2263" i="15"/>
  <c r="C2263" i="15"/>
  <c r="B2263" i="15" s="1"/>
  <c r="G2262" i="15"/>
  <c r="C2262" i="15"/>
  <c r="B2262" i="15" s="1"/>
  <c r="G2261" i="15"/>
  <c r="C2261" i="15"/>
  <c r="B2261" i="15" s="1"/>
  <c r="G2260" i="15"/>
  <c r="C2260" i="15"/>
  <c r="B2260" i="15" s="1"/>
  <c r="G2259" i="15"/>
  <c r="C2259" i="15"/>
  <c r="B2259" i="15" s="1"/>
  <c r="G2258" i="15"/>
  <c r="C2258" i="15"/>
  <c r="B2258" i="15" s="1"/>
  <c r="G2257" i="15"/>
  <c r="C2257" i="15"/>
  <c r="B2257" i="15" s="1"/>
  <c r="G2256" i="15"/>
  <c r="C2256" i="15"/>
  <c r="B2256" i="15" s="1"/>
  <c r="G2255" i="15"/>
  <c r="C2255" i="15"/>
  <c r="B2255" i="15" s="1"/>
  <c r="G2254" i="15"/>
  <c r="C2254" i="15"/>
  <c r="B2254" i="15" s="1"/>
  <c r="G2253" i="15"/>
  <c r="C2253" i="15"/>
  <c r="B2253" i="15" s="1"/>
  <c r="G2252" i="15"/>
  <c r="C2252" i="15"/>
  <c r="B2252" i="15" s="1"/>
  <c r="G2251" i="15"/>
  <c r="C2251" i="15"/>
  <c r="B2251" i="15" s="1"/>
  <c r="G2250" i="15"/>
  <c r="C2250" i="15"/>
  <c r="B2250" i="15" s="1"/>
  <c r="G2249" i="15"/>
  <c r="C2249" i="15"/>
  <c r="B2249" i="15" s="1"/>
  <c r="G2248" i="15"/>
  <c r="C2248" i="15"/>
  <c r="B2248" i="15" s="1"/>
  <c r="G2247" i="15"/>
  <c r="C2247" i="15"/>
  <c r="B2247" i="15" s="1"/>
  <c r="G2246" i="15"/>
  <c r="C2246" i="15"/>
  <c r="B2246" i="15" s="1"/>
  <c r="G2245" i="15"/>
  <c r="C2245" i="15"/>
  <c r="B2245" i="15" s="1"/>
  <c r="G2244" i="15"/>
  <c r="C2244" i="15"/>
  <c r="B2244" i="15" s="1"/>
  <c r="G2243" i="15"/>
  <c r="C2243" i="15"/>
  <c r="B2243" i="15" s="1"/>
  <c r="G2242" i="15"/>
  <c r="C2242" i="15"/>
  <c r="B2242" i="15" s="1"/>
  <c r="G2241" i="15"/>
  <c r="C2241" i="15"/>
  <c r="B2241" i="15" s="1"/>
  <c r="G2240" i="15"/>
  <c r="C2240" i="15"/>
  <c r="B2240" i="15" s="1"/>
  <c r="G2239" i="15"/>
  <c r="C2239" i="15"/>
  <c r="B2239" i="15" s="1"/>
  <c r="G2238" i="15"/>
  <c r="C2238" i="15"/>
  <c r="B2238" i="15" s="1"/>
  <c r="G2237" i="15"/>
  <c r="C2237" i="15"/>
  <c r="B2237" i="15" s="1"/>
  <c r="G2236" i="15"/>
  <c r="C2236" i="15"/>
  <c r="B2236" i="15" s="1"/>
  <c r="G2235" i="15"/>
  <c r="C2235" i="15"/>
  <c r="B2235" i="15" s="1"/>
  <c r="G2234" i="15"/>
  <c r="C2234" i="15"/>
  <c r="B2234" i="15" s="1"/>
  <c r="G2233" i="15"/>
  <c r="C2233" i="15"/>
  <c r="B2233" i="15" s="1"/>
  <c r="G2232" i="15"/>
  <c r="C2232" i="15"/>
  <c r="B2232" i="15" s="1"/>
  <c r="G2231" i="15"/>
  <c r="C2231" i="15"/>
  <c r="B2231" i="15" s="1"/>
  <c r="G2230" i="15"/>
  <c r="C2230" i="15"/>
  <c r="B2230" i="15" s="1"/>
  <c r="G2229" i="15"/>
  <c r="C2229" i="15"/>
  <c r="B2229" i="15" s="1"/>
  <c r="G2228" i="15"/>
  <c r="C2228" i="15"/>
  <c r="B2228" i="15" s="1"/>
  <c r="G2227" i="15"/>
  <c r="C2227" i="15"/>
  <c r="B2227" i="15" s="1"/>
  <c r="G2226" i="15"/>
  <c r="C2226" i="15"/>
  <c r="B2226" i="15" s="1"/>
  <c r="G2225" i="15"/>
  <c r="C2225" i="15"/>
  <c r="B2225" i="15" s="1"/>
  <c r="G2224" i="15"/>
  <c r="C2224" i="15"/>
  <c r="B2224" i="15" s="1"/>
  <c r="G2223" i="15"/>
  <c r="C2223" i="15"/>
  <c r="B2223" i="15" s="1"/>
  <c r="G2222" i="15"/>
  <c r="C2222" i="15"/>
  <c r="B2222" i="15" s="1"/>
  <c r="G2221" i="15"/>
  <c r="C2221" i="15"/>
  <c r="B2221" i="15" s="1"/>
  <c r="G2220" i="15"/>
  <c r="C2220" i="15"/>
  <c r="B2220" i="15" s="1"/>
  <c r="G2219" i="15"/>
  <c r="C2219" i="15"/>
  <c r="B2219" i="15" s="1"/>
  <c r="G2218" i="15"/>
  <c r="C2218" i="15"/>
  <c r="B2218" i="15" s="1"/>
  <c r="G2217" i="15"/>
  <c r="C2217" i="15"/>
  <c r="B2217" i="15" s="1"/>
  <c r="G2216" i="15"/>
  <c r="C2216" i="15"/>
  <c r="B2216" i="15" s="1"/>
  <c r="G2215" i="15"/>
  <c r="C2215" i="15"/>
  <c r="B2215" i="15" s="1"/>
  <c r="G2214" i="15"/>
  <c r="C2214" i="15"/>
  <c r="B2214" i="15" s="1"/>
  <c r="G2213" i="15"/>
  <c r="C2213" i="15"/>
  <c r="B2213" i="15" s="1"/>
  <c r="G2212" i="15"/>
  <c r="C2212" i="15"/>
  <c r="B2212" i="15" s="1"/>
  <c r="G2211" i="15"/>
  <c r="C2211" i="15"/>
  <c r="B2211" i="15" s="1"/>
  <c r="G2210" i="15"/>
  <c r="C2210" i="15"/>
  <c r="B2210" i="15" s="1"/>
  <c r="G2209" i="15"/>
  <c r="C2209" i="15"/>
  <c r="B2209" i="15" s="1"/>
  <c r="G2208" i="15"/>
  <c r="C2208" i="15"/>
  <c r="B2208" i="15" s="1"/>
  <c r="G2207" i="15"/>
  <c r="C2207" i="15"/>
  <c r="B2207" i="15" s="1"/>
  <c r="G2206" i="15"/>
  <c r="C2206" i="15"/>
  <c r="B2206" i="15" s="1"/>
  <c r="G2205" i="15"/>
  <c r="C2205" i="15"/>
  <c r="B2205" i="15" s="1"/>
  <c r="G2204" i="15"/>
  <c r="C2204" i="15"/>
  <c r="B2204" i="15" s="1"/>
  <c r="G2203" i="15"/>
  <c r="C2203" i="15"/>
  <c r="B2203" i="15" s="1"/>
  <c r="G2202" i="15"/>
  <c r="C2202" i="15"/>
  <c r="B2202" i="15" s="1"/>
  <c r="G2201" i="15"/>
  <c r="C2201" i="15"/>
  <c r="B2201" i="15" s="1"/>
  <c r="G2200" i="15"/>
  <c r="C2200" i="15"/>
  <c r="B2200" i="15" s="1"/>
  <c r="G2199" i="15"/>
  <c r="C2199" i="15"/>
  <c r="B2199" i="15" s="1"/>
  <c r="G2198" i="15"/>
  <c r="C2198" i="15"/>
  <c r="B2198" i="15" s="1"/>
  <c r="G2197" i="15"/>
  <c r="C2197" i="15"/>
  <c r="B2197" i="15" s="1"/>
  <c r="G2196" i="15"/>
  <c r="C2196" i="15"/>
  <c r="B2196" i="15" s="1"/>
  <c r="G2195" i="15"/>
  <c r="C2195" i="15"/>
  <c r="B2195" i="15" s="1"/>
  <c r="G2194" i="15"/>
  <c r="C2194" i="15"/>
  <c r="B2194" i="15" s="1"/>
  <c r="G2193" i="15"/>
  <c r="C2193" i="15"/>
  <c r="B2193" i="15" s="1"/>
  <c r="G2192" i="15"/>
  <c r="C2192" i="15"/>
  <c r="B2192" i="15" s="1"/>
  <c r="G2191" i="15"/>
  <c r="C2191" i="15"/>
  <c r="B2191" i="15" s="1"/>
  <c r="G2190" i="15"/>
  <c r="C2190" i="15"/>
  <c r="B2190" i="15" s="1"/>
  <c r="G2189" i="15"/>
  <c r="C2189" i="15"/>
  <c r="B2189" i="15" s="1"/>
  <c r="G2188" i="15"/>
  <c r="C2188" i="15"/>
  <c r="B2188" i="15" s="1"/>
  <c r="G2187" i="15"/>
  <c r="C2187" i="15"/>
  <c r="B2187" i="15" s="1"/>
  <c r="G2186" i="15"/>
  <c r="C2186" i="15"/>
  <c r="B2186" i="15" s="1"/>
  <c r="G2185" i="15"/>
  <c r="C2185" i="15"/>
  <c r="B2185" i="15" s="1"/>
  <c r="G2184" i="15"/>
  <c r="C2184" i="15"/>
  <c r="B2184" i="15" s="1"/>
  <c r="G2183" i="15"/>
  <c r="C2183" i="15"/>
  <c r="B2183" i="15" s="1"/>
  <c r="G2182" i="15"/>
  <c r="C2182" i="15"/>
  <c r="B2182" i="15" s="1"/>
  <c r="G2181" i="15"/>
  <c r="C2181" i="15"/>
  <c r="B2181" i="15" s="1"/>
  <c r="G2180" i="15"/>
  <c r="C2180" i="15"/>
  <c r="B2180" i="15" s="1"/>
  <c r="G2179" i="15"/>
  <c r="C2179" i="15"/>
  <c r="B2179" i="15" s="1"/>
  <c r="G2178" i="15"/>
  <c r="C2178" i="15"/>
  <c r="B2178" i="15" s="1"/>
  <c r="G2177" i="15"/>
  <c r="C2177" i="15"/>
  <c r="B2177" i="15" s="1"/>
  <c r="G2176" i="15"/>
  <c r="C2176" i="15"/>
  <c r="B2176" i="15" s="1"/>
  <c r="G2175" i="15"/>
  <c r="C2175" i="15"/>
  <c r="B2175" i="15" s="1"/>
  <c r="G2174" i="15"/>
  <c r="C2174" i="15"/>
  <c r="B2174" i="15" s="1"/>
  <c r="G2173" i="15"/>
  <c r="C2173" i="15"/>
  <c r="B2173" i="15" s="1"/>
  <c r="G2172" i="15"/>
  <c r="C2172" i="15"/>
  <c r="B2172" i="15" s="1"/>
  <c r="G2171" i="15"/>
  <c r="C2171" i="15"/>
  <c r="B2171" i="15" s="1"/>
  <c r="G2170" i="15"/>
  <c r="C2170" i="15"/>
  <c r="B2170" i="15" s="1"/>
  <c r="G2169" i="15"/>
  <c r="C2169" i="15"/>
  <c r="B2169" i="15" s="1"/>
  <c r="G2168" i="15"/>
  <c r="C2168" i="15"/>
  <c r="B2168" i="15" s="1"/>
  <c r="G2167" i="15"/>
  <c r="C2167" i="15"/>
  <c r="B2167" i="15" s="1"/>
  <c r="G2166" i="15"/>
  <c r="C2166" i="15"/>
  <c r="B2166" i="15" s="1"/>
  <c r="G2165" i="15"/>
  <c r="C2165" i="15"/>
  <c r="B2165" i="15" s="1"/>
  <c r="G2164" i="15"/>
  <c r="C2164" i="15"/>
  <c r="B2164" i="15" s="1"/>
  <c r="G2163" i="15"/>
  <c r="C2163" i="15"/>
  <c r="B2163" i="15" s="1"/>
  <c r="G2162" i="15"/>
  <c r="C2162" i="15"/>
  <c r="B2162" i="15" s="1"/>
  <c r="G2161" i="15"/>
  <c r="C2161" i="15"/>
  <c r="B2161" i="15" s="1"/>
  <c r="G2160" i="15"/>
  <c r="C2160" i="15"/>
  <c r="B2160" i="15" s="1"/>
  <c r="G2159" i="15"/>
  <c r="C2159" i="15"/>
  <c r="B2159" i="15" s="1"/>
  <c r="G2158" i="15"/>
  <c r="C2158" i="15"/>
  <c r="B2158" i="15" s="1"/>
  <c r="G2157" i="15"/>
  <c r="C2157" i="15"/>
  <c r="B2157" i="15" s="1"/>
  <c r="G2156" i="15"/>
  <c r="C2156" i="15"/>
  <c r="B2156" i="15" s="1"/>
  <c r="G2155" i="15"/>
  <c r="C2155" i="15"/>
  <c r="B2155" i="15" s="1"/>
  <c r="G2154" i="15"/>
  <c r="C2154" i="15"/>
  <c r="B2154" i="15" s="1"/>
  <c r="G2153" i="15"/>
  <c r="C2153" i="15"/>
  <c r="B2153" i="15" s="1"/>
  <c r="G2152" i="15"/>
  <c r="C2152" i="15"/>
  <c r="B2152" i="15" s="1"/>
  <c r="G2151" i="15"/>
  <c r="C2151" i="15"/>
  <c r="B2151" i="15" s="1"/>
  <c r="G2150" i="15"/>
  <c r="C2150" i="15"/>
  <c r="B2150" i="15" s="1"/>
  <c r="G2149" i="15"/>
  <c r="C2149" i="15"/>
  <c r="B2149" i="15" s="1"/>
  <c r="G2148" i="15"/>
  <c r="C2148" i="15"/>
  <c r="B2148" i="15" s="1"/>
  <c r="G2147" i="15"/>
  <c r="C2147" i="15"/>
  <c r="B2147" i="15" s="1"/>
  <c r="G2146" i="15"/>
  <c r="C2146" i="15"/>
  <c r="B2146" i="15" s="1"/>
  <c r="G2145" i="15"/>
  <c r="C2145" i="15"/>
  <c r="B2145" i="15" s="1"/>
  <c r="G2144" i="15"/>
  <c r="C2144" i="15"/>
  <c r="B2144" i="15" s="1"/>
  <c r="G2143" i="15"/>
  <c r="C2143" i="15"/>
  <c r="B2143" i="15" s="1"/>
  <c r="G2142" i="15"/>
  <c r="C2142" i="15"/>
  <c r="B2142" i="15" s="1"/>
  <c r="G2141" i="15"/>
  <c r="C2141" i="15"/>
  <c r="B2141" i="15" s="1"/>
  <c r="G2140" i="15"/>
  <c r="C2140" i="15"/>
  <c r="B2140" i="15" s="1"/>
  <c r="G2139" i="15"/>
  <c r="C2139" i="15"/>
  <c r="B2139" i="15" s="1"/>
  <c r="G2138" i="15"/>
  <c r="C2138" i="15"/>
  <c r="B2138" i="15" s="1"/>
  <c r="G2137" i="15"/>
  <c r="C2137" i="15"/>
  <c r="B2137" i="15" s="1"/>
  <c r="G2136" i="15"/>
  <c r="C2136" i="15"/>
  <c r="B2136" i="15" s="1"/>
  <c r="G2135" i="15"/>
  <c r="C2135" i="15"/>
  <c r="B2135" i="15" s="1"/>
  <c r="G2134" i="15"/>
  <c r="C2134" i="15"/>
  <c r="B2134" i="15" s="1"/>
  <c r="G2133" i="15"/>
  <c r="C2133" i="15"/>
  <c r="B2133" i="15" s="1"/>
  <c r="G2132" i="15"/>
  <c r="C2132" i="15"/>
  <c r="B2132" i="15" s="1"/>
  <c r="G2131" i="15"/>
  <c r="C2131" i="15"/>
  <c r="B2131" i="15" s="1"/>
  <c r="G2130" i="15"/>
  <c r="C2130" i="15"/>
  <c r="B2130" i="15" s="1"/>
  <c r="G2129" i="15"/>
  <c r="C2129" i="15"/>
  <c r="B2129" i="15" s="1"/>
  <c r="G2128" i="15"/>
  <c r="C2128" i="15"/>
  <c r="B2128" i="15" s="1"/>
  <c r="G2127" i="15"/>
  <c r="C2127" i="15"/>
  <c r="B2127" i="15" s="1"/>
  <c r="G2126" i="15"/>
  <c r="C2126" i="15"/>
  <c r="B2126" i="15" s="1"/>
  <c r="G2125" i="15"/>
  <c r="C2125" i="15"/>
  <c r="B2125" i="15" s="1"/>
  <c r="G2124" i="15"/>
  <c r="C2124" i="15"/>
  <c r="B2124" i="15" s="1"/>
  <c r="G2123" i="15"/>
  <c r="C2123" i="15"/>
  <c r="B2123" i="15" s="1"/>
  <c r="G2122" i="15"/>
  <c r="C2122" i="15"/>
  <c r="B2122" i="15" s="1"/>
  <c r="G2121" i="15"/>
  <c r="C2121" i="15"/>
  <c r="B2121" i="15" s="1"/>
  <c r="G2120" i="15"/>
  <c r="C2120" i="15"/>
  <c r="B2120" i="15" s="1"/>
  <c r="G2119" i="15"/>
  <c r="C2119" i="15"/>
  <c r="B2119" i="15" s="1"/>
  <c r="G2118" i="15"/>
  <c r="C2118" i="15"/>
  <c r="B2118" i="15" s="1"/>
  <c r="G2117" i="15"/>
  <c r="C2117" i="15"/>
  <c r="B2117" i="15" s="1"/>
  <c r="G2116" i="15"/>
  <c r="C2116" i="15"/>
  <c r="B2116" i="15" s="1"/>
  <c r="G2115" i="15"/>
  <c r="C2115" i="15"/>
  <c r="B2115" i="15" s="1"/>
  <c r="G2114" i="15"/>
  <c r="C2114" i="15"/>
  <c r="B2114" i="15" s="1"/>
  <c r="G2113" i="15"/>
  <c r="C2113" i="15"/>
  <c r="B2113" i="15" s="1"/>
  <c r="G2112" i="15"/>
  <c r="C2112" i="15"/>
  <c r="B2112" i="15" s="1"/>
  <c r="G2111" i="15"/>
  <c r="C2111" i="15"/>
  <c r="B2111" i="15" s="1"/>
  <c r="G2110" i="15"/>
  <c r="C2110" i="15"/>
  <c r="B2110" i="15" s="1"/>
  <c r="G2109" i="15"/>
  <c r="C2109" i="15"/>
  <c r="B2109" i="15" s="1"/>
  <c r="G2108" i="15"/>
  <c r="C2108" i="15"/>
  <c r="B2108" i="15" s="1"/>
  <c r="G2107" i="15"/>
  <c r="C2107" i="15"/>
  <c r="B2107" i="15" s="1"/>
  <c r="G2106" i="15"/>
  <c r="C2106" i="15"/>
  <c r="B2106" i="15" s="1"/>
  <c r="G2105" i="15"/>
  <c r="C2105" i="15"/>
  <c r="B2105" i="15" s="1"/>
  <c r="G2104" i="15"/>
  <c r="C2104" i="15"/>
  <c r="B2104" i="15" s="1"/>
  <c r="G2103" i="15"/>
  <c r="C2103" i="15"/>
  <c r="B2103" i="15" s="1"/>
  <c r="G2102" i="15"/>
  <c r="C2102" i="15"/>
  <c r="B2102" i="15" s="1"/>
  <c r="G2101" i="15"/>
  <c r="C2101" i="15"/>
  <c r="B2101" i="15" s="1"/>
  <c r="G2100" i="15"/>
  <c r="C2100" i="15"/>
  <c r="B2100" i="15" s="1"/>
  <c r="G2099" i="15"/>
  <c r="C2099" i="15"/>
  <c r="B2099" i="15" s="1"/>
  <c r="G2098" i="15"/>
  <c r="C2098" i="15"/>
  <c r="B2098" i="15" s="1"/>
  <c r="G2097" i="15"/>
  <c r="C2097" i="15"/>
  <c r="B2097" i="15" s="1"/>
  <c r="G2096" i="15"/>
  <c r="C2096" i="15"/>
  <c r="B2096" i="15" s="1"/>
  <c r="G2095" i="15"/>
  <c r="C2095" i="15"/>
  <c r="B2095" i="15" s="1"/>
  <c r="G2094" i="15"/>
  <c r="C2094" i="15"/>
  <c r="B2094" i="15" s="1"/>
  <c r="G2093" i="15"/>
  <c r="C2093" i="15"/>
  <c r="B2093" i="15" s="1"/>
  <c r="G2092" i="15"/>
  <c r="C2092" i="15"/>
  <c r="B2092" i="15" s="1"/>
  <c r="G2091" i="15"/>
  <c r="C2091" i="15"/>
  <c r="B2091" i="15" s="1"/>
  <c r="G2090" i="15"/>
  <c r="C2090" i="15"/>
  <c r="B2090" i="15" s="1"/>
  <c r="G2089" i="15"/>
  <c r="C2089" i="15"/>
  <c r="B2089" i="15" s="1"/>
  <c r="G2088" i="15"/>
  <c r="C2088" i="15"/>
  <c r="B2088" i="15" s="1"/>
  <c r="G2087" i="15"/>
  <c r="C2087" i="15"/>
  <c r="B2087" i="15" s="1"/>
  <c r="G2086" i="15"/>
  <c r="C2086" i="15"/>
  <c r="B2086" i="15" s="1"/>
  <c r="G2085" i="15"/>
  <c r="C2085" i="15"/>
  <c r="B2085" i="15" s="1"/>
  <c r="G2084" i="15"/>
  <c r="C2084" i="15"/>
  <c r="B2084" i="15" s="1"/>
  <c r="G2083" i="15"/>
  <c r="C2083" i="15"/>
  <c r="B2083" i="15" s="1"/>
  <c r="G2082" i="15"/>
  <c r="C2082" i="15"/>
  <c r="B2082" i="15" s="1"/>
  <c r="G2081" i="15"/>
  <c r="C2081" i="15"/>
  <c r="B2081" i="15" s="1"/>
  <c r="G2080" i="15"/>
  <c r="C2080" i="15"/>
  <c r="B2080" i="15" s="1"/>
  <c r="G2079" i="15"/>
  <c r="C2079" i="15"/>
  <c r="B2079" i="15" s="1"/>
  <c r="G2078" i="15"/>
  <c r="C2078" i="15"/>
  <c r="B2078" i="15" s="1"/>
  <c r="G2077" i="15"/>
  <c r="C2077" i="15"/>
  <c r="B2077" i="15" s="1"/>
  <c r="G2076" i="15"/>
  <c r="C2076" i="15"/>
  <c r="B2076" i="15" s="1"/>
  <c r="G2075" i="15"/>
  <c r="C2075" i="15"/>
  <c r="B2075" i="15" s="1"/>
  <c r="G2074" i="15"/>
  <c r="C2074" i="15"/>
  <c r="B2074" i="15" s="1"/>
  <c r="G2073" i="15"/>
  <c r="C2073" i="15"/>
  <c r="B2073" i="15" s="1"/>
  <c r="G2072" i="15"/>
  <c r="C2072" i="15"/>
  <c r="B2072" i="15" s="1"/>
  <c r="G2071" i="15"/>
  <c r="C2071" i="15"/>
  <c r="B2071" i="15" s="1"/>
  <c r="G2070" i="15"/>
  <c r="C2070" i="15"/>
  <c r="B2070" i="15" s="1"/>
  <c r="G2069" i="15"/>
  <c r="C2069" i="15"/>
  <c r="B2069" i="15" s="1"/>
  <c r="G2068" i="15"/>
  <c r="C2068" i="15"/>
  <c r="B2068" i="15" s="1"/>
  <c r="G2067" i="15"/>
  <c r="C2067" i="15"/>
  <c r="B2067" i="15" s="1"/>
  <c r="G2066" i="15"/>
  <c r="C2066" i="15"/>
  <c r="B2066" i="15" s="1"/>
  <c r="G2065" i="15"/>
  <c r="C2065" i="15"/>
  <c r="B2065" i="15" s="1"/>
  <c r="G2064" i="15"/>
  <c r="C2064" i="15"/>
  <c r="B2064" i="15" s="1"/>
  <c r="G2063" i="15"/>
  <c r="C2063" i="15"/>
  <c r="B2063" i="15" s="1"/>
  <c r="G2062" i="15"/>
  <c r="C2062" i="15"/>
  <c r="B2062" i="15" s="1"/>
  <c r="G2061" i="15"/>
  <c r="C2061" i="15"/>
  <c r="B2061" i="15" s="1"/>
  <c r="G2060" i="15"/>
  <c r="C2060" i="15"/>
  <c r="B2060" i="15" s="1"/>
  <c r="G2059" i="15"/>
  <c r="C2059" i="15"/>
  <c r="B2059" i="15" s="1"/>
  <c r="G2058" i="15"/>
  <c r="C2058" i="15"/>
  <c r="B2058" i="15" s="1"/>
  <c r="G2057" i="15"/>
  <c r="C2057" i="15"/>
  <c r="B2057" i="15" s="1"/>
  <c r="G2056" i="15"/>
  <c r="C2056" i="15"/>
  <c r="B2056" i="15" s="1"/>
  <c r="G2055" i="15"/>
  <c r="C2055" i="15"/>
  <c r="B2055" i="15" s="1"/>
  <c r="G2054" i="15"/>
  <c r="C2054" i="15"/>
  <c r="B2054" i="15" s="1"/>
  <c r="G2053" i="15"/>
  <c r="C2053" i="15"/>
  <c r="B2053" i="15" s="1"/>
  <c r="G2052" i="15"/>
  <c r="C2052" i="15"/>
  <c r="B2052" i="15" s="1"/>
  <c r="G2051" i="15"/>
  <c r="C2051" i="15"/>
  <c r="B2051" i="15" s="1"/>
  <c r="G2050" i="15"/>
  <c r="C2050" i="15"/>
  <c r="B2050" i="15" s="1"/>
  <c r="G2049" i="15"/>
  <c r="C2049" i="15"/>
  <c r="B2049" i="15" s="1"/>
  <c r="G2048" i="15"/>
  <c r="C2048" i="15"/>
  <c r="B2048" i="15" s="1"/>
  <c r="G2047" i="15"/>
  <c r="C2047" i="15"/>
  <c r="B2047" i="15" s="1"/>
  <c r="G2046" i="15"/>
  <c r="C2046" i="15"/>
  <c r="B2046" i="15" s="1"/>
  <c r="G2045" i="15"/>
  <c r="C2045" i="15"/>
  <c r="B2045" i="15" s="1"/>
  <c r="G2044" i="15"/>
  <c r="C2044" i="15"/>
  <c r="B2044" i="15" s="1"/>
  <c r="G2043" i="15"/>
  <c r="C2043" i="15"/>
  <c r="B2043" i="15" s="1"/>
  <c r="G2042" i="15"/>
  <c r="C2042" i="15"/>
  <c r="B2042" i="15" s="1"/>
  <c r="G2041" i="15"/>
  <c r="C2041" i="15"/>
  <c r="B2041" i="15" s="1"/>
  <c r="G2040" i="15"/>
  <c r="C2040" i="15"/>
  <c r="B2040" i="15" s="1"/>
  <c r="G2039" i="15"/>
  <c r="C2039" i="15"/>
  <c r="B2039" i="15" s="1"/>
  <c r="G2038" i="15"/>
  <c r="C2038" i="15"/>
  <c r="B2038" i="15" s="1"/>
  <c r="G2037" i="15"/>
  <c r="C2037" i="15"/>
  <c r="B2037" i="15" s="1"/>
  <c r="G2036" i="15"/>
  <c r="C2036" i="15"/>
  <c r="B2036" i="15" s="1"/>
  <c r="G2035" i="15"/>
  <c r="C2035" i="15"/>
  <c r="B2035" i="15" s="1"/>
  <c r="G2034" i="15"/>
  <c r="C2034" i="15"/>
  <c r="B2034" i="15" s="1"/>
  <c r="G2033" i="15"/>
  <c r="C2033" i="15"/>
  <c r="B2033" i="15" s="1"/>
  <c r="G2032" i="15"/>
  <c r="C2032" i="15"/>
  <c r="B2032" i="15" s="1"/>
  <c r="G2031" i="15"/>
  <c r="C2031" i="15"/>
  <c r="B2031" i="15" s="1"/>
  <c r="G2030" i="15"/>
  <c r="C2030" i="15"/>
  <c r="B2030" i="15" s="1"/>
  <c r="G2029" i="15"/>
  <c r="C2029" i="15"/>
  <c r="B2029" i="15" s="1"/>
  <c r="G2028" i="15"/>
  <c r="C2028" i="15"/>
  <c r="B2028" i="15" s="1"/>
  <c r="G2027" i="15"/>
  <c r="C2027" i="15"/>
  <c r="B2027" i="15" s="1"/>
  <c r="G2026" i="15"/>
  <c r="C2026" i="15"/>
  <c r="B2026" i="15" s="1"/>
  <c r="G2025" i="15"/>
  <c r="C2025" i="15"/>
  <c r="B2025" i="15" s="1"/>
  <c r="G2024" i="15"/>
  <c r="C2024" i="15"/>
  <c r="B2024" i="15" s="1"/>
  <c r="G2023" i="15"/>
  <c r="C2023" i="15"/>
  <c r="B2023" i="15" s="1"/>
  <c r="G2022" i="15"/>
  <c r="C2022" i="15"/>
  <c r="B2022" i="15" s="1"/>
  <c r="G2021" i="15"/>
  <c r="C2021" i="15"/>
  <c r="B2021" i="15" s="1"/>
  <c r="G2020" i="15"/>
  <c r="C2020" i="15"/>
  <c r="B2020" i="15" s="1"/>
  <c r="G2019" i="15"/>
  <c r="C2019" i="15"/>
  <c r="B2019" i="15" s="1"/>
  <c r="G2018" i="15"/>
  <c r="C2018" i="15"/>
  <c r="B2018" i="15" s="1"/>
  <c r="G2017" i="15"/>
  <c r="C2017" i="15"/>
  <c r="B2017" i="15" s="1"/>
  <c r="G2016" i="15"/>
  <c r="C2016" i="15"/>
  <c r="B2016" i="15" s="1"/>
  <c r="G2015" i="15"/>
  <c r="C2015" i="15"/>
  <c r="B2015" i="15" s="1"/>
  <c r="G2014" i="15"/>
  <c r="C2014" i="15"/>
  <c r="B2014" i="15" s="1"/>
  <c r="G2013" i="15"/>
  <c r="C2013" i="15"/>
  <c r="B2013" i="15" s="1"/>
  <c r="G2012" i="15"/>
  <c r="C2012" i="15"/>
  <c r="B2012" i="15" s="1"/>
  <c r="G2011" i="15"/>
  <c r="C2011" i="15"/>
  <c r="B2011" i="15" s="1"/>
  <c r="G2010" i="15"/>
  <c r="C2010" i="15"/>
  <c r="B2010" i="15" s="1"/>
  <c r="G2009" i="15"/>
  <c r="C2009" i="15"/>
  <c r="B2009" i="15" s="1"/>
  <c r="G2008" i="15"/>
  <c r="C2008" i="15"/>
  <c r="B2008" i="15" s="1"/>
  <c r="G2007" i="15"/>
  <c r="C2007" i="15"/>
  <c r="B2007" i="15" s="1"/>
  <c r="G2006" i="15"/>
  <c r="C2006" i="15"/>
  <c r="B2006" i="15" s="1"/>
  <c r="G2005" i="15"/>
  <c r="C2005" i="15"/>
  <c r="B2005" i="15" s="1"/>
  <c r="G2004" i="15"/>
  <c r="C2004" i="15"/>
  <c r="B2004" i="15" s="1"/>
  <c r="G2003" i="15"/>
  <c r="C2003" i="15"/>
  <c r="B2003" i="15" s="1"/>
  <c r="G2002" i="15"/>
  <c r="C2002" i="15"/>
  <c r="B2002" i="15" s="1"/>
  <c r="G2001" i="15"/>
  <c r="C2001" i="15"/>
  <c r="B2001" i="15" s="1"/>
  <c r="G2000" i="15"/>
  <c r="C2000" i="15"/>
  <c r="B2000" i="15" s="1"/>
  <c r="G1999" i="15"/>
  <c r="C1999" i="15"/>
  <c r="B1999" i="15" s="1"/>
  <c r="G1998" i="15"/>
  <c r="C1998" i="15"/>
  <c r="B1998" i="15" s="1"/>
  <c r="G1997" i="15"/>
  <c r="C1997" i="15"/>
  <c r="B1997" i="15" s="1"/>
  <c r="G1996" i="15"/>
  <c r="C1996" i="15"/>
  <c r="B1996" i="15" s="1"/>
  <c r="G1995" i="15"/>
  <c r="C1995" i="15"/>
  <c r="B1995" i="15" s="1"/>
  <c r="G1994" i="15"/>
  <c r="C1994" i="15"/>
  <c r="B1994" i="15" s="1"/>
  <c r="G1993" i="15"/>
  <c r="C1993" i="15"/>
  <c r="B1993" i="15" s="1"/>
  <c r="G1992" i="15"/>
  <c r="C1992" i="15"/>
  <c r="B1992" i="15" s="1"/>
  <c r="G1991" i="15"/>
  <c r="C1991" i="15"/>
  <c r="B1991" i="15" s="1"/>
  <c r="G1990" i="15"/>
  <c r="C1990" i="15"/>
  <c r="B1990" i="15" s="1"/>
  <c r="G1989" i="15"/>
  <c r="C1989" i="15"/>
  <c r="B1989" i="15" s="1"/>
  <c r="G1988" i="15"/>
  <c r="C1988" i="15"/>
  <c r="B1988" i="15" s="1"/>
  <c r="G1987" i="15"/>
  <c r="C1987" i="15"/>
  <c r="B1987" i="15" s="1"/>
  <c r="G1986" i="15"/>
  <c r="C1986" i="15"/>
  <c r="B1986" i="15" s="1"/>
  <c r="G1985" i="15"/>
  <c r="C1985" i="15"/>
  <c r="B1985" i="15" s="1"/>
  <c r="G1984" i="15"/>
  <c r="C1984" i="15"/>
  <c r="B1984" i="15" s="1"/>
  <c r="G1983" i="15"/>
  <c r="C1983" i="15"/>
  <c r="B1983" i="15" s="1"/>
  <c r="G1982" i="15"/>
  <c r="C1982" i="15"/>
  <c r="B1982" i="15" s="1"/>
  <c r="G1981" i="15"/>
  <c r="C1981" i="15"/>
  <c r="B1981" i="15" s="1"/>
  <c r="G1980" i="15"/>
  <c r="C1980" i="15"/>
  <c r="B1980" i="15" s="1"/>
  <c r="G1979" i="15"/>
  <c r="C1979" i="15"/>
  <c r="B1979" i="15" s="1"/>
  <c r="G1978" i="15"/>
  <c r="C1978" i="15"/>
  <c r="B1978" i="15" s="1"/>
  <c r="G1977" i="15"/>
  <c r="C1977" i="15"/>
  <c r="B1977" i="15" s="1"/>
  <c r="G1976" i="15"/>
  <c r="C1976" i="15"/>
  <c r="B1976" i="15" s="1"/>
  <c r="G1975" i="15"/>
  <c r="C1975" i="15"/>
  <c r="B1975" i="15" s="1"/>
  <c r="G1974" i="15"/>
  <c r="C1974" i="15"/>
  <c r="B1974" i="15" s="1"/>
  <c r="G1973" i="15"/>
  <c r="C1973" i="15"/>
  <c r="B1973" i="15" s="1"/>
  <c r="G1972" i="15"/>
  <c r="C1972" i="15"/>
  <c r="B1972" i="15" s="1"/>
  <c r="G1971" i="15"/>
  <c r="C1971" i="15"/>
  <c r="B1971" i="15" s="1"/>
  <c r="G1970" i="15"/>
  <c r="C1970" i="15"/>
  <c r="B1970" i="15" s="1"/>
  <c r="G1969" i="15"/>
  <c r="C1969" i="15"/>
  <c r="B1969" i="15" s="1"/>
  <c r="G1968" i="15"/>
  <c r="C1968" i="15"/>
  <c r="B1968" i="15" s="1"/>
  <c r="G1967" i="15"/>
  <c r="C1967" i="15"/>
  <c r="B1967" i="15" s="1"/>
  <c r="G1966" i="15"/>
  <c r="C1966" i="15"/>
  <c r="B1966" i="15" s="1"/>
  <c r="G1965" i="15"/>
  <c r="C1965" i="15"/>
  <c r="B1965" i="15" s="1"/>
  <c r="G1964" i="15"/>
  <c r="C1964" i="15"/>
  <c r="B1964" i="15" s="1"/>
  <c r="G1963" i="15"/>
  <c r="C1963" i="15"/>
  <c r="B1963" i="15" s="1"/>
  <c r="G1962" i="15"/>
  <c r="C1962" i="15"/>
  <c r="B1962" i="15" s="1"/>
  <c r="G1961" i="15"/>
  <c r="C1961" i="15"/>
  <c r="B1961" i="15" s="1"/>
  <c r="G1960" i="15"/>
  <c r="C1960" i="15"/>
  <c r="B1960" i="15" s="1"/>
  <c r="G1959" i="15"/>
  <c r="C1959" i="15"/>
  <c r="B1959" i="15" s="1"/>
  <c r="G1958" i="15"/>
  <c r="C1958" i="15"/>
  <c r="B1958" i="15" s="1"/>
  <c r="G1957" i="15"/>
  <c r="C1957" i="15"/>
  <c r="B1957" i="15" s="1"/>
  <c r="G1956" i="15"/>
  <c r="C1956" i="15"/>
  <c r="B1956" i="15" s="1"/>
  <c r="G1955" i="15"/>
  <c r="C1955" i="15"/>
  <c r="B1955" i="15" s="1"/>
  <c r="G1954" i="15"/>
  <c r="C1954" i="15"/>
  <c r="B1954" i="15" s="1"/>
  <c r="G1953" i="15"/>
  <c r="C1953" i="15"/>
  <c r="B1953" i="15" s="1"/>
  <c r="G1952" i="15"/>
  <c r="C1952" i="15"/>
  <c r="B1952" i="15" s="1"/>
  <c r="G1951" i="15"/>
  <c r="C1951" i="15"/>
  <c r="B1951" i="15" s="1"/>
  <c r="G1950" i="15"/>
  <c r="C1950" i="15"/>
  <c r="B1950" i="15" s="1"/>
  <c r="G1949" i="15"/>
  <c r="C1949" i="15"/>
  <c r="B1949" i="15" s="1"/>
  <c r="G1948" i="15"/>
  <c r="C1948" i="15"/>
  <c r="B1948" i="15" s="1"/>
  <c r="G1947" i="15"/>
  <c r="C1947" i="15"/>
  <c r="B1947" i="15" s="1"/>
  <c r="G1946" i="15"/>
  <c r="C1946" i="15"/>
  <c r="B1946" i="15" s="1"/>
  <c r="G1945" i="15"/>
  <c r="C1945" i="15"/>
  <c r="B1945" i="15" s="1"/>
  <c r="G1944" i="15"/>
  <c r="C1944" i="15"/>
  <c r="B1944" i="15" s="1"/>
  <c r="G1943" i="15"/>
  <c r="C1943" i="15"/>
  <c r="B1943" i="15" s="1"/>
  <c r="G1942" i="15"/>
  <c r="C1942" i="15"/>
  <c r="B1942" i="15" s="1"/>
  <c r="G1941" i="15"/>
  <c r="C1941" i="15"/>
  <c r="B1941" i="15" s="1"/>
  <c r="G1940" i="15"/>
  <c r="C1940" i="15"/>
  <c r="B1940" i="15" s="1"/>
  <c r="G1939" i="15"/>
  <c r="C1939" i="15"/>
  <c r="B1939" i="15" s="1"/>
  <c r="G1938" i="15"/>
  <c r="C1938" i="15"/>
  <c r="B1938" i="15" s="1"/>
  <c r="G1937" i="15"/>
  <c r="C1937" i="15"/>
  <c r="B1937" i="15" s="1"/>
  <c r="G1936" i="15"/>
  <c r="C1936" i="15"/>
  <c r="B1936" i="15" s="1"/>
  <c r="G1935" i="15"/>
  <c r="C1935" i="15"/>
  <c r="B1935" i="15" s="1"/>
  <c r="G1934" i="15"/>
  <c r="C1934" i="15"/>
  <c r="B1934" i="15" s="1"/>
  <c r="G1933" i="15"/>
  <c r="C1933" i="15"/>
  <c r="B1933" i="15" s="1"/>
  <c r="G1932" i="15"/>
  <c r="C1932" i="15"/>
  <c r="B1932" i="15" s="1"/>
  <c r="G1931" i="15"/>
  <c r="C1931" i="15"/>
  <c r="B1931" i="15" s="1"/>
  <c r="G1930" i="15"/>
  <c r="C1930" i="15"/>
  <c r="B1930" i="15" s="1"/>
  <c r="G1929" i="15"/>
  <c r="C1929" i="15"/>
  <c r="B1929" i="15" s="1"/>
  <c r="G1928" i="15"/>
  <c r="C1928" i="15"/>
  <c r="B1928" i="15" s="1"/>
  <c r="G1927" i="15"/>
  <c r="C1927" i="15"/>
  <c r="B1927" i="15" s="1"/>
  <c r="G1926" i="15"/>
  <c r="C1926" i="15"/>
  <c r="B1926" i="15" s="1"/>
  <c r="G1925" i="15"/>
  <c r="C1925" i="15"/>
  <c r="B1925" i="15" s="1"/>
  <c r="G1924" i="15"/>
  <c r="C1924" i="15"/>
  <c r="B1924" i="15" s="1"/>
  <c r="G1923" i="15"/>
  <c r="C1923" i="15"/>
  <c r="B1923" i="15" s="1"/>
  <c r="G1922" i="15"/>
  <c r="C1922" i="15"/>
  <c r="B1922" i="15" s="1"/>
  <c r="G1921" i="15"/>
  <c r="C1921" i="15"/>
  <c r="B1921" i="15" s="1"/>
  <c r="G1920" i="15"/>
  <c r="C1920" i="15"/>
  <c r="B1920" i="15" s="1"/>
  <c r="G1919" i="15"/>
  <c r="C1919" i="15"/>
  <c r="B1919" i="15" s="1"/>
  <c r="G1918" i="15"/>
  <c r="C1918" i="15"/>
  <c r="B1918" i="15" s="1"/>
  <c r="G1917" i="15"/>
  <c r="C1917" i="15"/>
  <c r="B1917" i="15" s="1"/>
  <c r="G1916" i="15"/>
  <c r="C1916" i="15"/>
  <c r="B1916" i="15" s="1"/>
  <c r="G1915" i="15"/>
  <c r="C1915" i="15"/>
  <c r="B1915" i="15" s="1"/>
  <c r="G1914" i="15"/>
  <c r="C1914" i="15"/>
  <c r="B1914" i="15" s="1"/>
  <c r="G1913" i="15"/>
  <c r="C1913" i="15"/>
  <c r="B1913" i="15" s="1"/>
  <c r="G1912" i="15"/>
  <c r="C1912" i="15"/>
  <c r="B1912" i="15" s="1"/>
  <c r="G1911" i="15"/>
  <c r="C1911" i="15"/>
  <c r="B1911" i="15" s="1"/>
  <c r="G1910" i="15"/>
  <c r="C1910" i="15"/>
  <c r="B1910" i="15" s="1"/>
  <c r="G1909" i="15"/>
  <c r="C1909" i="15"/>
  <c r="B1909" i="15" s="1"/>
  <c r="G1908" i="15"/>
  <c r="C1908" i="15"/>
  <c r="B1908" i="15" s="1"/>
  <c r="G1907" i="15"/>
  <c r="C1907" i="15"/>
  <c r="B1907" i="15" s="1"/>
  <c r="G1906" i="15"/>
  <c r="C1906" i="15"/>
  <c r="B1906" i="15" s="1"/>
  <c r="G1905" i="15"/>
  <c r="C1905" i="15"/>
  <c r="B1905" i="15" s="1"/>
  <c r="G1904" i="15"/>
  <c r="C1904" i="15"/>
  <c r="B1904" i="15" s="1"/>
  <c r="G1903" i="15"/>
  <c r="C1903" i="15"/>
  <c r="B1903" i="15" s="1"/>
  <c r="G1902" i="15"/>
  <c r="C1902" i="15"/>
  <c r="B1902" i="15" s="1"/>
  <c r="G1901" i="15"/>
  <c r="C1901" i="15"/>
  <c r="B1901" i="15" s="1"/>
  <c r="G1900" i="15"/>
  <c r="C1900" i="15"/>
  <c r="B1900" i="15" s="1"/>
  <c r="G1899" i="15"/>
  <c r="C1899" i="15"/>
  <c r="B1899" i="15" s="1"/>
  <c r="G1898" i="15"/>
  <c r="C1898" i="15"/>
  <c r="B1898" i="15" s="1"/>
  <c r="G1897" i="15"/>
  <c r="C1897" i="15"/>
  <c r="B1897" i="15" s="1"/>
  <c r="G1896" i="15"/>
  <c r="C1896" i="15"/>
  <c r="B1896" i="15" s="1"/>
  <c r="G1895" i="15"/>
  <c r="C1895" i="15"/>
  <c r="B1895" i="15" s="1"/>
  <c r="G1894" i="15"/>
  <c r="C1894" i="15"/>
  <c r="B1894" i="15" s="1"/>
  <c r="G1893" i="15"/>
  <c r="C1893" i="15"/>
  <c r="B1893" i="15" s="1"/>
  <c r="G1892" i="15"/>
  <c r="C1892" i="15"/>
  <c r="B1892" i="15" s="1"/>
  <c r="G1891" i="15"/>
  <c r="C1891" i="15"/>
  <c r="B1891" i="15" s="1"/>
  <c r="G1890" i="15"/>
  <c r="C1890" i="15"/>
  <c r="B1890" i="15" s="1"/>
  <c r="G1889" i="15"/>
  <c r="C1889" i="15"/>
  <c r="B1889" i="15" s="1"/>
  <c r="G1888" i="15"/>
  <c r="C1888" i="15"/>
  <c r="B1888" i="15" s="1"/>
  <c r="G1887" i="15"/>
  <c r="C1887" i="15"/>
  <c r="B1887" i="15" s="1"/>
  <c r="G1886" i="15"/>
  <c r="C1886" i="15"/>
  <c r="B1886" i="15" s="1"/>
  <c r="G1885" i="15"/>
  <c r="C1885" i="15"/>
  <c r="B1885" i="15" s="1"/>
  <c r="G1884" i="15"/>
  <c r="C1884" i="15"/>
  <c r="B1884" i="15" s="1"/>
  <c r="G1883" i="15"/>
  <c r="C1883" i="15"/>
  <c r="B1883" i="15" s="1"/>
  <c r="G1882" i="15"/>
  <c r="C1882" i="15"/>
  <c r="B1882" i="15" s="1"/>
  <c r="G1881" i="15"/>
  <c r="C1881" i="15"/>
  <c r="B1881" i="15" s="1"/>
  <c r="G1880" i="15"/>
  <c r="C1880" i="15"/>
  <c r="B1880" i="15" s="1"/>
  <c r="G1879" i="15"/>
  <c r="C1879" i="15"/>
  <c r="B1879" i="15" s="1"/>
  <c r="G1878" i="15"/>
  <c r="C1878" i="15"/>
  <c r="B1878" i="15" s="1"/>
  <c r="G1877" i="15"/>
  <c r="C1877" i="15"/>
  <c r="B1877" i="15" s="1"/>
  <c r="G1876" i="15"/>
  <c r="C1876" i="15"/>
  <c r="B1876" i="15" s="1"/>
  <c r="G1875" i="15"/>
  <c r="C1875" i="15"/>
  <c r="B1875" i="15" s="1"/>
  <c r="G1874" i="15"/>
  <c r="C1874" i="15"/>
  <c r="B1874" i="15" s="1"/>
  <c r="G1873" i="15"/>
  <c r="C1873" i="15"/>
  <c r="B1873" i="15" s="1"/>
  <c r="G1872" i="15"/>
  <c r="C1872" i="15"/>
  <c r="B1872" i="15" s="1"/>
  <c r="G1871" i="15"/>
  <c r="C1871" i="15"/>
  <c r="B1871" i="15" s="1"/>
  <c r="G1870" i="15"/>
  <c r="C1870" i="15"/>
  <c r="B1870" i="15" s="1"/>
  <c r="G1869" i="15"/>
  <c r="C1869" i="15"/>
  <c r="B1869" i="15" s="1"/>
  <c r="G1868" i="15"/>
  <c r="C1868" i="15"/>
  <c r="B1868" i="15" s="1"/>
  <c r="G1867" i="15"/>
  <c r="C1867" i="15"/>
  <c r="B1867" i="15" s="1"/>
  <c r="G1866" i="15"/>
  <c r="C1866" i="15"/>
  <c r="B1866" i="15" s="1"/>
  <c r="G1865" i="15"/>
  <c r="C1865" i="15"/>
  <c r="B1865" i="15" s="1"/>
  <c r="G1864" i="15"/>
  <c r="C1864" i="15"/>
  <c r="B1864" i="15" s="1"/>
  <c r="G1863" i="15"/>
  <c r="C1863" i="15"/>
  <c r="B1863" i="15" s="1"/>
  <c r="G1862" i="15"/>
  <c r="C1862" i="15"/>
  <c r="B1862" i="15" s="1"/>
  <c r="G1861" i="15"/>
  <c r="C1861" i="15"/>
  <c r="B1861" i="15" s="1"/>
  <c r="G1860" i="15"/>
  <c r="C1860" i="15"/>
  <c r="B1860" i="15" s="1"/>
  <c r="G1859" i="15"/>
  <c r="C1859" i="15"/>
  <c r="B1859" i="15" s="1"/>
  <c r="G1858" i="15"/>
  <c r="C1858" i="15"/>
  <c r="B1858" i="15" s="1"/>
  <c r="G1857" i="15"/>
  <c r="C1857" i="15"/>
  <c r="B1857" i="15" s="1"/>
  <c r="G1856" i="15"/>
  <c r="C1856" i="15"/>
  <c r="B1856" i="15" s="1"/>
  <c r="G1855" i="15"/>
  <c r="C1855" i="15"/>
  <c r="B1855" i="15" s="1"/>
  <c r="G1854" i="15"/>
  <c r="C1854" i="15"/>
  <c r="B1854" i="15" s="1"/>
  <c r="G1853" i="15"/>
  <c r="C1853" i="15"/>
  <c r="B1853" i="15" s="1"/>
  <c r="G1852" i="15"/>
  <c r="C1852" i="15"/>
  <c r="B1852" i="15" s="1"/>
  <c r="G1851" i="15"/>
  <c r="C1851" i="15"/>
  <c r="B1851" i="15" s="1"/>
  <c r="G1850" i="15"/>
  <c r="C1850" i="15"/>
  <c r="B1850" i="15" s="1"/>
  <c r="G1849" i="15"/>
  <c r="C1849" i="15"/>
  <c r="B1849" i="15" s="1"/>
  <c r="G1848" i="15"/>
  <c r="C1848" i="15"/>
  <c r="B1848" i="15" s="1"/>
  <c r="G1847" i="15"/>
  <c r="C1847" i="15"/>
  <c r="B1847" i="15" s="1"/>
  <c r="G1846" i="15"/>
  <c r="C1846" i="15"/>
  <c r="B1846" i="15" s="1"/>
  <c r="G1845" i="15"/>
  <c r="C1845" i="15"/>
  <c r="B1845" i="15" s="1"/>
  <c r="G1844" i="15"/>
  <c r="C1844" i="15"/>
  <c r="B1844" i="15" s="1"/>
  <c r="G1843" i="15"/>
  <c r="C1843" i="15"/>
  <c r="B1843" i="15" s="1"/>
  <c r="G1842" i="15"/>
  <c r="C1842" i="15"/>
  <c r="B1842" i="15" s="1"/>
  <c r="G1841" i="15"/>
  <c r="C1841" i="15"/>
  <c r="B1841" i="15" s="1"/>
  <c r="G1840" i="15"/>
  <c r="C1840" i="15"/>
  <c r="B1840" i="15" s="1"/>
  <c r="G1839" i="15"/>
  <c r="C1839" i="15"/>
  <c r="B1839" i="15" s="1"/>
  <c r="G1838" i="15"/>
  <c r="C1838" i="15"/>
  <c r="B1838" i="15" s="1"/>
  <c r="G1837" i="15"/>
  <c r="C1837" i="15"/>
  <c r="B1837" i="15" s="1"/>
  <c r="G1836" i="15"/>
  <c r="C1836" i="15"/>
  <c r="B1836" i="15" s="1"/>
  <c r="G1835" i="15"/>
  <c r="C1835" i="15"/>
  <c r="B1835" i="15" s="1"/>
  <c r="G1834" i="15"/>
  <c r="C1834" i="15"/>
  <c r="B1834" i="15" s="1"/>
  <c r="G1833" i="15"/>
  <c r="C1833" i="15"/>
  <c r="B1833" i="15" s="1"/>
  <c r="G1832" i="15"/>
  <c r="C1832" i="15"/>
  <c r="B1832" i="15" s="1"/>
  <c r="G1831" i="15"/>
  <c r="C1831" i="15"/>
  <c r="B1831" i="15" s="1"/>
  <c r="G1830" i="15"/>
  <c r="C1830" i="15"/>
  <c r="B1830" i="15" s="1"/>
  <c r="G1829" i="15"/>
  <c r="C1829" i="15"/>
  <c r="B1829" i="15" s="1"/>
  <c r="G1828" i="15"/>
  <c r="C1828" i="15"/>
  <c r="B1828" i="15" s="1"/>
  <c r="G1827" i="15"/>
  <c r="C1827" i="15"/>
  <c r="B1827" i="15" s="1"/>
  <c r="G1826" i="15"/>
  <c r="C1826" i="15"/>
  <c r="B1826" i="15" s="1"/>
  <c r="G1825" i="15"/>
  <c r="C1825" i="15"/>
  <c r="B1825" i="15" s="1"/>
  <c r="G1824" i="15"/>
  <c r="C1824" i="15"/>
  <c r="B1824" i="15" s="1"/>
  <c r="G1823" i="15"/>
  <c r="C1823" i="15"/>
  <c r="B1823" i="15" s="1"/>
  <c r="G1822" i="15"/>
  <c r="C1822" i="15"/>
  <c r="B1822" i="15" s="1"/>
  <c r="G1821" i="15"/>
  <c r="C1821" i="15"/>
  <c r="B1821" i="15" s="1"/>
  <c r="G1820" i="15"/>
  <c r="C1820" i="15"/>
  <c r="B1820" i="15" s="1"/>
  <c r="G1819" i="15"/>
  <c r="C1819" i="15"/>
  <c r="B1819" i="15" s="1"/>
  <c r="G1818" i="15"/>
  <c r="C1818" i="15"/>
  <c r="B1818" i="15" s="1"/>
  <c r="G1817" i="15"/>
  <c r="C1817" i="15"/>
  <c r="B1817" i="15" s="1"/>
  <c r="G1816" i="15"/>
  <c r="C1816" i="15"/>
  <c r="B1816" i="15" s="1"/>
  <c r="G1815" i="15"/>
  <c r="C1815" i="15"/>
  <c r="B1815" i="15" s="1"/>
  <c r="G1814" i="15"/>
  <c r="C1814" i="15"/>
  <c r="B1814" i="15" s="1"/>
  <c r="G1813" i="15"/>
  <c r="C1813" i="15"/>
  <c r="B1813" i="15" s="1"/>
  <c r="G1812" i="15"/>
  <c r="C1812" i="15"/>
  <c r="B1812" i="15" s="1"/>
  <c r="G1811" i="15"/>
  <c r="C1811" i="15"/>
  <c r="B1811" i="15" s="1"/>
  <c r="G1810" i="15"/>
  <c r="C1810" i="15"/>
  <c r="B1810" i="15" s="1"/>
  <c r="G1809" i="15"/>
  <c r="C1809" i="15"/>
  <c r="B1809" i="15" s="1"/>
  <c r="G1808" i="15"/>
  <c r="C1808" i="15"/>
  <c r="B1808" i="15" s="1"/>
  <c r="G1807" i="15"/>
  <c r="C1807" i="15"/>
  <c r="B1807" i="15" s="1"/>
  <c r="G1806" i="15"/>
  <c r="C1806" i="15"/>
  <c r="B1806" i="15" s="1"/>
  <c r="G1805" i="15"/>
  <c r="C1805" i="15"/>
  <c r="B1805" i="15" s="1"/>
  <c r="G1804" i="15"/>
  <c r="C1804" i="15"/>
  <c r="B1804" i="15" s="1"/>
  <c r="G1803" i="15"/>
  <c r="C1803" i="15"/>
  <c r="B1803" i="15" s="1"/>
  <c r="G1802" i="15"/>
  <c r="C1802" i="15"/>
  <c r="B1802" i="15" s="1"/>
  <c r="G1801" i="15"/>
  <c r="C1801" i="15"/>
  <c r="B1801" i="15" s="1"/>
  <c r="G1800" i="15"/>
  <c r="C1800" i="15"/>
  <c r="B1800" i="15" s="1"/>
  <c r="G1799" i="15"/>
  <c r="C1799" i="15"/>
  <c r="B1799" i="15" s="1"/>
  <c r="G1798" i="15"/>
  <c r="C1798" i="15"/>
  <c r="B1798" i="15" s="1"/>
  <c r="G1797" i="15"/>
  <c r="C1797" i="15"/>
  <c r="B1797" i="15" s="1"/>
  <c r="G1796" i="15"/>
  <c r="C1796" i="15"/>
  <c r="B1796" i="15" s="1"/>
  <c r="G1795" i="15"/>
  <c r="C1795" i="15"/>
  <c r="B1795" i="15" s="1"/>
  <c r="G1794" i="15"/>
  <c r="C1794" i="15"/>
  <c r="B1794" i="15" s="1"/>
  <c r="G1793" i="15"/>
  <c r="C1793" i="15"/>
  <c r="B1793" i="15" s="1"/>
  <c r="G1792" i="15"/>
  <c r="C1792" i="15"/>
  <c r="B1792" i="15" s="1"/>
  <c r="G1791" i="15"/>
  <c r="C1791" i="15"/>
  <c r="B1791" i="15" s="1"/>
  <c r="G1790" i="15"/>
  <c r="C1790" i="15"/>
  <c r="B1790" i="15" s="1"/>
  <c r="G1789" i="15"/>
  <c r="C1789" i="15"/>
  <c r="B1789" i="15" s="1"/>
  <c r="G1788" i="15"/>
  <c r="C1788" i="15"/>
  <c r="B1788" i="15" s="1"/>
  <c r="G1787" i="15"/>
  <c r="C1787" i="15"/>
  <c r="B1787" i="15" s="1"/>
  <c r="G1786" i="15"/>
  <c r="C1786" i="15"/>
  <c r="B1786" i="15" s="1"/>
  <c r="G1785" i="15"/>
  <c r="C1785" i="15"/>
  <c r="B1785" i="15" s="1"/>
  <c r="G1784" i="15"/>
  <c r="C1784" i="15"/>
  <c r="B1784" i="15" s="1"/>
  <c r="G1783" i="15"/>
  <c r="C1783" i="15"/>
  <c r="B1783" i="15" s="1"/>
  <c r="G1782" i="15"/>
  <c r="C1782" i="15"/>
  <c r="B1782" i="15" s="1"/>
  <c r="G1781" i="15"/>
  <c r="C1781" i="15"/>
  <c r="B1781" i="15" s="1"/>
  <c r="G1780" i="15"/>
  <c r="C1780" i="15"/>
  <c r="B1780" i="15" s="1"/>
  <c r="G1779" i="15"/>
  <c r="C1779" i="15"/>
  <c r="B1779" i="15" s="1"/>
  <c r="G1778" i="15"/>
  <c r="C1778" i="15"/>
  <c r="B1778" i="15" s="1"/>
  <c r="G1777" i="15"/>
  <c r="C1777" i="15"/>
  <c r="B1777" i="15" s="1"/>
  <c r="G1776" i="15"/>
  <c r="C1776" i="15"/>
  <c r="B1776" i="15" s="1"/>
  <c r="G1775" i="15"/>
  <c r="C1775" i="15"/>
  <c r="B1775" i="15" s="1"/>
  <c r="G1774" i="15"/>
  <c r="C1774" i="15"/>
  <c r="B1774" i="15" s="1"/>
  <c r="G1773" i="15"/>
  <c r="C1773" i="15"/>
  <c r="B1773" i="15" s="1"/>
  <c r="G1772" i="15"/>
  <c r="C1772" i="15"/>
  <c r="B1772" i="15" s="1"/>
  <c r="G1771" i="15"/>
  <c r="C1771" i="15"/>
  <c r="B1771" i="15" s="1"/>
  <c r="G1770" i="15"/>
  <c r="C1770" i="15"/>
  <c r="B1770" i="15" s="1"/>
  <c r="G1769" i="15"/>
  <c r="C1769" i="15"/>
  <c r="B1769" i="15" s="1"/>
  <c r="G1768" i="15"/>
  <c r="C1768" i="15"/>
  <c r="B1768" i="15" s="1"/>
  <c r="G1767" i="15"/>
  <c r="C1767" i="15"/>
  <c r="B1767" i="15" s="1"/>
  <c r="G1766" i="15"/>
  <c r="C1766" i="15"/>
  <c r="B1766" i="15" s="1"/>
  <c r="G1765" i="15"/>
  <c r="C1765" i="15"/>
  <c r="B1765" i="15" s="1"/>
  <c r="G1764" i="15"/>
  <c r="C1764" i="15"/>
  <c r="B1764" i="15" s="1"/>
  <c r="G1763" i="15"/>
  <c r="C1763" i="15"/>
  <c r="B1763" i="15" s="1"/>
  <c r="G1762" i="15"/>
  <c r="C1762" i="15"/>
  <c r="B1762" i="15" s="1"/>
  <c r="G1761" i="15"/>
  <c r="C1761" i="15"/>
  <c r="B1761" i="15" s="1"/>
  <c r="G1760" i="15"/>
  <c r="C1760" i="15"/>
  <c r="B1760" i="15" s="1"/>
  <c r="G1759" i="15"/>
  <c r="C1759" i="15"/>
  <c r="B1759" i="15" s="1"/>
  <c r="G1758" i="15"/>
  <c r="C1758" i="15"/>
  <c r="B1758" i="15" s="1"/>
  <c r="G1757" i="15"/>
  <c r="C1757" i="15"/>
  <c r="B1757" i="15" s="1"/>
  <c r="G1756" i="15"/>
  <c r="C1756" i="15"/>
  <c r="B1756" i="15" s="1"/>
  <c r="G1755" i="15"/>
  <c r="C1755" i="15"/>
  <c r="B1755" i="15" s="1"/>
  <c r="G1754" i="15"/>
  <c r="C1754" i="15"/>
  <c r="B1754" i="15" s="1"/>
  <c r="G1753" i="15"/>
  <c r="C1753" i="15"/>
  <c r="B1753" i="15" s="1"/>
  <c r="G1752" i="15"/>
  <c r="C1752" i="15"/>
  <c r="B1752" i="15" s="1"/>
  <c r="G1751" i="15"/>
  <c r="C1751" i="15"/>
  <c r="B1751" i="15" s="1"/>
  <c r="G1750" i="15"/>
  <c r="C1750" i="15"/>
  <c r="B1750" i="15" s="1"/>
  <c r="G1749" i="15"/>
  <c r="C1749" i="15"/>
  <c r="B1749" i="15" s="1"/>
  <c r="G1748" i="15"/>
  <c r="C1748" i="15"/>
  <c r="B1748" i="15" s="1"/>
  <c r="G1747" i="15"/>
  <c r="C1747" i="15"/>
  <c r="B1747" i="15" s="1"/>
  <c r="G1746" i="15"/>
  <c r="C1746" i="15"/>
  <c r="B1746" i="15" s="1"/>
  <c r="G1745" i="15"/>
  <c r="C1745" i="15"/>
  <c r="B1745" i="15" s="1"/>
  <c r="G1744" i="15"/>
  <c r="C1744" i="15"/>
  <c r="B1744" i="15" s="1"/>
  <c r="G1743" i="15"/>
  <c r="C1743" i="15"/>
  <c r="B1743" i="15" s="1"/>
  <c r="G1742" i="15"/>
  <c r="C1742" i="15"/>
  <c r="B1742" i="15" s="1"/>
  <c r="G1741" i="15"/>
  <c r="C1741" i="15"/>
  <c r="B1741" i="15" s="1"/>
  <c r="G1740" i="15"/>
  <c r="C1740" i="15"/>
  <c r="B1740" i="15" s="1"/>
  <c r="G1739" i="15"/>
  <c r="C1739" i="15"/>
  <c r="B1739" i="15" s="1"/>
  <c r="G1738" i="15"/>
  <c r="C1738" i="15"/>
  <c r="B1738" i="15" s="1"/>
  <c r="G1737" i="15"/>
  <c r="C1737" i="15"/>
  <c r="B1737" i="15" s="1"/>
  <c r="G1736" i="15"/>
  <c r="C1736" i="15"/>
  <c r="B1736" i="15" s="1"/>
  <c r="G1735" i="15"/>
  <c r="C1735" i="15"/>
  <c r="B1735" i="15" s="1"/>
  <c r="G1734" i="15"/>
  <c r="C1734" i="15"/>
  <c r="B1734" i="15" s="1"/>
  <c r="G1733" i="15"/>
  <c r="C1733" i="15"/>
  <c r="B1733" i="15" s="1"/>
  <c r="G1732" i="15"/>
  <c r="C1732" i="15"/>
  <c r="B1732" i="15" s="1"/>
  <c r="G1731" i="15"/>
  <c r="C1731" i="15"/>
  <c r="B1731" i="15" s="1"/>
  <c r="G1730" i="15"/>
  <c r="C1730" i="15"/>
  <c r="B1730" i="15" s="1"/>
  <c r="G1729" i="15"/>
  <c r="C1729" i="15"/>
  <c r="B1729" i="15" s="1"/>
  <c r="G1728" i="15"/>
  <c r="C1728" i="15"/>
  <c r="B1728" i="15" s="1"/>
  <c r="G1727" i="15"/>
  <c r="C1727" i="15"/>
  <c r="B1727" i="15" s="1"/>
  <c r="G1726" i="15"/>
  <c r="C1726" i="15"/>
  <c r="B1726" i="15" s="1"/>
  <c r="G1725" i="15"/>
  <c r="C1725" i="15"/>
  <c r="B1725" i="15" s="1"/>
  <c r="G1724" i="15"/>
  <c r="C1724" i="15"/>
  <c r="B1724" i="15" s="1"/>
  <c r="G1723" i="15"/>
  <c r="C1723" i="15"/>
  <c r="B1723" i="15" s="1"/>
  <c r="G1722" i="15"/>
  <c r="C1722" i="15"/>
  <c r="B1722" i="15" s="1"/>
  <c r="G1721" i="15"/>
  <c r="C1721" i="15"/>
  <c r="B1721" i="15" s="1"/>
  <c r="G1720" i="15"/>
  <c r="C1720" i="15"/>
  <c r="B1720" i="15" s="1"/>
  <c r="G1719" i="15"/>
  <c r="C1719" i="15"/>
  <c r="B1719" i="15" s="1"/>
  <c r="G1718" i="15"/>
  <c r="C1718" i="15"/>
  <c r="B1718" i="15" s="1"/>
  <c r="G1717" i="15"/>
  <c r="C1717" i="15"/>
  <c r="B1717" i="15" s="1"/>
  <c r="G1716" i="15"/>
  <c r="C1716" i="15"/>
  <c r="B1716" i="15" s="1"/>
  <c r="G1715" i="15"/>
  <c r="C1715" i="15"/>
  <c r="B1715" i="15" s="1"/>
  <c r="G1714" i="15"/>
  <c r="C1714" i="15"/>
  <c r="B1714" i="15" s="1"/>
  <c r="G1713" i="15"/>
  <c r="C1713" i="15"/>
  <c r="B1713" i="15" s="1"/>
  <c r="G1712" i="15"/>
  <c r="C1712" i="15"/>
  <c r="B1712" i="15" s="1"/>
  <c r="G1711" i="15"/>
  <c r="C1711" i="15"/>
  <c r="B1711" i="15" s="1"/>
  <c r="G1710" i="15"/>
  <c r="C1710" i="15"/>
  <c r="B1710" i="15" s="1"/>
  <c r="G1709" i="15"/>
  <c r="C1709" i="15"/>
  <c r="B1709" i="15" s="1"/>
  <c r="G1708" i="15"/>
  <c r="C1708" i="15"/>
  <c r="B1708" i="15" s="1"/>
  <c r="G1707" i="15"/>
  <c r="C1707" i="15"/>
  <c r="B1707" i="15" s="1"/>
  <c r="G1706" i="15"/>
  <c r="C1706" i="15"/>
  <c r="B1706" i="15" s="1"/>
  <c r="G1705" i="15"/>
  <c r="C1705" i="15"/>
  <c r="B1705" i="15" s="1"/>
  <c r="G1704" i="15"/>
  <c r="C1704" i="15"/>
  <c r="B1704" i="15" s="1"/>
  <c r="G1703" i="15"/>
  <c r="C1703" i="15"/>
  <c r="B1703" i="15" s="1"/>
  <c r="G1702" i="15"/>
  <c r="C1702" i="15"/>
  <c r="B1702" i="15" s="1"/>
  <c r="G1701" i="15"/>
  <c r="C1701" i="15"/>
  <c r="B1701" i="15" s="1"/>
  <c r="G1700" i="15"/>
  <c r="C1700" i="15"/>
  <c r="B1700" i="15" s="1"/>
  <c r="G1699" i="15"/>
  <c r="C1699" i="15"/>
  <c r="B1699" i="15" s="1"/>
  <c r="G1698" i="15"/>
  <c r="C1698" i="15"/>
  <c r="B1698" i="15" s="1"/>
  <c r="G1697" i="15"/>
  <c r="C1697" i="15"/>
  <c r="B1697" i="15" s="1"/>
  <c r="G1696" i="15"/>
  <c r="C1696" i="15"/>
  <c r="B1696" i="15" s="1"/>
  <c r="G1695" i="15"/>
  <c r="C1695" i="15"/>
  <c r="B1695" i="15" s="1"/>
  <c r="G1694" i="15"/>
  <c r="C1694" i="15"/>
  <c r="B1694" i="15" s="1"/>
  <c r="G1693" i="15"/>
  <c r="C1693" i="15"/>
  <c r="B1693" i="15" s="1"/>
  <c r="G1692" i="15"/>
  <c r="C1692" i="15"/>
  <c r="B1692" i="15" s="1"/>
  <c r="G1691" i="15"/>
  <c r="C1691" i="15"/>
  <c r="B1691" i="15" s="1"/>
  <c r="G1690" i="15"/>
  <c r="C1690" i="15"/>
  <c r="B1690" i="15" s="1"/>
  <c r="G1689" i="15"/>
  <c r="C1689" i="15"/>
  <c r="B1689" i="15" s="1"/>
  <c r="G1688" i="15"/>
  <c r="C1688" i="15"/>
  <c r="B1688" i="15" s="1"/>
  <c r="G1687" i="15"/>
  <c r="C1687" i="15"/>
  <c r="B1687" i="15" s="1"/>
  <c r="G1686" i="15"/>
  <c r="C1686" i="15"/>
  <c r="B1686" i="15" s="1"/>
  <c r="G1685" i="15"/>
  <c r="C1685" i="15"/>
  <c r="B1685" i="15" s="1"/>
  <c r="G1684" i="15"/>
  <c r="C1684" i="15"/>
  <c r="B1684" i="15" s="1"/>
  <c r="G1683" i="15"/>
  <c r="C1683" i="15"/>
  <c r="B1683" i="15" s="1"/>
  <c r="G1682" i="15"/>
  <c r="C1682" i="15"/>
  <c r="B1682" i="15" s="1"/>
  <c r="G1681" i="15"/>
  <c r="C1681" i="15"/>
  <c r="B1681" i="15" s="1"/>
  <c r="G1680" i="15"/>
  <c r="C1680" i="15"/>
  <c r="B1680" i="15" s="1"/>
  <c r="G1679" i="15"/>
  <c r="C1679" i="15"/>
  <c r="B1679" i="15" s="1"/>
  <c r="G1678" i="15"/>
  <c r="C1678" i="15"/>
  <c r="B1678" i="15" s="1"/>
  <c r="G1677" i="15"/>
  <c r="C1677" i="15"/>
  <c r="B1677" i="15" s="1"/>
  <c r="G1676" i="15"/>
  <c r="C1676" i="15"/>
  <c r="B1676" i="15" s="1"/>
  <c r="G1675" i="15"/>
  <c r="C1675" i="15"/>
  <c r="B1675" i="15" s="1"/>
  <c r="G1674" i="15"/>
  <c r="C1674" i="15"/>
  <c r="B1674" i="15" s="1"/>
  <c r="G1673" i="15"/>
  <c r="C1673" i="15"/>
  <c r="B1673" i="15" s="1"/>
  <c r="G1672" i="15"/>
  <c r="C1672" i="15"/>
  <c r="B1672" i="15" s="1"/>
  <c r="G1671" i="15"/>
  <c r="C1671" i="15"/>
  <c r="B1671" i="15" s="1"/>
  <c r="G1670" i="15"/>
  <c r="C1670" i="15"/>
  <c r="B1670" i="15" s="1"/>
  <c r="G1669" i="15"/>
  <c r="C1669" i="15"/>
  <c r="B1669" i="15" s="1"/>
  <c r="G1668" i="15"/>
  <c r="C1668" i="15"/>
  <c r="B1668" i="15" s="1"/>
  <c r="G1667" i="15"/>
  <c r="C1667" i="15"/>
  <c r="B1667" i="15" s="1"/>
  <c r="G1666" i="15"/>
  <c r="C1666" i="15"/>
  <c r="B1666" i="15" s="1"/>
  <c r="G1665" i="15"/>
  <c r="C1665" i="15"/>
  <c r="B1665" i="15" s="1"/>
  <c r="G1664" i="15"/>
  <c r="C1664" i="15"/>
  <c r="B1664" i="15" s="1"/>
  <c r="G1663" i="15"/>
  <c r="C1663" i="15"/>
  <c r="B1663" i="15" s="1"/>
  <c r="G1662" i="15"/>
  <c r="C1662" i="15"/>
  <c r="B1662" i="15" s="1"/>
  <c r="G1661" i="15"/>
  <c r="C1661" i="15"/>
  <c r="B1661" i="15" s="1"/>
  <c r="G1660" i="15"/>
  <c r="C1660" i="15"/>
  <c r="B1660" i="15" s="1"/>
  <c r="G1659" i="15"/>
  <c r="C1659" i="15"/>
  <c r="B1659" i="15" s="1"/>
  <c r="G1658" i="15"/>
  <c r="C1658" i="15"/>
  <c r="B1658" i="15" s="1"/>
  <c r="G1657" i="15"/>
  <c r="C1657" i="15"/>
  <c r="B1657" i="15" s="1"/>
  <c r="G1656" i="15"/>
  <c r="C1656" i="15"/>
  <c r="B1656" i="15" s="1"/>
  <c r="G1655" i="15"/>
  <c r="C1655" i="15"/>
  <c r="B1655" i="15" s="1"/>
  <c r="G1654" i="15"/>
  <c r="C1654" i="15"/>
  <c r="B1654" i="15" s="1"/>
  <c r="G1653" i="15"/>
  <c r="C1653" i="15"/>
  <c r="B1653" i="15" s="1"/>
  <c r="G1652" i="15"/>
  <c r="C1652" i="15"/>
  <c r="B1652" i="15" s="1"/>
  <c r="G1651" i="15"/>
  <c r="C1651" i="15"/>
  <c r="B1651" i="15" s="1"/>
  <c r="G1650" i="15"/>
  <c r="C1650" i="15"/>
  <c r="B1650" i="15" s="1"/>
  <c r="G1649" i="15"/>
  <c r="C1649" i="15"/>
  <c r="B1649" i="15" s="1"/>
  <c r="G1648" i="15"/>
  <c r="C1648" i="15"/>
  <c r="B1648" i="15" s="1"/>
  <c r="G1647" i="15"/>
  <c r="C1647" i="15"/>
  <c r="B1647" i="15" s="1"/>
  <c r="G1646" i="15"/>
  <c r="C1646" i="15"/>
  <c r="B1646" i="15" s="1"/>
  <c r="G1645" i="15"/>
  <c r="C1645" i="15"/>
  <c r="B1645" i="15" s="1"/>
  <c r="G1644" i="15"/>
  <c r="C1644" i="15"/>
  <c r="B1644" i="15" s="1"/>
  <c r="G1643" i="15"/>
  <c r="C1643" i="15"/>
  <c r="B1643" i="15" s="1"/>
  <c r="G1642" i="15"/>
  <c r="C1642" i="15"/>
  <c r="B1642" i="15" s="1"/>
  <c r="G1641" i="15"/>
  <c r="C1641" i="15"/>
  <c r="B1641" i="15" s="1"/>
  <c r="G1640" i="15"/>
  <c r="C1640" i="15"/>
  <c r="B1640" i="15" s="1"/>
  <c r="G1639" i="15"/>
  <c r="C1639" i="15"/>
  <c r="B1639" i="15" s="1"/>
  <c r="G1638" i="15"/>
  <c r="C1638" i="15"/>
  <c r="B1638" i="15" s="1"/>
  <c r="G1637" i="15"/>
  <c r="C1637" i="15"/>
  <c r="B1637" i="15" s="1"/>
  <c r="G1636" i="15"/>
  <c r="C1636" i="15"/>
  <c r="B1636" i="15" s="1"/>
  <c r="G1635" i="15"/>
  <c r="C1635" i="15"/>
  <c r="B1635" i="15" s="1"/>
  <c r="G1634" i="15"/>
  <c r="C1634" i="15"/>
  <c r="B1634" i="15" s="1"/>
  <c r="G1633" i="15"/>
  <c r="C1633" i="15"/>
  <c r="B1633" i="15" s="1"/>
  <c r="G1632" i="15"/>
  <c r="C1632" i="15"/>
  <c r="B1632" i="15" s="1"/>
  <c r="G1631" i="15"/>
  <c r="C1631" i="15"/>
  <c r="B1631" i="15" s="1"/>
  <c r="G1630" i="15"/>
  <c r="C1630" i="15"/>
  <c r="B1630" i="15" s="1"/>
  <c r="G1629" i="15"/>
  <c r="C1629" i="15"/>
  <c r="B1629" i="15" s="1"/>
  <c r="G1628" i="15"/>
  <c r="C1628" i="15"/>
  <c r="B1628" i="15" s="1"/>
  <c r="G1627" i="15"/>
  <c r="C1627" i="15"/>
  <c r="B1627" i="15" s="1"/>
  <c r="G1626" i="15"/>
  <c r="C1626" i="15"/>
  <c r="B1626" i="15" s="1"/>
  <c r="G1625" i="15"/>
  <c r="C1625" i="15"/>
  <c r="B1625" i="15" s="1"/>
  <c r="G1624" i="15"/>
  <c r="C1624" i="15"/>
  <c r="B1624" i="15" s="1"/>
  <c r="G1623" i="15"/>
  <c r="C1623" i="15"/>
  <c r="B1623" i="15" s="1"/>
  <c r="G1622" i="15"/>
  <c r="C1622" i="15"/>
  <c r="B1622" i="15" s="1"/>
  <c r="G1621" i="15"/>
  <c r="C1621" i="15"/>
  <c r="B1621" i="15" s="1"/>
  <c r="G1620" i="15"/>
  <c r="C1620" i="15"/>
  <c r="B1620" i="15" s="1"/>
  <c r="G1619" i="15"/>
  <c r="C1619" i="15"/>
  <c r="B1619" i="15" s="1"/>
  <c r="G1618" i="15"/>
  <c r="C1618" i="15"/>
  <c r="B1618" i="15" s="1"/>
  <c r="G1617" i="15"/>
  <c r="C1617" i="15"/>
  <c r="B1617" i="15" s="1"/>
  <c r="G1616" i="15"/>
  <c r="C1616" i="15"/>
  <c r="B1616" i="15" s="1"/>
  <c r="G1615" i="15"/>
  <c r="C1615" i="15"/>
  <c r="B1615" i="15" s="1"/>
  <c r="G1614" i="15"/>
  <c r="C1614" i="15"/>
  <c r="B1614" i="15" s="1"/>
  <c r="G1613" i="15"/>
  <c r="C1613" i="15"/>
  <c r="B1613" i="15" s="1"/>
  <c r="G1612" i="15"/>
  <c r="C1612" i="15"/>
  <c r="B1612" i="15" s="1"/>
  <c r="G1611" i="15"/>
  <c r="C1611" i="15"/>
  <c r="B1611" i="15" s="1"/>
  <c r="G1610" i="15"/>
  <c r="C1610" i="15"/>
  <c r="B1610" i="15" s="1"/>
  <c r="G1609" i="15"/>
  <c r="C1609" i="15"/>
  <c r="B1609" i="15" s="1"/>
  <c r="G1608" i="15"/>
  <c r="C1608" i="15"/>
  <c r="B1608" i="15" s="1"/>
  <c r="G1607" i="15"/>
  <c r="C1607" i="15"/>
  <c r="B1607" i="15" s="1"/>
  <c r="G1606" i="15"/>
  <c r="C1606" i="15"/>
  <c r="B1606" i="15" s="1"/>
  <c r="G1605" i="15"/>
  <c r="C1605" i="15"/>
  <c r="B1605" i="15" s="1"/>
  <c r="G1604" i="15"/>
  <c r="C1604" i="15"/>
  <c r="B1604" i="15" s="1"/>
  <c r="G1603" i="15"/>
  <c r="C1603" i="15"/>
  <c r="B1603" i="15" s="1"/>
  <c r="G1602" i="15"/>
  <c r="C1602" i="15"/>
  <c r="B1602" i="15" s="1"/>
  <c r="G1601" i="15"/>
  <c r="C1601" i="15"/>
  <c r="B1601" i="15" s="1"/>
  <c r="G1600" i="15"/>
  <c r="C1600" i="15"/>
  <c r="B1600" i="15" s="1"/>
  <c r="G1599" i="15"/>
  <c r="C1599" i="15"/>
  <c r="B1599" i="15" s="1"/>
  <c r="G1598" i="15"/>
  <c r="C1598" i="15"/>
  <c r="B1598" i="15" s="1"/>
  <c r="G1597" i="15"/>
  <c r="C1597" i="15"/>
  <c r="B1597" i="15" s="1"/>
  <c r="G1596" i="15"/>
  <c r="C1596" i="15"/>
  <c r="B1596" i="15" s="1"/>
  <c r="G1595" i="15"/>
  <c r="C1595" i="15"/>
  <c r="B1595" i="15" s="1"/>
  <c r="G1594" i="15"/>
  <c r="C1594" i="15"/>
  <c r="B1594" i="15" s="1"/>
  <c r="G1593" i="15"/>
  <c r="C1593" i="15"/>
  <c r="B1593" i="15" s="1"/>
  <c r="G1592" i="15"/>
  <c r="C1592" i="15"/>
  <c r="B1592" i="15" s="1"/>
  <c r="G1591" i="15"/>
  <c r="C1591" i="15"/>
  <c r="B1591" i="15" s="1"/>
  <c r="G1590" i="15"/>
  <c r="C1590" i="15"/>
  <c r="B1590" i="15" s="1"/>
  <c r="G1589" i="15"/>
  <c r="C1589" i="15"/>
  <c r="B1589" i="15" s="1"/>
  <c r="G1588" i="15"/>
  <c r="C1588" i="15"/>
  <c r="B1588" i="15" s="1"/>
  <c r="G1587" i="15"/>
  <c r="C1587" i="15"/>
  <c r="B1587" i="15" s="1"/>
  <c r="G1586" i="15"/>
  <c r="C1586" i="15"/>
  <c r="B1586" i="15" s="1"/>
  <c r="G1585" i="15"/>
  <c r="C1585" i="15"/>
  <c r="B1585" i="15" s="1"/>
  <c r="G1584" i="15"/>
  <c r="C1584" i="15"/>
  <c r="B1584" i="15" s="1"/>
  <c r="G1583" i="15"/>
  <c r="C1583" i="15"/>
  <c r="B1583" i="15" s="1"/>
  <c r="G1582" i="15"/>
  <c r="C1582" i="15"/>
  <c r="B1582" i="15" s="1"/>
  <c r="G1581" i="15"/>
  <c r="C1581" i="15"/>
  <c r="B1581" i="15" s="1"/>
  <c r="G1580" i="15"/>
  <c r="C1580" i="15"/>
  <c r="B1580" i="15" s="1"/>
  <c r="G1579" i="15"/>
  <c r="C1579" i="15"/>
  <c r="B1579" i="15" s="1"/>
  <c r="G1578" i="15"/>
  <c r="C1578" i="15"/>
  <c r="B1578" i="15" s="1"/>
  <c r="G1577" i="15"/>
  <c r="C1577" i="15"/>
  <c r="B1577" i="15" s="1"/>
  <c r="G1576" i="15"/>
  <c r="C1576" i="15"/>
  <c r="B1576" i="15" s="1"/>
  <c r="G1575" i="15"/>
  <c r="C1575" i="15"/>
  <c r="B1575" i="15" s="1"/>
  <c r="G1574" i="15"/>
  <c r="C1574" i="15"/>
  <c r="B1574" i="15" s="1"/>
  <c r="G1573" i="15"/>
  <c r="C1573" i="15"/>
  <c r="B1573" i="15" s="1"/>
  <c r="G1572" i="15"/>
  <c r="C1572" i="15"/>
  <c r="B1572" i="15" s="1"/>
  <c r="G1571" i="15"/>
  <c r="C1571" i="15"/>
  <c r="B1571" i="15" s="1"/>
  <c r="G1570" i="15"/>
  <c r="C1570" i="15"/>
  <c r="B1570" i="15" s="1"/>
  <c r="G1569" i="15"/>
  <c r="C1569" i="15"/>
  <c r="B1569" i="15" s="1"/>
  <c r="G1568" i="15"/>
  <c r="C1568" i="15"/>
  <c r="B1568" i="15" s="1"/>
  <c r="G1567" i="15"/>
  <c r="C1567" i="15"/>
  <c r="B1567" i="15" s="1"/>
  <c r="G1566" i="15"/>
  <c r="C1566" i="15"/>
  <c r="B1566" i="15" s="1"/>
  <c r="G1565" i="15"/>
  <c r="C1565" i="15"/>
  <c r="B1565" i="15" s="1"/>
  <c r="G1564" i="15"/>
  <c r="C1564" i="15"/>
  <c r="B1564" i="15" s="1"/>
  <c r="G1563" i="15"/>
  <c r="C1563" i="15"/>
  <c r="B1563" i="15" s="1"/>
  <c r="G1562" i="15"/>
  <c r="C1562" i="15"/>
  <c r="B1562" i="15" s="1"/>
  <c r="G1561" i="15"/>
  <c r="C1561" i="15"/>
  <c r="B1561" i="15" s="1"/>
  <c r="G1560" i="15"/>
  <c r="C1560" i="15"/>
  <c r="B1560" i="15" s="1"/>
  <c r="G1559" i="15"/>
  <c r="C1559" i="15"/>
  <c r="B1559" i="15" s="1"/>
  <c r="G1558" i="15"/>
  <c r="C1558" i="15"/>
  <c r="B1558" i="15" s="1"/>
  <c r="G1557" i="15"/>
  <c r="C1557" i="15"/>
  <c r="B1557" i="15" s="1"/>
  <c r="G1556" i="15"/>
  <c r="C1556" i="15"/>
  <c r="B1556" i="15" s="1"/>
  <c r="G1555" i="15"/>
  <c r="C1555" i="15"/>
  <c r="B1555" i="15" s="1"/>
  <c r="G1554" i="15"/>
  <c r="C1554" i="15"/>
  <c r="B1554" i="15" s="1"/>
  <c r="G1553" i="15"/>
  <c r="C1553" i="15"/>
  <c r="B1553" i="15" s="1"/>
  <c r="G1552" i="15"/>
  <c r="C1552" i="15"/>
  <c r="B1552" i="15" s="1"/>
  <c r="G1551" i="15"/>
  <c r="C1551" i="15"/>
  <c r="B1551" i="15" s="1"/>
  <c r="G1550" i="15"/>
  <c r="C1550" i="15"/>
  <c r="B1550" i="15" s="1"/>
  <c r="G1549" i="15"/>
  <c r="C1549" i="15"/>
  <c r="B1549" i="15" s="1"/>
  <c r="G1548" i="15"/>
  <c r="C1548" i="15"/>
  <c r="B1548" i="15" s="1"/>
  <c r="G1547" i="15"/>
  <c r="C1547" i="15"/>
  <c r="B1547" i="15" s="1"/>
  <c r="G1546" i="15"/>
  <c r="C1546" i="15"/>
  <c r="B1546" i="15" s="1"/>
  <c r="G1545" i="15"/>
  <c r="C1545" i="15"/>
  <c r="B1545" i="15" s="1"/>
  <c r="G1544" i="15"/>
  <c r="C1544" i="15"/>
  <c r="B1544" i="15" s="1"/>
  <c r="G1543" i="15"/>
  <c r="C1543" i="15"/>
  <c r="B1543" i="15" s="1"/>
  <c r="G1542" i="15"/>
  <c r="C1542" i="15"/>
  <c r="B1542" i="15" s="1"/>
  <c r="G1541" i="15"/>
  <c r="C1541" i="15"/>
  <c r="B1541" i="15" s="1"/>
  <c r="G1540" i="15"/>
  <c r="C1540" i="15"/>
  <c r="B1540" i="15" s="1"/>
  <c r="G1539" i="15"/>
  <c r="C1539" i="15"/>
  <c r="B1539" i="15" s="1"/>
  <c r="G1538" i="15"/>
  <c r="C1538" i="15"/>
  <c r="B1538" i="15" s="1"/>
  <c r="G1537" i="15"/>
  <c r="C1537" i="15"/>
  <c r="B1537" i="15" s="1"/>
  <c r="G1536" i="15"/>
  <c r="C1536" i="15"/>
  <c r="B1536" i="15" s="1"/>
  <c r="G1535" i="15"/>
  <c r="C1535" i="15"/>
  <c r="B1535" i="15" s="1"/>
  <c r="G1534" i="15"/>
  <c r="C1534" i="15"/>
  <c r="B1534" i="15" s="1"/>
  <c r="G1533" i="15"/>
  <c r="C1533" i="15"/>
  <c r="B1533" i="15" s="1"/>
  <c r="G1532" i="15"/>
  <c r="C1532" i="15"/>
  <c r="B1532" i="15" s="1"/>
  <c r="G1531" i="15"/>
  <c r="C1531" i="15"/>
  <c r="B1531" i="15" s="1"/>
  <c r="G1530" i="15"/>
  <c r="C1530" i="15"/>
  <c r="B1530" i="15" s="1"/>
  <c r="G1529" i="15"/>
  <c r="C1529" i="15"/>
  <c r="B1529" i="15" s="1"/>
  <c r="G1528" i="15"/>
  <c r="C1528" i="15"/>
  <c r="B1528" i="15" s="1"/>
  <c r="G1527" i="15"/>
  <c r="C1527" i="15"/>
  <c r="B1527" i="15" s="1"/>
  <c r="G1526" i="15"/>
  <c r="C1526" i="15"/>
  <c r="B1526" i="15" s="1"/>
  <c r="G1525" i="15"/>
  <c r="C1525" i="15"/>
  <c r="B1525" i="15" s="1"/>
  <c r="G1524" i="15"/>
  <c r="C1524" i="15"/>
  <c r="B1524" i="15" s="1"/>
  <c r="G1523" i="15"/>
  <c r="C1523" i="15"/>
  <c r="B1523" i="15" s="1"/>
  <c r="G1522" i="15"/>
  <c r="C1522" i="15"/>
  <c r="B1522" i="15" s="1"/>
  <c r="G1521" i="15"/>
  <c r="C1521" i="15"/>
  <c r="B1521" i="15" s="1"/>
  <c r="G1520" i="15"/>
  <c r="C1520" i="15"/>
  <c r="B1520" i="15" s="1"/>
  <c r="G1519" i="15"/>
  <c r="C1519" i="15"/>
  <c r="B1519" i="15" s="1"/>
  <c r="G1518" i="15"/>
  <c r="C1518" i="15"/>
  <c r="B1518" i="15" s="1"/>
  <c r="G1517" i="15"/>
  <c r="C1517" i="15"/>
  <c r="B1517" i="15" s="1"/>
  <c r="G1516" i="15"/>
  <c r="C1516" i="15"/>
  <c r="B1516" i="15" s="1"/>
  <c r="G1515" i="15"/>
  <c r="C1515" i="15"/>
  <c r="B1515" i="15" s="1"/>
  <c r="G1514" i="15"/>
  <c r="C1514" i="15"/>
  <c r="B1514" i="15" s="1"/>
  <c r="G1513" i="15"/>
  <c r="C1513" i="15"/>
  <c r="B1513" i="15" s="1"/>
  <c r="G1512" i="15"/>
  <c r="C1512" i="15"/>
  <c r="B1512" i="15" s="1"/>
  <c r="G1511" i="15"/>
  <c r="C1511" i="15"/>
  <c r="B1511" i="15" s="1"/>
  <c r="G1510" i="15"/>
  <c r="C1510" i="15"/>
  <c r="B1510" i="15" s="1"/>
  <c r="G1509" i="15"/>
  <c r="C1509" i="15"/>
  <c r="B1509" i="15" s="1"/>
  <c r="G1508" i="15"/>
  <c r="C1508" i="15"/>
  <c r="B1508" i="15" s="1"/>
  <c r="G1507" i="15"/>
  <c r="C1507" i="15"/>
  <c r="B1507" i="15" s="1"/>
  <c r="G1506" i="15"/>
  <c r="C1506" i="15"/>
  <c r="B1506" i="15" s="1"/>
  <c r="G1505" i="15"/>
  <c r="C1505" i="15"/>
  <c r="B1505" i="15" s="1"/>
  <c r="G1504" i="15"/>
  <c r="C1504" i="15"/>
  <c r="B1504" i="15" s="1"/>
  <c r="G1503" i="15"/>
  <c r="C1503" i="15"/>
  <c r="B1503" i="15" s="1"/>
  <c r="G1502" i="15"/>
  <c r="C1502" i="15"/>
  <c r="B1502" i="15" s="1"/>
  <c r="G1501" i="15"/>
  <c r="C1501" i="15"/>
  <c r="B1501" i="15" s="1"/>
  <c r="G1500" i="15"/>
  <c r="C1500" i="15"/>
  <c r="B1500" i="15" s="1"/>
  <c r="G1499" i="15"/>
  <c r="C1499" i="15"/>
  <c r="B1499" i="15" s="1"/>
  <c r="G1498" i="15"/>
  <c r="C1498" i="15"/>
  <c r="B1498" i="15" s="1"/>
  <c r="G1497" i="15"/>
  <c r="C1497" i="15"/>
  <c r="B1497" i="15" s="1"/>
  <c r="G1496" i="15"/>
  <c r="C1496" i="15"/>
  <c r="B1496" i="15" s="1"/>
  <c r="G1495" i="15"/>
  <c r="C1495" i="15"/>
  <c r="B1495" i="15" s="1"/>
  <c r="G1494" i="15"/>
  <c r="C1494" i="15"/>
  <c r="B1494" i="15" s="1"/>
  <c r="G1493" i="15"/>
  <c r="C1493" i="15"/>
  <c r="B1493" i="15" s="1"/>
  <c r="G1492" i="15"/>
  <c r="C1492" i="15"/>
  <c r="B1492" i="15" s="1"/>
  <c r="G1491" i="15"/>
  <c r="C1491" i="15"/>
  <c r="B1491" i="15" s="1"/>
  <c r="G1490" i="15"/>
  <c r="C1490" i="15"/>
  <c r="B1490" i="15" s="1"/>
  <c r="G1489" i="15"/>
  <c r="C1489" i="15"/>
  <c r="B1489" i="15" s="1"/>
  <c r="G1488" i="15"/>
  <c r="C1488" i="15"/>
  <c r="B1488" i="15" s="1"/>
  <c r="G1487" i="15"/>
  <c r="C1487" i="15"/>
  <c r="B1487" i="15" s="1"/>
  <c r="G1486" i="15"/>
  <c r="C1486" i="15"/>
  <c r="B1486" i="15" s="1"/>
  <c r="G1485" i="15"/>
  <c r="C1485" i="15"/>
  <c r="B1485" i="15" s="1"/>
  <c r="G1484" i="15"/>
  <c r="C1484" i="15"/>
  <c r="B1484" i="15" s="1"/>
  <c r="G1483" i="15"/>
  <c r="C1483" i="15"/>
  <c r="B1483" i="15" s="1"/>
  <c r="G1482" i="15"/>
  <c r="C1482" i="15"/>
  <c r="B1482" i="15" s="1"/>
  <c r="G1481" i="15"/>
  <c r="C1481" i="15"/>
  <c r="B1481" i="15" s="1"/>
  <c r="G1480" i="15"/>
  <c r="C1480" i="15"/>
  <c r="B1480" i="15" s="1"/>
  <c r="G1479" i="15"/>
  <c r="C1479" i="15"/>
  <c r="B1479" i="15" s="1"/>
  <c r="G1478" i="15"/>
  <c r="C1478" i="15"/>
  <c r="B1478" i="15" s="1"/>
  <c r="G1477" i="15"/>
  <c r="C1477" i="15"/>
  <c r="B1477" i="15" s="1"/>
  <c r="G1476" i="15"/>
  <c r="C1476" i="15"/>
  <c r="B1476" i="15" s="1"/>
  <c r="G1475" i="15"/>
  <c r="C1475" i="15"/>
  <c r="B1475" i="15" s="1"/>
  <c r="G1474" i="15"/>
  <c r="C1474" i="15"/>
  <c r="B1474" i="15" s="1"/>
  <c r="G1473" i="15"/>
  <c r="C1473" i="15"/>
  <c r="B1473" i="15" s="1"/>
  <c r="G1472" i="15"/>
  <c r="C1472" i="15"/>
  <c r="B1472" i="15" s="1"/>
  <c r="G1471" i="15"/>
  <c r="C1471" i="15"/>
  <c r="B1471" i="15" s="1"/>
  <c r="G1470" i="15"/>
  <c r="C1470" i="15"/>
  <c r="B1470" i="15" s="1"/>
  <c r="G1469" i="15"/>
  <c r="C1469" i="15"/>
  <c r="B1469" i="15" s="1"/>
  <c r="G1468" i="15"/>
  <c r="C1468" i="15"/>
  <c r="B1468" i="15" s="1"/>
  <c r="G1467" i="15"/>
  <c r="C1467" i="15"/>
  <c r="B1467" i="15" s="1"/>
  <c r="G1466" i="15"/>
  <c r="C1466" i="15"/>
  <c r="B1466" i="15" s="1"/>
  <c r="G1465" i="15"/>
  <c r="C1465" i="15"/>
  <c r="B1465" i="15" s="1"/>
  <c r="G1464" i="15"/>
  <c r="C1464" i="15"/>
  <c r="B1464" i="15" s="1"/>
  <c r="G1463" i="15"/>
  <c r="C1463" i="15"/>
  <c r="B1463" i="15" s="1"/>
  <c r="G1462" i="15"/>
  <c r="C1462" i="15"/>
  <c r="B1462" i="15" s="1"/>
  <c r="G1461" i="15"/>
  <c r="C1461" i="15"/>
  <c r="B1461" i="15" s="1"/>
  <c r="G1460" i="15"/>
  <c r="C1460" i="15"/>
  <c r="B1460" i="15" s="1"/>
  <c r="G1459" i="15"/>
  <c r="C1459" i="15"/>
  <c r="B1459" i="15" s="1"/>
  <c r="G1458" i="15"/>
  <c r="C1458" i="15"/>
  <c r="B1458" i="15" s="1"/>
  <c r="G1457" i="15"/>
  <c r="C1457" i="15"/>
  <c r="B1457" i="15" s="1"/>
  <c r="G1456" i="15"/>
  <c r="C1456" i="15"/>
  <c r="B1456" i="15" s="1"/>
  <c r="G1455" i="15"/>
  <c r="C1455" i="15"/>
  <c r="B1455" i="15" s="1"/>
  <c r="G1454" i="15"/>
  <c r="C1454" i="15"/>
  <c r="B1454" i="15" s="1"/>
  <c r="G1453" i="15"/>
  <c r="C1453" i="15"/>
  <c r="B1453" i="15" s="1"/>
  <c r="G1452" i="15"/>
  <c r="C1452" i="15"/>
  <c r="B1452" i="15" s="1"/>
  <c r="G1451" i="15"/>
  <c r="C1451" i="15"/>
  <c r="B1451" i="15" s="1"/>
  <c r="G1450" i="15"/>
  <c r="C1450" i="15"/>
  <c r="B1450" i="15" s="1"/>
  <c r="G1449" i="15"/>
  <c r="C1449" i="15"/>
  <c r="B1449" i="15" s="1"/>
  <c r="G1448" i="15"/>
  <c r="C1448" i="15"/>
  <c r="B1448" i="15" s="1"/>
  <c r="G1447" i="15"/>
  <c r="C1447" i="15"/>
  <c r="B1447" i="15" s="1"/>
  <c r="G1446" i="15"/>
  <c r="C1446" i="15"/>
  <c r="B1446" i="15" s="1"/>
  <c r="G1445" i="15"/>
  <c r="C1445" i="15"/>
  <c r="B1445" i="15" s="1"/>
  <c r="G1444" i="15"/>
  <c r="C1444" i="15"/>
  <c r="B1444" i="15" s="1"/>
  <c r="G1443" i="15"/>
  <c r="C1443" i="15"/>
  <c r="B1443" i="15" s="1"/>
  <c r="G1442" i="15"/>
  <c r="C1442" i="15"/>
  <c r="B1442" i="15" s="1"/>
  <c r="G1441" i="15"/>
  <c r="C1441" i="15"/>
  <c r="B1441" i="15" s="1"/>
  <c r="G1440" i="15"/>
  <c r="C1440" i="15"/>
  <c r="B1440" i="15" s="1"/>
  <c r="G1439" i="15"/>
  <c r="C1439" i="15"/>
  <c r="B1439" i="15" s="1"/>
  <c r="G1438" i="15"/>
  <c r="C1438" i="15"/>
  <c r="B1438" i="15" s="1"/>
  <c r="G1437" i="15"/>
  <c r="C1437" i="15"/>
  <c r="B1437" i="15" s="1"/>
  <c r="G1436" i="15"/>
  <c r="C1436" i="15"/>
  <c r="B1436" i="15" s="1"/>
  <c r="G1435" i="15"/>
  <c r="C1435" i="15"/>
  <c r="B1435" i="15" s="1"/>
  <c r="G1434" i="15"/>
  <c r="C1434" i="15"/>
  <c r="B1434" i="15" s="1"/>
  <c r="G1433" i="15"/>
  <c r="C1433" i="15"/>
  <c r="B1433" i="15" s="1"/>
  <c r="G1432" i="15"/>
  <c r="C1432" i="15"/>
  <c r="B1432" i="15" s="1"/>
  <c r="G1431" i="15"/>
  <c r="C1431" i="15"/>
  <c r="B1431" i="15" s="1"/>
  <c r="G1430" i="15"/>
  <c r="C1430" i="15"/>
  <c r="B1430" i="15" s="1"/>
  <c r="G1429" i="15"/>
  <c r="C1429" i="15"/>
  <c r="B1429" i="15" s="1"/>
  <c r="G1428" i="15"/>
  <c r="C1428" i="15"/>
  <c r="B1428" i="15" s="1"/>
  <c r="G1427" i="15"/>
  <c r="C1427" i="15"/>
  <c r="B1427" i="15" s="1"/>
  <c r="G1426" i="15"/>
  <c r="C1426" i="15"/>
  <c r="B1426" i="15" s="1"/>
  <c r="G1425" i="15"/>
  <c r="C1425" i="15"/>
  <c r="B1425" i="15" s="1"/>
  <c r="G1424" i="15"/>
  <c r="C1424" i="15"/>
  <c r="B1424" i="15" s="1"/>
  <c r="G1423" i="15"/>
  <c r="C1423" i="15"/>
  <c r="B1423" i="15" s="1"/>
  <c r="G1422" i="15"/>
  <c r="C1422" i="15"/>
  <c r="B1422" i="15" s="1"/>
  <c r="G1421" i="15"/>
  <c r="C1421" i="15"/>
  <c r="B1421" i="15" s="1"/>
  <c r="G1420" i="15"/>
  <c r="C1420" i="15"/>
  <c r="B1420" i="15" s="1"/>
  <c r="G1419" i="15"/>
  <c r="C1419" i="15"/>
  <c r="B1419" i="15" s="1"/>
  <c r="G1418" i="15"/>
  <c r="C1418" i="15"/>
  <c r="B1418" i="15" s="1"/>
  <c r="G1417" i="15"/>
  <c r="C1417" i="15"/>
  <c r="B1417" i="15" s="1"/>
  <c r="G1416" i="15"/>
  <c r="C1416" i="15"/>
  <c r="B1416" i="15" s="1"/>
  <c r="G1415" i="15"/>
  <c r="C1415" i="15"/>
  <c r="B1415" i="15" s="1"/>
  <c r="G1414" i="15"/>
  <c r="C1414" i="15"/>
  <c r="B1414" i="15" s="1"/>
  <c r="G1413" i="15"/>
  <c r="C1413" i="15"/>
  <c r="B1413" i="15" s="1"/>
  <c r="G1412" i="15"/>
  <c r="C1412" i="15"/>
  <c r="B1412" i="15" s="1"/>
  <c r="G1411" i="15"/>
  <c r="C1411" i="15"/>
  <c r="B1411" i="15" s="1"/>
  <c r="G1410" i="15"/>
  <c r="C1410" i="15"/>
  <c r="B1410" i="15" s="1"/>
  <c r="G1409" i="15"/>
  <c r="C1409" i="15"/>
  <c r="B1409" i="15" s="1"/>
  <c r="G1408" i="15"/>
  <c r="C1408" i="15"/>
  <c r="B1408" i="15" s="1"/>
  <c r="G1407" i="15"/>
  <c r="C1407" i="15"/>
  <c r="B1407" i="15" s="1"/>
  <c r="G1406" i="15"/>
  <c r="C1406" i="15"/>
  <c r="B1406" i="15" s="1"/>
  <c r="G1405" i="15"/>
  <c r="C1405" i="15"/>
  <c r="B1405" i="15" s="1"/>
  <c r="G1404" i="15"/>
  <c r="C1404" i="15"/>
  <c r="B1404" i="15" s="1"/>
  <c r="G1403" i="15"/>
  <c r="C1403" i="15"/>
  <c r="B1403" i="15" s="1"/>
  <c r="G1402" i="15"/>
  <c r="C1402" i="15"/>
  <c r="B1402" i="15" s="1"/>
  <c r="G1401" i="15"/>
  <c r="C1401" i="15"/>
  <c r="B1401" i="15" s="1"/>
  <c r="G1400" i="15"/>
  <c r="C1400" i="15"/>
  <c r="B1400" i="15" s="1"/>
  <c r="G1399" i="15"/>
  <c r="C1399" i="15"/>
  <c r="B1399" i="15" s="1"/>
  <c r="G1398" i="15"/>
  <c r="C1398" i="15"/>
  <c r="B1398" i="15" s="1"/>
  <c r="G1397" i="15"/>
  <c r="C1397" i="15"/>
  <c r="B1397" i="15" s="1"/>
  <c r="G1396" i="15"/>
  <c r="C1396" i="15"/>
  <c r="B1396" i="15" s="1"/>
  <c r="G1395" i="15"/>
  <c r="C1395" i="15"/>
  <c r="B1395" i="15" s="1"/>
  <c r="G1394" i="15"/>
  <c r="C1394" i="15"/>
  <c r="B1394" i="15" s="1"/>
  <c r="G1393" i="15"/>
  <c r="C1393" i="15"/>
  <c r="B1393" i="15" s="1"/>
  <c r="G1392" i="15"/>
  <c r="C1392" i="15"/>
  <c r="B1392" i="15" s="1"/>
  <c r="G1391" i="15"/>
  <c r="C1391" i="15"/>
  <c r="B1391" i="15" s="1"/>
  <c r="G1390" i="15"/>
  <c r="C1390" i="15"/>
  <c r="B1390" i="15" s="1"/>
  <c r="G1389" i="15"/>
  <c r="C1389" i="15"/>
  <c r="B1389" i="15" s="1"/>
  <c r="G1388" i="15"/>
  <c r="C1388" i="15"/>
  <c r="B1388" i="15" s="1"/>
  <c r="G1387" i="15"/>
  <c r="C1387" i="15"/>
  <c r="B1387" i="15" s="1"/>
  <c r="G1386" i="15"/>
  <c r="C1386" i="15"/>
  <c r="B1386" i="15" s="1"/>
  <c r="G1385" i="15"/>
  <c r="C1385" i="15"/>
  <c r="B1385" i="15" s="1"/>
  <c r="G1384" i="15"/>
  <c r="C1384" i="15"/>
  <c r="B1384" i="15" s="1"/>
  <c r="G1383" i="15"/>
  <c r="C1383" i="15"/>
  <c r="B1383" i="15" s="1"/>
  <c r="G1382" i="15"/>
  <c r="C1382" i="15"/>
  <c r="B1382" i="15" s="1"/>
  <c r="G1381" i="15"/>
  <c r="C1381" i="15"/>
  <c r="B1381" i="15" s="1"/>
  <c r="G1380" i="15"/>
  <c r="C1380" i="15"/>
  <c r="B1380" i="15" s="1"/>
  <c r="G1379" i="15"/>
  <c r="C1379" i="15"/>
  <c r="B1379" i="15" s="1"/>
  <c r="G1378" i="15"/>
  <c r="C1378" i="15"/>
  <c r="B1378" i="15" s="1"/>
  <c r="G1377" i="15"/>
  <c r="C1377" i="15"/>
  <c r="B1377" i="15" s="1"/>
  <c r="G1376" i="15"/>
  <c r="C1376" i="15"/>
  <c r="B1376" i="15" s="1"/>
  <c r="G1375" i="15"/>
  <c r="C1375" i="15"/>
  <c r="B1375" i="15" s="1"/>
  <c r="G1374" i="15"/>
  <c r="C1374" i="15"/>
  <c r="B1374" i="15" s="1"/>
  <c r="G1373" i="15"/>
  <c r="C1373" i="15"/>
  <c r="B1373" i="15" s="1"/>
  <c r="G1372" i="15"/>
  <c r="C1372" i="15"/>
  <c r="B1372" i="15" s="1"/>
  <c r="G1371" i="15"/>
  <c r="C1371" i="15"/>
  <c r="B1371" i="15" s="1"/>
  <c r="G1370" i="15"/>
  <c r="C1370" i="15"/>
  <c r="B1370" i="15" s="1"/>
  <c r="G1369" i="15"/>
  <c r="C1369" i="15"/>
  <c r="B1369" i="15" s="1"/>
  <c r="G1368" i="15"/>
  <c r="C1368" i="15"/>
  <c r="B1368" i="15" s="1"/>
  <c r="G1367" i="15"/>
  <c r="C1367" i="15"/>
  <c r="B1367" i="15" s="1"/>
  <c r="G1366" i="15"/>
  <c r="C1366" i="15"/>
  <c r="B1366" i="15" s="1"/>
  <c r="G1365" i="15"/>
  <c r="C1365" i="15"/>
  <c r="B1365" i="15" s="1"/>
  <c r="G1364" i="15"/>
  <c r="C1364" i="15"/>
  <c r="B1364" i="15" s="1"/>
  <c r="G1363" i="15"/>
  <c r="C1363" i="15"/>
  <c r="B1363" i="15" s="1"/>
  <c r="G1362" i="15"/>
  <c r="C1362" i="15"/>
  <c r="B1362" i="15" s="1"/>
  <c r="G1361" i="15"/>
  <c r="C1361" i="15"/>
  <c r="B1361" i="15" s="1"/>
  <c r="G1360" i="15"/>
  <c r="C1360" i="15"/>
  <c r="B1360" i="15" s="1"/>
  <c r="G1349" i="15"/>
  <c r="C1349" i="15"/>
  <c r="B1349" i="15" s="1"/>
  <c r="G1348" i="15"/>
  <c r="C1348" i="15"/>
  <c r="B1348" i="15" s="1"/>
  <c r="G1347" i="15"/>
  <c r="C1347" i="15"/>
  <c r="B1347" i="15" s="1"/>
  <c r="G1346" i="15"/>
  <c r="C1346" i="15"/>
  <c r="B1346" i="15" s="1"/>
  <c r="G1345" i="15"/>
  <c r="C1345" i="15"/>
  <c r="B1345" i="15" s="1"/>
  <c r="G1344" i="15"/>
  <c r="C1344" i="15"/>
  <c r="B1344" i="15" s="1"/>
  <c r="G1343" i="15"/>
  <c r="C1343" i="15"/>
  <c r="B1343" i="15" s="1"/>
  <c r="G1342" i="15"/>
  <c r="C1342" i="15"/>
  <c r="B1342" i="15" s="1"/>
  <c r="G1341" i="15"/>
  <c r="C1341" i="15"/>
  <c r="B1341" i="15" s="1"/>
  <c r="G1340" i="15"/>
  <c r="C1340" i="15"/>
  <c r="B1340" i="15" s="1"/>
  <c r="G1339" i="15"/>
  <c r="C1339" i="15"/>
  <c r="B1339" i="15" s="1"/>
  <c r="G1338" i="15"/>
  <c r="C1338" i="15"/>
  <c r="B1338" i="15" s="1"/>
  <c r="G1337" i="15"/>
  <c r="C1337" i="15"/>
  <c r="B1337" i="15" s="1"/>
  <c r="G1336" i="15"/>
  <c r="C1336" i="15"/>
  <c r="B1336" i="15" s="1"/>
  <c r="G1335" i="15"/>
  <c r="C1335" i="15"/>
  <c r="B1335" i="15" s="1"/>
  <c r="G1334" i="15"/>
  <c r="C1334" i="15"/>
  <c r="B1334" i="15" s="1"/>
  <c r="G1333" i="15"/>
  <c r="C1333" i="15"/>
  <c r="B1333" i="15" s="1"/>
  <c r="G1332" i="15"/>
  <c r="C1332" i="15"/>
  <c r="B1332" i="15" s="1"/>
  <c r="G1331" i="15"/>
  <c r="C1331" i="15"/>
  <c r="B1331" i="15" s="1"/>
  <c r="G1330" i="15"/>
  <c r="C1330" i="15"/>
  <c r="B1330" i="15" s="1"/>
  <c r="G1329" i="15"/>
  <c r="C1329" i="15"/>
  <c r="B1329" i="15" s="1"/>
  <c r="G1328" i="15"/>
  <c r="C1328" i="15"/>
  <c r="B1328" i="15" s="1"/>
  <c r="G1327" i="15"/>
  <c r="C1327" i="15"/>
  <c r="B1327" i="15" s="1"/>
  <c r="G1326" i="15"/>
  <c r="C1326" i="15"/>
  <c r="B1326" i="15" s="1"/>
  <c r="G1325" i="15"/>
  <c r="C1325" i="15"/>
  <c r="B1325" i="15" s="1"/>
  <c r="G1324" i="15"/>
  <c r="C1324" i="15"/>
  <c r="B1324" i="15" s="1"/>
  <c r="G1323" i="15"/>
  <c r="C1323" i="15"/>
  <c r="B1323" i="15" s="1"/>
  <c r="G1322" i="15"/>
  <c r="C1322" i="15"/>
  <c r="B1322" i="15" s="1"/>
  <c r="G1321" i="15"/>
  <c r="C1321" i="15"/>
  <c r="B1321" i="15" s="1"/>
  <c r="G1320" i="15"/>
  <c r="C1320" i="15"/>
  <c r="B1320" i="15" s="1"/>
  <c r="G1319" i="15"/>
  <c r="C1319" i="15"/>
  <c r="B1319" i="15" s="1"/>
  <c r="G1318" i="15"/>
  <c r="C1318" i="15"/>
  <c r="B1318" i="15" s="1"/>
  <c r="G1317" i="15"/>
  <c r="C1317" i="15"/>
  <c r="B1317" i="15" s="1"/>
  <c r="G1316" i="15"/>
  <c r="C1316" i="15"/>
  <c r="B1316" i="15" s="1"/>
  <c r="G1315" i="15"/>
  <c r="C1315" i="15"/>
  <c r="B1315" i="15" s="1"/>
  <c r="G1314" i="15"/>
  <c r="C1314" i="15"/>
  <c r="B1314" i="15" s="1"/>
  <c r="G1313" i="15"/>
  <c r="C1313" i="15"/>
  <c r="B1313" i="15" s="1"/>
  <c r="G1312" i="15"/>
  <c r="C1312" i="15"/>
  <c r="B1312" i="15" s="1"/>
  <c r="G1311" i="15"/>
  <c r="C1311" i="15"/>
  <c r="B1311" i="15" s="1"/>
  <c r="G1310" i="15"/>
  <c r="C1310" i="15"/>
  <c r="B1310" i="15" s="1"/>
  <c r="G1309" i="15"/>
  <c r="C1309" i="15"/>
  <c r="B1309" i="15" s="1"/>
  <c r="G1308" i="15"/>
  <c r="C1308" i="15"/>
  <c r="B1308" i="15" s="1"/>
  <c r="G1307" i="15"/>
  <c r="C1307" i="15"/>
  <c r="B1307" i="15" s="1"/>
  <c r="G1306" i="15"/>
  <c r="C1306" i="15"/>
  <c r="B1306" i="15" s="1"/>
  <c r="G1305" i="15"/>
  <c r="C1305" i="15"/>
  <c r="B1305" i="15" s="1"/>
  <c r="G1304" i="15"/>
  <c r="C1304" i="15"/>
  <c r="B1304" i="15" s="1"/>
  <c r="G1303" i="15"/>
  <c r="C1303" i="15"/>
  <c r="B1303" i="15" s="1"/>
  <c r="G1302" i="15"/>
  <c r="C1302" i="15"/>
  <c r="B1302" i="15" s="1"/>
  <c r="G1301" i="15"/>
  <c r="C1301" i="15"/>
  <c r="B1301" i="15" s="1"/>
  <c r="G1300" i="15"/>
  <c r="C1300" i="15"/>
  <c r="B1300" i="15" s="1"/>
  <c r="G1299" i="15"/>
  <c r="C1299" i="15"/>
  <c r="B1299" i="15" s="1"/>
  <c r="G1298" i="15"/>
  <c r="C1298" i="15"/>
  <c r="B1298" i="15" s="1"/>
  <c r="G1297" i="15"/>
  <c r="C1297" i="15"/>
  <c r="B1297" i="15" s="1"/>
  <c r="G1296" i="15"/>
  <c r="C1296" i="15"/>
  <c r="B1296" i="15" s="1"/>
  <c r="G1295" i="15"/>
  <c r="C1295" i="15"/>
  <c r="B1295" i="15" s="1"/>
  <c r="G1294" i="15"/>
  <c r="C1294" i="15"/>
  <c r="B1294" i="15" s="1"/>
  <c r="G1293" i="15"/>
  <c r="C1293" i="15"/>
  <c r="B1293" i="15" s="1"/>
  <c r="G1292" i="15"/>
  <c r="C1292" i="15"/>
  <c r="B1292" i="15" s="1"/>
  <c r="G1291" i="15"/>
  <c r="C1291" i="15"/>
  <c r="B1291" i="15" s="1"/>
  <c r="G1290" i="15"/>
  <c r="C1290" i="15"/>
  <c r="B1290" i="15" s="1"/>
  <c r="G1289" i="15"/>
  <c r="C1289" i="15"/>
  <c r="B1289" i="15" s="1"/>
  <c r="G1288" i="15"/>
  <c r="C1288" i="15"/>
  <c r="B1288" i="15" s="1"/>
  <c r="G1287" i="15"/>
  <c r="C1287" i="15"/>
  <c r="B1287" i="15" s="1"/>
  <c r="G1286" i="15"/>
  <c r="C1286" i="15"/>
  <c r="B1286" i="15" s="1"/>
  <c r="G1285" i="15"/>
  <c r="C1285" i="15"/>
  <c r="B1285" i="15" s="1"/>
  <c r="G1284" i="15"/>
  <c r="C1284" i="15"/>
  <c r="B1284" i="15" s="1"/>
  <c r="G1283" i="15"/>
  <c r="C1283" i="15"/>
  <c r="B1283" i="15" s="1"/>
  <c r="G1282" i="15"/>
  <c r="C1282" i="15"/>
  <c r="B1282" i="15" s="1"/>
  <c r="G1281" i="15"/>
  <c r="C1281" i="15"/>
  <c r="B1281" i="15" s="1"/>
  <c r="G1280" i="15"/>
  <c r="C1280" i="15"/>
  <c r="B1280" i="15" s="1"/>
  <c r="G1279" i="15"/>
  <c r="C1279" i="15"/>
  <c r="B1279" i="15" s="1"/>
  <c r="G1278" i="15"/>
  <c r="C1278" i="15"/>
  <c r="B1278" i="15" s="1"/>
  <c r="G1277" i="15"/>
  <c r="C1277" i="15"/>
  <c r="B1277" i="15" s="1"/>
  <c r="G1276" i="15"/>
  <c r="C1276" i="15"/>
  <c r="B1276" i="15" s="1"/>
  <c r="G1275" i="15"/>
  <c r="C1275" i="15"/>
  <c r="B1275" i="15" s="1"/>
  <c r="G1274" i="15"/>
  <c r="C1274" i="15"/>
  <c r="B1274" i="15" s="1"/>
  <c r="G1273" i="15"/>
  <c r="C1273" i="15"/>
  <c r="B1273" i="15" s="1"/>
  <c r="G1272" i="15"/>
  <c r="C1272" i="15"/>
  <c r="B1272" i="15" s="1"/>
  <c r="G1271" i="15"/>
  <c r="C1271" i="15"/>
  <c r="B1271" i="15" s="1"/>
  <c r="G1270" i="15"/>
  <c r="C1270" i="15"/>
  <c r="B1270" i="15" s="1"/>
  <c r="G1269" i="15"/>
  <c r="C1269" i="15"/>
  <c r="B1269" i="15" s="1"/>
  <c r="G1268" i="15"/>
  <c r="C1268" i="15"/>
  <c r="B1268" i="15" s="1"/>
  <c r="G1267" i="15"/>
  <c r="C1267" i="15"/>
  <c r="B1267" i="15" s="1"/>
  <c r="G1266" i="15"/>
  <c r="C1266" i="15"/>
  <c r="B1266" i="15" s="1"/>
  <c r="G1265" i="15"/>
  <c r="C1265" i="15"/>
  <c r="B1265" i="15" s="1"/>
  <c r="G1264" i="15"/>
  <c r="C1264" i="15"/>
  <c r="B1264" i="15" s="1"/>
  <c r="G1263" i="15"/>
  <c r="C1263" i="15"/>
  <c r="B1263" i="15" s="1"/>
  <c r="G1262" i="15"/>
  <c r="C1262" i="15"/>
  <c r="B1262" i="15" s="1"/>
  <c r="G1261" i="15"/>
  <c r="C1261" i="15"/>
  <c r="B1261" i="15" s="1"/>
  <c r="G1260" i="15"/>
  <c r="C1260" i="15"/>
  <c r="B1260" i="15" s="1"/>
  <c r="G1259" i="15"/>
  <c r="C1259" i="15"/>
  <c r="B1259" i="15" s="1"/>
  <c r="G1258" i="15"/>
  <c r="C1258" i="15"/>
  <c r="B1258" i="15" s="1"/>
  <c r="G1257" i="15"/>
  <c r="C1257" i="15"/>
  <c r="B1257" i="15" s="1"/>
  <c r="G1256" i="15"/>
  <c r="C1256" i="15"/>
  <c r="B1256" i="15" s="1"/>
  <c r="G1255" i="15"/>
  <c r="C1255" i="15"/>
  <c r="B1255" i="15" s="1"/>
  <c r="G1254" i="15"/>
  <c r="C1254" i="15"/>
  <c r="B1254" i="15" s="1"/>
  <c r="G1253" i="15"/>
  <c r="C1253" i="15"/>
  <c r="B1253" i="15" s="1"/>
  <c r="G1252" i="15"/>
  <c r="C1252" i="15"/>
  <c r="B1252" i="15" s="1"/>
  <c r="G1251" i="15"/>
  <c r="C1251" i="15"/>
  <c r="B1251" i="15" s="1"/>
  <c r="G1250" i="15"/>
  <c r="C1250" i="15"/>
  <c r="B1250" i="15" s="1"/>
  <c r="G1249" i="15"/>
  <c r="C1249" i="15"/>
  <c r="B1249" i="15" s="1"/>
  <c r="G1248" i="15"/>
  <c r="C1248" i="15"/>
  <c r="B1248" i="15" s="1"/>
  <c r="G1247" i="15"/>
  <c r="C1247" i="15"/>
  <c r="B1247" i="15" s="1"/>
  <c r="G1246" i="15"/>
  <c r="C1246" i="15"/>
  <c r="B1246" i="15" s="1"/>
  <c r="G1245" i="15"/>
  <c r="C1245" i="15"/>
  <c r="B1245" i="15" s="1"/>
  <c r="G1244" i="15"/>
  <c r="C1244" i="15"/>
  <c r="B1244" i="15" s="1"/>
  <c r="G1243" i="15"/>
  <c r="C1243" i="15"/>
  <c r="B1243" i="15" s="1"/>
  <c r="G1242" i="15"/>
  <c r="C1242" i="15"/>
  <c r="B1242" i="15" s="1"/>
  <c r="G1241" i="15"/>
  <c r="C1241" i="15"/>
  <c r="B1241" i="15" s="1"/>
  <c r="G1240" i="15"/>
  <c r="C1240" i="15"/>
  <c r="B1240" i="15" s="1"/>
  <c r="G1239" i="15"/>
  <c r="C1239" i="15"/>
  <c r="B1239" i="15" s="1"/>
  <c r="G1238" i="15"/>
  <c r="C1238" i="15"/>
  <c r="B1238" i="15" s="1"/>
  <c r="G1237" i="15"/>
  <c r="C1237" i="15"/>
  <c r="B1237" i="15" s="1"/>
  <c r="G1236" i="15"/>
  <c r="C1236" i="15"/>
  <c r="B1236" i="15" s="1"/>
  <c r="G1235" i="15"/>
  <c r="C1235" i="15"/>
  <c r="B1235" i="15" s="1"/>
  <c r="G1234" i="15"/>
  <c r="C1234" i="15"/>
  <c r="B1234" i="15" s="1"/>
  <c r="G1233" i="15"/>
  <c r="C1233" i="15"/>
  <c r="B1233" i="15" s="1"/>
  <c r="G1232" i="15"/>
  <c r="C1232" i="15"/>
  <c r="B1232" i="15" s="1"/>
  <c r="G1231" i="15"/>
  <c r="C1231" i="15"/>
  <c r="B1231" i="15" s="1"/>
  <c r="G1230" i="15"/>
  <c r="C1230" i="15"/>
  <c r="B1230" i="15" s="1"/>
  <c r="G1229" i="15"/>
  <c r="C1229" i="15"/>
  <c r="B1229" i="15" s="1"/>
  <c r="G1228" i="15"/>
  <c r="C1228" i="15"/>
  <c r="B1228" i="15" s="1"/>
  <c r="G1227" i="15"/>
  <c r="C1227" i="15"/>
  <c r="B1227" i="15" s="1"/>
  <c r="G1226" i="15"/>
  <c r="C1226" i="15"/>
  <c r="B1226" i="15" s="1"/>
  <c r="G1225" i="15"/>
  <c r="C1225" i="15"/>
  <c r="B1225" i="15" s="1"/>
  <c r="G1224" i="15"/>
  <c r="C1224" i="15"/>
  <c r="B1224" i="15" s="1"/>
  <c r="G1223" i="15"/>
  <c r="C1223" i="15"/>
  <c r="B1223" i="15" s="1"/>
  <c r="G1222" i="15"/>
  <c r="C1222" i="15"/>
  <c r="B1222" i="15" s="1"/>
  <c r="G1221" i="15"/>
  <c r="C1221" i="15"/>
  <c r="B1221" i="15" s="1"/>
  <c r="G1220" i="15"/>
  <c r="C1220" i="15"/>
  <c r="B1220" i="15" s="1"/>
  <c r="G1219" i="15"/>
  <c r="C1219" i="15"/>
  <c r="B1219" i="15" s="1"/>
  <c r="G1218" i="15"/>
  <c r="C1218" i="15"/>
  <c r="B1218" i="15" s="1"/>
  <c r="G1217" i="15"/>
  <c r="C1217" i="15"/>
  <c r="B1217" i="15" s="1"/>
  <c r="G1216" i="15"/>
  <c r="C1216" i="15"/>
  <c r="B1216" i="15" s="1"/>
  <c r="G1215" i="15"/>
  <c r="C1215" i="15"/>
  <c r="B1215" i="15" s="1"/>
  <c r="G1214" i="15"/>
  <c r="C1214" i="15"/>
  <c r="B1214" i="15" s="1"/>
  <c r="G1213" i="15"/>
  <c r="C1213" i="15"/>
  <c r="B1213" i="15" s="1"/>
  <c r="G1212" i="15"/>
  <c r="C1212" i="15"/>
  <c r="B1212" i="15" s="1"/>
  <c r="G1211" i="15"/>
  <c r="C1211" i="15"/>
  <c r="B1211" i="15" s="1"/>
  <c r="G1210" i="15"/>
  <c r="C1210" i="15"/>
  <c r="B1210" i="15" s="1"/>
  <c r="G1209" i="15"/>
  <c r="C1209" i="15"/>
  <c r="B1209" i="15" s="1"/>
  <c r="G1208" i="15"/>
  <c r="C1208" i="15"/>
  <c r="B1208" i="15" s="1"/>
  <c r="G1207" i="15"/>
  <c r="C1207" i="15"/>
  <c r="B1207" i="15" s="1"/>
  <c r="G1206" i="15"/>
  <c r="C1206" i="15"/>
  <c r="B1206" i="15" s="1"/>
  <c r="G1205" i="15"/>
  <c r="C1205" i="15"/>
  <c r="B1205" i="15" s="1"/>
  <c r="G1204" i="15"/>
  <c r="C1204" i="15"/>
  <c r="B1204" i="15" s="1"/>
  <c r="G1203" i="15"/>
  <c r="C1203" i="15"/>
  <c r="B1203" i="15" s="1"/>
  <c r="G1202" i="15"/>
  <c r="C1202" i="15"/>
  <c r="B1202" i="15" s="1"/>
  <c r="G1201" i="15"/>
  <c r="C1201" i="15"/>
  <c r="B1201" i="15" s="1"/>
  <c r="G1200" i="15"/>
  <c r="C1200" i="15"/>
  <c r="B1200" i="15" s="1"/>
  <c r="G1199" i="15"/>
  <c r="C1199" i="15"/>
  <c r="B1199" i="15" s="1"/>
  <c r="G1198" i="15"/>
  <c r="C1198" i="15"/>
  <c r="B1198" i="15" s="1"/>
  <c r="G1197" i="15"/>
  <c r="C1197" i="15"/>
  <c r="B1197" i="15" s="1"/>
  <c r="G1196" i="15"/>
  <c r="C1196" i="15"/>
  <c r="B1196" i="15" s="1"/>
  <c r="G1195" i="15"/>
  <c r="C1195" i="15"/>
  <c r="B1195" i="15" s="1"/>
  <c r="G1194" i="15"/>
  <c r="C1194" i="15"/>
  <c r="B1194" i="15" s="1"/>
  <c r="G1193" i="15"/>
  <c r="C1193" i="15"/>
  <c r="B1193" i="15" s="1"/>
  <c r="G1192" i="15"/>
  <c r="C1192" i="15"/>
  <c r="B1192" i="15" s="1"/>
  <c r="G1191" i="15"/>
  <c r="C1191" i="15"/>
  <c r="B1191" i="15" s="1"/>
  <c r="G1190" i="15"/>
  <c r="C1190" i="15"/>
  <c r="B1190" i="15" s="1"/>
  <c r="G1189" i="15"/>
  <c r="C1189" i="15"/>
  <c r="B1189" i="15" s="1"/>
  <c r="G1188" i="15"/>
  <c r="C1188" i="15"/>
  <c r="B1188" i="15" s="1"/>
  <c r="G1187" i="15"/>
  <c r="C1187" i="15"/>
  <c r="B1187" i="15" s="1"/>
  <c r="G1186" i="15"/>
  <c r="C1186" i="15"/>
  <c r="B1186" i="15" s="1"/>
  <c r="G1185" i="15"/>
  <c r="C1185" i="15"/>
  <c r="B1185" i="15" s="1"/>
  <c r="G1184" i="15"/>
  <c r="C1184" i="15"/>
  <c r="B1184" i="15" s="1"/>
  <c r="G1183" i="15"/>
  <c r="C1183" i="15"/>
  <c r="B1183" i="15" s="1"/>
  <c r="G1182" i="15"/>
  <c r="C1182" i="15"/>
  <c r="B1182" i="15" s="1"/>
  <c r="G1181" i="15"/>
  <c r="C1181" i="15"/>
  <c r="B1181" i="15" s="1"/>
  <c r="G1180" i="15"/>
  <c r="C1180" i="15"/>
  <c r="B1180" i="15" s="1"/>
  <c r="G1179" i="15"/>
  <c r="C1179" i="15"/>
  <c r="B1179" i="15" s="1"/>
  <c r="G1178" i="15"/>
  <c r="C1178" i="15"/>
  <c r="B1178" i="15" s="1"/>
  <c r="G1177" i="15"/>
  <c r="C1177" i="15"/>
  <c r="B1177" i="15" s="1"/>
  <c r="G1176" i="15"/>
  <c r="C1176" i="15"/>
  <c r="B1176" i="15" s="1"/>
  <c r="G1175" i="15"/>
  <c r="C1175" i="15"/>
  <c r="B1175" i="15" s="1"/>
  <c r="G1174" i="15"/>
  <c r="C1174" i="15"/>
  <c r="B1174" i="15" s="1"/>
  <c r="G1173" i="15"/>
  <c r="C1173" i="15"/>
  <c r="B1173" i="15" s="1"/>
  <c r="G1172" i="15"/>
  <c r="C1172" i="15"/>
  <c r="B1172" i="15" s="1"/>
  <c r="G1171" i="15"/>
  <c r="C1171" i="15"/>
  <c r="B1171" i="15" s="1"/>
  <c r="G1170" i="15"/>
  <c r="C1170" i="15"/>
  <c r="B1170" i="15" s="1"/>
  <c r="G1169" i="15"/>
  <c r="C1169" i="15"/>
  <c r="B1169" i="15" s="1"/>
  <c r="G1168" i="15"/>
  <c r="C1168" i="15"/>
  <c r="B1168" i="15" s="1"/>
  <c r="G1167" i="15"/>
  <c r="C1167" i="15"/>
  <c r="B1167" i="15" s="1"/>
  <c r="G1166" i="15"/>
  <c r="C1166" i="15"/>
  <c r="B1166" i="15" s="1"/>
  <c r="G1165" i="15"/>
  <c r="C1165" i="15"/>
  <c r="B1165" i="15" s="1"/>
  <c r="G1164" i="15"/>
  <c r="C1164" i="15"/>
  <c r="B1164" i="15" s="1"/>
  <c r="G1163" i="15"/>
  <c r="C1163" i="15"/>
  <c r="B1163" i="15" s="1"/>
  <c r="G1162" i="15"/>
  <c r="C1162" i="15"/>
  <c r="B1162" i="15" s="1"/>
  <c r="G1161" i="15"/>
  <c r="C1161" i="15"/>
  <c r="B1161" i="15" s="1"/>
  <c r="G1160" i="15"/>
  <c r="C1160" i="15"/>
  <c r="B1160" i="15" s="1"/>
  <c r="G1159" i="15"/>
  <c r="C1159" i="15"/>
  <c r="B1159" i="15" s="1"/>
  <c r="G1158" i="15"/>
  <c r="C1158" i="15"/>
  <c r="B1158" i="15" s="1"/>
  <c r="G1157" i="15"/>
  <c r="C1157" i="15"/>
  <c r="B1157" i="15" s="1"/>
  <c r="G1156" i="15"/>
  <c r="C1156" i="15"/>
  <c r="B1156" i="15" s="1"/>
  <c r="G1155" i="15"/>
  <c r="C1155" i="15"/>
  <c r="B1155" i="15" s="1"/>
  <c r="G1154" i="15"/>
  <c r="C1154" i="15"/>
  <c r="B1154" i="15" s="1"/>
  <c r="G1153" i="15"/>
  <c r="C1153" i="15"/>
  <c r="B1153" i="15" s="1"/>
  <c r="G1152" i="15"/>
  <c r="C1152" i="15"/>
  <c r="B1152" i="15" s="1"/>
  <c r="G1151" i="15"/>
  <c r="C1151" i="15"/>
  <c r="B1151" i="15" s="1"/>
  <c r="G1150" i="15"/>
  <c r="C1150" i="15"/>
  <c r="B1150" i="15" s="1"/>
  <c r="G1149" i="15"/>
  <c r="C1149" i="15"/>
  <c r="B1149" i="15" s="1"/>
  <c r="G1148" i="15"/>
  <c r="C1148" i="15"/>
  <c r="B1148" i="15" s="1"/>
  <c r="G1147" i="15"/>
  <c r="C1147" i="15"/>
  <c r="B1147" i="15" s="1"/>
  <c r="G1146" i="15"/>
  <c r="C1146" i="15"/>
  <c r="B1146" i="15" s="1"/>
  <c r="G1145" i="15"/>
  <c r="C1145" i="15"/>
  <c r="B1145" i="15" s="1"/>
  <c r="G1144" i="15"/>
  <c r="C1144" i="15"/>
  <c r="B1144" i="15" s="1"/>
  <c r="G1143" i="15"/>
  <c r="C1143" i="15"/>
  <c r="B1143" i="15" s="1"/>
  <c r="G1142" i="15"/>
  <c r="C1142" i="15"/>
  <c r="B1142" i="15" s="1"/>
  <c r="G1141" i="15"/>
  <c r="C1141" i="15"/>
  <c r="B1141" i="15" s="1"/>
  <c r="G1140" i="15"/>
  <c r="C1140" i="15"/>
  <c r="B1140" i="15" s="1"/>
  <c r="G1139" i="15"/>
  <c r="C1139" i="15"/>
  <c r="B1139" i="15" s="1"/>
  <c r="G1138" i="15"/>
  <c r="C1138" i="15"/>
  <c r="B1138" i="15" s="1"/>
  <c r="G1137" i="15"/>
  <c r="C1137" i="15"/>
  <c r="B1137" i="15" s="1"/>
  <c r="G1136" i="15"/>
  <c r="C1136" i="15"/>
  <c r="B1136" i="15" s="1"/>
  <c r="G1135" i="15"/>
  <c r="C1135" i="15"/>
  <c r="B1135" i="15" s="1"/>
  <c r="G1134" i="15"/>
  <c r="C1134" i="15"/>
  <c r="B1134" i="15" s="1"/>
  <c r="G1133" i="15"/>
  <c r="C1133" i="15"/>
  <c r="B1133" i="15" s="1"/>
  <c r="G1132" i="15"/>
  <c r="C1132" i="15"/>
  <c r="B1132" i="15" s="1"/>
  <c r="G1131" i="15"/>
  <c r="C1131" i="15"/>
  <c r="B1131" i="15" s="1"/>
  <c r="G1130" i="15"/>
  <c r="C1130" i="15"/>
  <c r="B1130" i="15" s="1"/>
  <c r="G1129" i="15"/>
  <c r="C1129" i="15"/>
  <c r="B1129" i="15" s="1"/>
  <c r="G1128" i="15"/>
  <c r="C1128" i="15"/>
  <c r="B1128" i="15" s="1"/>
  <c r="G1127" i="15"/>
  <c r="C1127" i="15"/>
  <c r="B1127" i="15" s="1"/>
  <c r="G1126" i="15"/>
  <c r="C1126" i="15"/>
  <c r="B1126" i="15" s="1"/>
  <c r="G1125" i="15"/>
  <c r="C1125" i="15"/>
  <c r="B1125" i="15" s="1"/>
  <c r="G1124" i="15"/>
  <c r="C1124" i="15"/>
  <c r="B1124" i="15" s="1"/>
  <c r="G1123" i="15"/>
  <c r="C1123" i="15"/>
  <c r="B1123" i="15" s="1"/>
  <c r="G1122" i="15"/>
  <c r="C1122" i="15"/>
  <c r="B1122" i="15" s="1"/>
  <c r="G1121" i="15"/>
  <c r="C1121" i="15"/>
  <c r="B1121" i="15" s="1"/>
  <c r="G1120" i="15"/>
  <c r="C1120" i="15"/>
  <c r="B1120" i="15" s="1"/>
  <c r="G1119" i="15"/>
  <c r="C1119" i="15"/>
  <c r="B1119" i="15" s="1"/>
  <c r="G1118" i="15"/>
  <c r="C1118" i="15"/>
  <c r="B1118" i="15" s="1"/>
  <c r="G1117" i="15"/>
  <c r="C1117" i="15"/>
  <c r="B1117" i="15" s="1"/>
  <c r="G1116" i="15"/>
  <c r="C1116" i="15"/>
  <c r="B1116" i="15" s="1"/>
  <c r="G1115" i="15"/>
  <c r="C1115" i="15"/>
  <c r="B1115" i="15" s="1"/>
  <c r="G1114" i="15"/>
  <c r="C1114" i="15"/>
  <c r="B1114" i="15" s="1"/>
  <c r="G1113" i="15"/>
  <c r="C1113" i="15"/>
  <c r="B1113" i="15" s="1"/>
  <c r="G1112" i="15"/>
  <c r="C1112" i="15"/>
  <c r="B1112" i="15" s="1"/>
  <c r="G1111" i="15"/>
  <c r="C1111" i="15"/>
  <c r="B1111" i="15" s="1"/>
  <c r="G1110" i="15"/>
  <c r="C1110" i="15"/>
  <c r="B1110" i="15" s="1"/>
  <c r="G1109" i="15"/>
  <c r="C1109" i="15"/>
  <c r="B1109" i="15" s="1"/>
  <c r="G978" i="15"/>
  <c r="C978" i="15"/>
  <c r="B978" i="15" s="1"/>
  <c r="G977" i="15"/>
  <c r="C977" i="15"/>
  <c r="B977" i="15" s="1"/>
  <c r="G976" i="15"/>
  <c r="C976" i="15"/>
  <c r="B976" i="15" s="1"/>
  <c r="G975" i="15"/>
  <c r="C975" i="15"/>
  <c r="B975" i="15" s="1"/>
  <c r="G974" i="15"/>
  <c r="C974" i="15"/>
  <c r="B974" i="15" s="1"/>
  <c r="G973" i="15"/>
  <c r="C973" i="15"/>
  <c r="B973" i="15" s="1"/>
  <c r="G972" i="15"/>
  <c r="C972" i="15"/>
  <c r="B972" i="15" s="1"/>
  <c r="G971" i="15"/>
  <c r="C971" i="15"/>
  <c r="B971" i="15" s="1"/>
  <c r="G970" i="15"/>
  <c r="C970" i="15"/>
  <c r="B970" i="15" s="1"/>
  <c r="G969" i="15"/>
  <c r="C969" i="15"/>
  <c r="B969" i="15" s="1"/>
  <c r="G968" i="15"/>
  <c r="C968" i="15"/>
  <c r="B968" i="15" s="1"/>
  <c r="G967" i="15"/>
  <c r="C967" i="15"/>
  <c r="B967" i="15" s="1"/>
  <c r="G966" i="15"/>
  <c r="C966" i="15"/>
  <c r="B966" i="15" s="1"/>
  <c r="G965" i="15"/>
  <c r="C965" i="15"/>
  <c r="B965" i="15" s="1"/>
  <c r="G964" i="15"/>
  <c r="C964" i="15"/>
  <c r="B964" i="15" s="1"/>
  <c r="G963" i="15"/>
  <c r="C963" i="15"/>
  <c r="B963" i="15" s="1"/>
  <c r="G962" i="15"/>
  <c r="C962" i="15"/>
  <c r="B962" i="15" s="1"/>
  <c r="G961" i="15"/>
  <c r="C961" i="15"/>
  <c r="B961" i="15" s="1"/>
  <c r="G960" i="15"/>
  <c r="C960" i="15"/>
  <c r="B960" i="15" s="1"/>
  <c r="G959" i="15"/>
  <c r="C959" i="15"/>
  <c r="B959" i="15" s="1"/>
  <c r="G958" i="15"/>
  <c r="C958" i="15"/>
  <c r="B958" i="15" s="1"/>
  <c r="G957" i="15"/>
  <c r="C957" i="15"/>
  <c r="B957" i="15" s="1"/>
  <c r="G956" i="15"/>
  <c r="C956" i="15"/>
  <c r="B956" i="15" s="1"/>
  <c r="G955" i="15"/>
  <c r="C955" i="15"/>
  <c r="B955" i="15" s="1"/>
  <c r="G954" i="15"/>
  <c r="C954" i="15"/>
  <c r="B954" i="15" s="1"/>
  <c r="G953" i="15"/>
  <c r="C953" i="15"/>
  <c r="B953" i="15" s="1"/>
  <c r="G952" i="15"/>
  <c r="C952" i="15"/>
  <c r="B952" i="15" s="1"/>
  <c r="G951" i="15"/>
  <c r="C951" i="15"/>
  <c r="B951" i="15" s="1"/>
  <c r="G950" i="15"/>
  <c r="C950" i="15"/>
  <c r="B950" i="15" s="1"/>
  <c r="G949" i="15"/>
  <c r="C949" i="15"/>
  <c r="B949" i="15" s="1"/>
  <c r="G948" i="15"/>
  <c r="C948" i="15"/>
  <c r="B948" i="15" s="1"/>
  <c r="G947" i="15"/>
  <c r="C947" i="15"/>
  <c r="B947" i="15" s="1"/>
  <c r="G946" i="15"/>
  <c r="C946" i="15"/>
  <c r="B946" i="15" s="1"/>
  <c r="G945" i="15"/>
  <c r="C945" i="15"/>
  <c r="B945" i="15" s="1"/>
  <c r="G944" i="15"/>
  <c r="C944" i="15"/>
  <c r="B944" i="15" s="1"/>
  <c r="G943" i="15"/>
  <c r="C943" i="15"/>
  <c r="B943" i="15" s="1"/>
  <c r="G942" i="15"/>
  <c r="C942" i="15"/>
  <c r="B942" i="15" s="1"/>
  <c r="G941" i="15"/>
  <c r="C941" i="15"/>
  <c r="B941" i="15" s="1"/>
  <c r="G940" i="15"/>
  <c r="C940" i="15"/>
  <c r="B940" i="15" s="1"/>
  <c r="G939" i="15"/>
  <c r="C939" i="15"/>
  <c r="B939" i="15" s="1"/>
  <c r="G938" i="15"/>
  <c r="C938" i="15"/>
  <c r="B938" i="15" s="1"/>
  <c r="G937" i="15"/>
  <c r="C937" i="15"/>
  <c r="B937" i="15" s="1"/>
  <c r="G936" i="15"/>
  <c r="C936" i="15"/>
  <c r="B936" i="15" s="1"/>
  <c r="G935" i="15"/>
  <c r="C935" i="15"/>
  <c r="B935" i="15" s="1"/>
  <c r="G934" i="15"/>
  <c r="C934" i="15"/>
  <c r="B934" i="15" s="1"/>
  <c r="G933" i="15"/>
  <c r="C933" i="15"/>
  <c r="B933" i="15" s="1"/>
  <c r="G932" i="15"/>
  <c r="C932" i="15"/>
  <c r="B932" i="15" s="1"/>
  <c r="G931" i="15"/>
  <c r="C931" i="15"/>
  <c r="B931" i="15" s="1"/>
  <c r="G930" i="15"/>
  <c r="C930" i="15"/>
  <c r="B930" i="15" s="1"/>
  <c r="G929" i="15"/>
  <c r="C929" i="15"/>
  <c r="B929" i="15" s="1"/>
  <c r="G928" i="15"/>
  <c r="C928" i="15"/>
  <c r="B928" i="15" s="1"/>
  <c r="G927" i="15"/>
  <c r="C927" i="15"/>
  <c r="B927" i="15" s="1"/>
  <c r="G926" i="15"/>
  <c r="C926" i="15"/>
  <c r="B926" i="15" s="1"/>
  <c r="G925" i="15"/>
  <c r="C925" i="15"/>
  <c r="B925" i="15" s="1"/>
  <c r="G924" i="15"/>
  <c r="C924" i="15"/>
  <c r="B924" i="15" s="1"/>
  <c r="G923" i="15"/>
  <c r="C923" i="15"/>
  <c r="B923" i="15" s="1"/>
  <c r="G922" i="15"/>
  <c r="C922" i="15"/>
  <c r="B922" i="15" s="1"/>
  <c r="G921" i="15"/>
  <c r="C921" i="15"/>
  <c r="B921" i="15" s="1"/>
  <c r="G920" i="15"/>
  <c r="C920" i="15"/>
  <c r="B920" i="15" s="1"/>
  <c r="G919" i="15"/>
  <c r="C919" i="15"/>
  <c r="B919" i="15" s="1"/>
  <c r="G918" i="15"/>
  <c r="C918" i="15"/>
  <c r="B918" i="15" s="1"/>
  <c r="G917" i="15"/>
  <c r="C917" i="15"/>
  <c r="B917" i="15" s="1"/>
  <c r="G916" i="15"/>
  <c r="C916" i="15"/>
  <c r="B916" i="15" s="1"/>
  <c r="G915" i="15"/>
  <c r="C915" i="15"/>
  <c r="B915" i="15" s="1"/>
  <c r="G914" i="15"/>
  <c r="C914" i="15"/>
  <c r="B914" i="15" s="1"/>
  <c r="G913" i="15"/>
  <c r="C913" i="15"/>
  <c r="B913" i="15" s="1"/>
  <c r="G912" i="15"/>
  <c r="C912" i="15"/>
  <c r="B912" i="15" s="1"/>
  <c r="G911" i="15"/>
  <c r="C911" i="15"/>
  <c r="B911" i="15" s="1"/>
  <c r="G910" i="15"/>
  <c r="C910" i="15"/>
  <c r="B910" i="15" s="1"/>
  <c r="G909" i="15"/>
  <c r="C909" i="15"/>
  <c r="B909" i="15" s="1"/>
  <c r="G908" i="15"/>
  <c r="C908" i="15"/>
  <c r="B908" i="15" s="1"/>
  <c r="G907" i="15"/>
  <c r="C907" i="15"/>
  <c r="B907" i="15" s="1"/>
  <c r="G906" i="15"/>
  <c r="C906" i="15"/>
  <c r="B906" i="15" s="1"/>
  <c r="G905" i="15"/>
  <c r="C905" i="15"/>
  <c r="B905" i="15" s="1"/>
  <c r="G904" i="15"/>
  <c r="C904" i="15"/>
  <c r="B904" i="15" s="1"/>
  <c r="G903" i="15"/>
  <c r="C903" i="15"/>
  <c r="B903" i="15" s="1"/>
  <c r="G902" i="15"/>
  <c r="C902" i="15"/>
  <c r="B902" i="15" s="1"/>
  <c r="G901" i="15"/>
  <c r="C901" i="15"/>
  <c r="B901" i="15" s="1"/>
  <c r="G900" i="15"/>
  <c r="C900" i="15"/>
  <c r="B900" i="15" s="1"/>
  <c r="G899" i="15"/>
  <c r="C899" i="15"/>
  <c r="B899" i="15" s="1"/>
  <c r="G898" i="15"/>
  <c r="C898" i="15"/>
  <c r="B898" i="15" s="1"/>
  <c r="G897" i="15"/>
  <c r="C897" i="15"/>
  <c r="B897" i="15" s="1"/>
  <c r="G896" i="15"/>
  <c r="C896" i="15"/>
  <c r="B896" i="15" s="1"/>
  <c r="G895" i="15"/>
  <c r="C895" i="15"/>
  <c r="B895" i="15" s="1"/>
  <c r="G894" i="15"/>
  <c r="C894" i="15"/>
  <c r="B894" i="15" s="1"/>
  <c r="G893" i="15"/>
  <c r="C893" i="15"/>
  <c r="B893" i="15" s="1"/>
  <c r="G892" i="15"/>
  <c r="C892" i="15"/>
  <c r="B892" i="15" s="1"/>
  <c r="G891" i="15"/>
  <c r="C891" i="15"/>
  <c r="B891" i="15" s="1"/>
  <c r="G890" i="15"/>
  <c r="C890" i="15"/>
  <c r="B890" i="15" s="1"/>
  <c r="G889" i="15"/>
  <c r="C889" i="15"/>
  <c r="B889" i="15" s="1"/>
  <c r="G888" i="15"/>
  <c r="C888" i="15"/>
  <c r="B888" i="15" s="1"/>
  <c r="G887" i="15"/>
  <c r="C887" i="15"/>
  <c r="B887" i="15" s="1"/>
  <c r="G886" i="15"/>
  <c r="C886" i="15"/>
  <c r="B886" i="15" s="1"/>
  <c r="G885" i="15"/>
  <c r="C885" i="15"/>
  <c r="B885" i="15" s="1"/>
  <c r="G884" i="15"/>
  <c r="C884" i="15"/>
  <c r="B884" i="15" s="1"/>
  <c r="G883" i="15"/>
  <c r="C883" i="15"/>
  <c r="B883" i="15" s="1"/>
  <c r="G882" i="15"/>
  <c r="C882" i="15"/>
  <c r="B882" i="15" s="1"/>
  <c r="G881" i="15"/>
  <c r="C881" i="15"/>
  <c r="B881" i="15" s="1"/>
  <c r="G880" i="15"/>
  <c r="C880" i="15"/>
  <c r="B880" i="15" s="1"/>
  <c r="G879" i="15"/>
  <c r="C879" i="15"/>
  <c r="B879" i="15" s="1"/>
  <c r="G878" i="15"/>
  <c r="C878" i="15"/>
  <c r="B878" i="15" s="1"/>
  <c r="G877" i="15"/>
  <c r="C877" i="15"/>
  <c r="B877" i="15" s="1"/>
  <c r="G876" i="15"/>
  <c r="C876" i="15"/>
  <c r="B876" i="15" s="1"/>
  <c r="G875" i="15"/>
  <c r="C875" i="15"/>
  <c r="B875" i="15" s="1"/>
  <c r="G874" i="15"/>
  <c r="C874" i="15"/>
  <c r="B874" i="15" s="1"/>
  <c r="G873" i="15"/>
  <c r="C873" i="15"/>
  <c r="B873" i="15" s="1"/>
  <c r="G872" i="15"/>
  <c r="C872" i="15"/>
  <c r="B872" i="15" s="1"/>
  <c r="G871" i="15"/>
  <c r="C871" i="15"/>
  <c r="B871" i="15" s="1"/>
  <c r="G870" i="15"/>
  <c r="C870" i="15"/>
  <c r="B870" i="15" s="1"/>
  <c r="G869" i="15"/>
  <c r="C869" i="15"/>
  <c r="B869" i="15" s="1"/>
  <c r="G868" i="15"/>
  <c r="C868" i="15"/>
  <c r="B868" i="15" s="1"/>
  <c r="G867" i="15"/>
  <c r="C867" i="15"/>
  <c r="B867" i="15" s="1"/>
  <c r="G866" i="15"/>
  <c r="C866" i="15"/>
  <c r="B866" i="15" s="1"/>
  <c r="G865" i="15"/>
  <c r="C865" i="15"/>
  <c r="B865" i="15" s="1"/>
  <c r="G864" i="15"/>
  <c r="C864" i="15"/>
  <c r="B864" i="15" s="1"/>
  <c r="G863" i="15"/>
  <c r="C863" i="15"/>
  <c r="B863" i="15" s="1"/>
  <c r="G862" i="15"/>
  <c r="C862" i="15"/>
  <c r="B862" i="15" s="1"/>
  <c r="G861" i="15"/>
  <c r="C861" i="15"/>
  <c r="B861" i="15" s="1"/>
  <c r="G860" i="15"/>
  <c r="C860" i="15"/>
  <c r="B860" i="15" s="1"/>
  <c r="G859" i="15"/>
  <c r="C859" i="15"/>
  <c r="B859" i="15" s="1"/>
  <c r="G858" i="15"/>
  <c r="C858" i="15"/>
  <c r="B858" i="15" s="1"/>
  <c r="G857" i="15"/>
  <c r="C857" i="15"/>
  <c r="B857" i="15" s="1"/>
  <c r="G856" i="15"/>
  <c r="C856" i="15"/>
  <c r="B856" i="15" s="1"/>
  <c r="G855" i="15"/>
  <c r="C855" i="15"/>
  <c r="B855" i="15" s="1"/>
  <c r="G854" i="15"/>
  <c r="C854" i="15"/>
  <c r="B854" i="15" s="1"/>
  <c r="G853" i="15"/>
  <c r="C853" i="15"/>
  <c r="B853" i="15" s="1"/>
  <c r="G852" i="15"/>
  <c r="C852" i="15"/>
  <c r="B852" i="15" s="1"/>
  <c r="G851" i="15"/>
  <c r="C851" i="15"/>
  <c r="B851" i="15" s="1"/>
  <c r="G850" i="15"/>
  <c r="C850" i="15"/>
  <c r="B850" i="15" s="1"/>
  <c r="G849" i="15"/>
  <c r="C849" i="15"/>
  <c r="B849" i="15" s="1"/>
  <c r="G848" i="15"/>
  <c r="C848" i="15"/>
  <c r="B848" i="15" s="1"/>
  <c r="G847" i="15"/>
  <c r="C847" i="15"/>
  <c r="B847" i="15" s="1"/>
  <c r="G846" i="15"/>
  <c r="C846" i="15"/>
  <c r="B846" i="15" s="1"/>
  <c r="G845" i="15"/>
  <c r="C845" i="15"/>
  <c r="B845" i="15" s="1"/>
  <c r="G844" i="15"/>
  <c r="C844" i="15"/>
  <c r="B844" i="15" s="1"/>
  <c r="G843" i="15"/>
  <c r="C843" i="15"/>
  <c r="B843" i="15" s="1"/>
  <c r="G842" i="15"/>
  <c r="C842" i="15"/>
  <c r="B842" i="15" s="1"/>
  <c r="G841" i="15"/>
  <c r="C841" i="15"/>
  <c r="B841" i="15" s="1"/>
  <c r="G840" i="15"/>
  <c r="C840" i="15"/>
  <c r="B840" i="15" s="1"/>
  <c r="G839" i="15"/>
  <c r="C839" i="15"/>
  <c r="B839" i="15" s="1"/>
  <c r="G838" i="15"/>
  <c r="C838" i="15"/>
  <c r="B838" i="15" s="1"/>
  <c r="G837" i="15"/>
  <c r="C837" i="15"/>
  <c r="B837" i="15" s="1"/>
  <c r="G836" i="15"/>
  <c r="C836" i="15"/>
  <c r="B836" i="15" s="1"/>
  <c r="G835" i="15"/>
  <c r="C835" i="15"/>
  <c r="B835" i="15" s="1"/>
  <c r="G834" i="15"/>
  <c r="C834" i="15"/>
  <c r="B834" i="15" s="1"/>
  <c r="G833" i="15"/>
  <c r="C833" i="15"/>
  <c r="B833" i="15" s="1"/>
  <c r="G832" i="15"/>
  <c r="C832" i="15"/>
  <c r="B832" i="15" s="1"/>
  <c r="G831" i="15"/>
  <c r="C831" i="15"/>
  <c r="B831" i="15" s="1"/>
  <c r="G830" i="15"/>
  <c r="C830" i="15"/>
  <c r="B830" i="15" s="1"/>
  <c r="G829" i="15"/>
  <c r="C829" i="15"/>
  <c r="B829" i="15" s="1"/>
  <c r="G828" i="15"/>
  <c r="C828" i="15"/>
  <c r="B828" i="15" s="1"/>
  <c r="G827" i="15"/>
  <c r="C827" i="15"/>
  <c r="B827" i="15" s="1"/>
  <c r="G826" i="15"/>
  <c r="C826" i="15"/>
  <c r="B826" i="15" s="1"/>
  <c r="G825" i="15"/>
  <c r="C825" i="15"/>
  <c r="B825" i="15" s="1"/>
  <c r="G824" i="15"/>
  <c r="C824" i="15"/>
  <c r="B824" i="15" s="1"/>
  <c r="G823" i="15"/>
  <c r="C823" i="15"/>
  <c r="B823" i="15" s="1"/>
  <c r="G822" i="15"/>
  <c r="C822" i="15"/>
  <c r="B822" i="15" s="1"/>
  <c r="G821" i="15"/>
  <c r="C821" i="15"/>
  <c r="B821" i="15" s="1"/>
  <c r="G820" i="15"/>
  <c r="C820" i="15"/>
  <c r="B820" i="15" s="1"/>
  <c r="G819" i="15"/>
  <c r="C819" i="15"/>
  <c r="B819" i="15" s="1"/>
  <c r="G818" i="15"/>
  <c r="C818" i="15"/>
  <c r="B818" i="15" s="1"/>
  <c r="G817" i="15"/>
  <c r="C817" i="15"/>
  <c r="B817" i="15" s="1"/>
  <c r="G816" i="15"/>
  <c r="C816" i="15"/>
  <c r="B816" i="15" s="1"/>
  <c r="G815" i="15"/>
  <c r="C815" i="15"/>
  <c r="B815" i="15" s="1"/>
  <c r="G814" i="15"/>
  <c r="C814" i="15"/>
  <c r="B814" i="15" s="1"/>
  <c r="G813" i="15"/>
  <c r="C813" i="15"/>
  <c r="B813" i="15" s="1"/>
  <c r="G812" i="15"/>
  <c r="C812" i="15"/>
  <c r="B812" i="15" s="1"/>
  <c r="G811" i="15"/>
  <c r="C811" i="15"/>
  <c r="B811" i="15" s="1"/>
  <c r="G810" i="15"/>
  <c r="C810" i="15"/>
  <c r="B810" i="15" s="1"/>
  <c r="G809" i="15"/>
  <c r="C809" i="15"/>
  <c r="B809" i="15" s="1"/>
  <c r="G808" i="15"/>
  <c r="C808" i="15"/>
  <c r="B808" i="15" s="1"/>
  <c r="G807" i="15"/>
  <c r="C807" i="15"/>
  <c r="B807" i="15" s="1"/>
  <c r="G806" i="15"/>
  <c r="C806" i="15"/>
  <c r="B806" i="15" s="1"/>
  <c r="G805" i="15"/>
  <c r="C805" i="15"/>
  <c r="B805" i="15" s="1"/>
  <c r="G804" i="15"/>
  <c r="C804" i="15"/>
  <c r="B804" i="15" s="1"/>
  <c r="G803" i="15"/>
  <c r="C803" i="15"/>
  <c r="B803" i="15" s="1"/>
  <c r="G802" i="15"/>
  <c r="C802" i="15"/>
  <c r="B802" i="15" s="1"/>
  <c r="G801" i="15"/>
  <c r="C801" i="15"/>
  <c r="B801" i="15" s="1"/>
  <c r="G800" i="15"/>
  <c r="C800" i="15"/>
  <c r="B800" i="15" s="1"/>
  <c r="G799" i="15"/>
  <c r="C799" i="15"/>
  <c r="B799" i="15" s="1"/>
  <c r="G798" i="15"/>
  <c r="C798" i="15"/>
  <c r="B798" i="15" s="1"/>
  <c r="G797" i="15"/>
  <c r="C797" i="15"/>
  <c r="B797" i="15" s="1"/>
  <c r="G796" i="15"/>
  <c r="C796" i="15"/>
  <c r="B796" i="15" s="1"/>
  <c r="G795" i="15"/>
  <c r="C795" i="15"/>
  <c r="B795" i="15" s="1"/>
  <c r="G794" i="15"/>
  <c r="C794" i="15"/>
  <c r="B794" i="15" s="1"/>
  <c r="G793" i="15"/>
  <c r="C793" i="15"/>
  <c r="B793" i="15" s="1"/>
  <c r="G792" i="15"/>
  <c r="C792" i="15"/>
  <c r="B792" i="15" s="1"/>
  <c r="G791" i="15"/>
  <c r="C791" i="15"/>
  <c r="B791" i="15" s="1"/>
  <c r="G790" i="15"/>
  <c r="C790" i="15"/>
  <c r="B790" i="15" s="1"/>
  <c r="G789" i="15"/>
  <c r="C789" i="15"/>
  <c r="B789" i="15" s="1"/>
  <c r="G788" i="15"/>
  <c r="C788" i="15"/>
  <c r="B788" i="15" s="1"/>
  <c r="G787" i="15"/>
  <c r="C787" i="15"/>
  <c r="B787" i="15" s="1"/>
  <c r="G786" i="15"/>
  <c r="C786" i="15"/>
  <c r="B786" i="15" s="1"/>
  <c r="G785" i="15"/>
  <c r="C785" i="15"/>
  <c r="B785" i="15" s="1"/>
  <c r="G784" i="15"/>
  <c r="C784" i="15"/>
  <c r="B784" i="15" s="1"/>
  <c r="G783" i="15"/>
  <c r="C783" i="15"/>
  <c r="B783" i="15" s="1"/>
  <c r="G782" i="15"/>
  <c r="C782" i="15"/>
  <c r="B782" i="15" s="1"/>
  <c r="G781" i="15"/>
  <c r="C781" i="15"/>
  <c r="B781" i="15" s="1"/>
  <c r="G780" i="15"/>
  <c r="C780" i="15"/>
  <c r="B780" i="15" s="1"/>
  <c r="G779" i="15"/>
  <c r="C779" i="15"/>
  <c r="B779" i="15" s="1"/>
  <c r="G778" i="15"/>
  <c r="C778" i="15"/>
  <c r="B778" i="15" s="1"/>
  <c r="G777" i="15"/>
  <c r="C777" i="15"/>
  <c r="B777" i="15" s="1"/>
  <c r="G776" i="15"/>
  <c r="C776" i="15"/>
  <c r="B776" i="15" s="1"/>
  <c r="G775" i="15"/>
  <c r="C775" i="15"/>
  <c r="B775" i="15" s="1"/>
  <c r="G774" i="15"/>
  <c r="C774" i="15"/>
  <c r="B774" i="15" s="1"/>
  <c r="G773" i="15"/>
  <c r="C773" i="15"/>
  <c r="B773" i="15" s="1"/>
  <c r="G772" i="15"/>
  <c r="C772" i="15"/>
  <c r="B772" i="15" s="1"/>
  <c r="G771" i="15"/>
  <c r="C771" i="15"/>
  <c r="B771" i="15" s="1"/>
  <c r="G770" i="15"/>
  <c r="C770" i="15"/>
  <c r="B770" i="15" s="1"/>
  <c r="G769" i="15"/>
  <c r="C769" i="15"/>
  <c r="B769" i="15" s="1"/>
  <c r="G768" i="15"/>
  <c r="C768" i="15"/>
  <c r="B768" i="15" s="1"/>
  <c r="G767" i="15"/>
  <c r="C767" i="15"/>
  <c r="B767" i="15" s="1"/>
  <c r="G766" i="15"/>
  <c r="C766" i="15"/>
  <c r="B766" i="15" s="1"/>
  <c r="G765" i="15"/>
  <c r="C765" i="15"/>
  <c r="B765" i="15" s="1"/>
  <c r="G764" i="15"/>
  <c r="C764" i="15"/>
  <c r="B764" i="15" s="1"/>
  <c r="G763" i="15"/>
  <c r="C763" i="15"/>
  <c r="B763" i="15" s="1"/>
  <c r="G762" i="15"/>
  <c r="C762" i="15"/>
  <c r="B762" i="15" s="1"/>
  <c r="G761" i="15"/>
  <c r="C761" i="15"/>
  <c r="B761" i="15" s="1"/>
  <c r="G760" i="15"/>
  <c r="C760" i="15"/>
  <c r="B760" i="15" s="1"/>
  <c r="G759" i="15"/>
  <c r="C759" i="15"/>
  <c r="B759" i="15" s="1"/>
  <c r="G758" i="15"/>
  <c r="C758" i="15"/>
  <c r="B758" i="15" s="1"/>
  <c r="G757" i="15"/>
  <c r="C757" i="15"/>
  <c r="B757" i="15" s="1"/>
  <c r="G756" i="15"/>
  <c r="C756" i="15"/>
  <c r="B756" i="15" s="1"/>
  <c r="G755" i="15"/>
  <c r="C755" i="15"/>
  <c r="B755" i="15" s="1"/>
  <c r="G754" i="15"/>
  <c r="C754" i="15"/>
  <c r="B754" i="15" s="1"/>
  <c r="G753" i="15"/>
  <c r="C753" i="15"/>
  <c r="B753" i="15" s="1"/>
  <c r="G752" i="15"/>
  <c r="C752" i="15"/>
  <c r="B752" i="15" s="1"/>
  <c r="G751" i="15"/>
  <c r="C751" i="15"/>
  <c r="B751" i="15" s="1"/>
  <c r="G750" i="15"/>
  <c r="C750" i="15"/>
  <c r="B750" i="15" s="1"/>
  <c r="G749" i="15"/>
  <c r="C749" i="15"/>
  <c r="B749" i="15" s="1"/>
  <c r="G748" i="15"/>
  <c r="C748" i="15"/>
  <c r="B748" i="15" s="1"/>
  <c r="G747" i="15"/>
  <c r="C747" i="15"/>
  <c r="B747" i="15" s="1"/>
  <c r="G746" i="15"/>
  <c r="C746" i="15"/>
  <c r="B746" i="15" s="1"/>
  <c r="G745" i="15"/>
  <c r="C745" i="15"/>
  <c r="B745" i="15" s="1"/>
  <c r="G744" i="15"/>
  <c r="C744" i="15"/>
  <c r="B744" i="15" s="1"/>
  <c r="G743" i="15"/>
  <c r="C743" i="15"/>
  <c r="B743" i="15" s="1"/>
  <c r="G742" i="15"/>
  <c r="C742" i="15"/>
  <c r="B742" i="15" s="1"/>
  <c r="G741" i="15"/>
  <c r="C741" i="15"/>
  <c r="B741" i="15" s="1"/>
  <c r="G740" i="15"/>
  <c r="C740" i="15"/>
  <c r="B740" i="15" s="1"/>
  <c r="G739" i="15"/>
  <c r="C739" i="15"/>
  <c r="B739" i="15" s="1"/>
  <c r="G738" i="15"/>
  <c r="C738" i="15"/>
  <c r="B738" i="15" s="1"/>
  <c r="G737" i="15"/>
  <c r="C737" i="15"/>
  <c r="B737" i="15" s="1"/>
  <c r="G736" i="15"/>
  <c r="C736" i="15"/>
  <c r="B736" i="15" s="1"/>
  <c r="G735" i="15"/>
  <c r="C735" i="15"/>
  <c r="B735" i="15" s="1"/>
  <c r="G734" i="15"/>
  <c r="C734" i="15"/>
  <c r="B734" i="15" s="1"/>
  <c r="G733" i="15"/>
  <c r="C733" i="15"/>
  <c r="B733" i="15" s="1"/>
  <c r="G732" i="15"/>
  <c r="C732" i="15"/>
  <c r="B732" i="15" s="1"/>
  <c r="G731" i="15"/>
  <c r="C731" i="15"/>
  <c r="B731" i="15" s="1"/>
  <c r="G730" i="15"/>
  <c r="C730" i="15"/>
  <c r="B730" i="15" s="1"/>
  <c r="G729" i="15"/>
  <c r="C729" i="15"/>
  <c r="B729" i="15" s="1"/>
  <c r="G728" i="15"/>
  <c r="C728" i="15"/>
  <c r="B728" i="15" s="1"/>
  <c r="G727" i="15"/>
  <c r="C727" i="15"/>
  <c r="B727" i="15" s="1"/>
  <c r="G726" i="15"/>
  <c r="C726" i="15"/>
  <c r="B726" i="15" s="1"/>
  <c r="G725" i="15"/>
  <c r="C725" i="15"/>
  <c r="B725" i="15" s="1"/>
  <c r="G724" i="15"/>
  <c r="C724" i="15"/>
  <c r="B724" i="15" s="1"/>
  <c r="G723" i="15"/>
  <c r="C723" i="15"/>
  <c r="B723" i="15" s="1"/>
  <c r="G722" i="15"/>
  <c r="C722" i="15"/>
  <c r="B722" i="15" s="1"/>
  <c r="G721" i="15"/>
  <c r="C721" i="15"/>
  <c r="B721" i="15" s="1"/>
  <c r="G720" i="15"/>
  <c r="C720" i="15"/>
  <c r="B720" i="15" s="1"/>
  <c r="G719" i="15"/>
  <c r="C719" i="15"/>
  <c r="B719" i="15" s="1"/>
  <c r="G1108" i="15"/>
  <c r="C1108" i="15"/>
  <c r="B1108" i="15" s="1"/>
  <c r="G1107" i="15"/>
  <c r="C1107" i="15"/>
  <c r="B1107" i="15" s="1"/>
  <c r="G1106" i="15"/>
  <c r="C1106" i="15"/>
  <c r="B1106" i="15" s="1"/>
  <c r="G1105" i="15"/>
  <c r="C1105" i="15"/>
  <c r="B1105" i="15" s="1"/>
  <c r="G1104" i="15"/>
  <c r="C1104" i="15"/>
  <c r="B1104" i="15" s="1"/>
  <c r="G1103" i="15"/>
  <c r="C1103" i="15"/>
  <c r="B1103" i="15" s="1"/>
  <c r="G1102" i="15"/>
  <c r="C1102" i="15"/>
  <c r="B1102" i="15" s="1"/>
  <c r="G1101" i="15"/>
  <c r="C1101" i="15"/>
  <c r="B1101" i="15" s="1"/>
  <c r="G1100" i="15"/>
  <c r="C1100" i="15"/>
  <c r="B1100" i="15" s="1"/>
  <c r="G1099" i="15"/>
  <c r="C1099" i="15"/>
  <c r="B1099" i="15" s="1"/>
  <c r="G1098" i="15"/>
  <c r="C1098" i="15"/>
  <c r="B1098" i="15" s="1"/>
  <c r="G1097" i="15"/>
  <c r="C1097" i="15"/>
  <c r="B1097" i="15" s="1"/>
  <c r="G1096" i="15"/>
  <c r="C1096" i="15"/>
  <c r="B1096" i="15" s="1"/>
  <c r="G1095" i="15"/>
  <c r="C1095" i="15"/>
  <c r="B1095" i="15" s="1"/>
  <c r="G1094" i="15"/>
  <c r="C1094" i="15"/>
  <c r="B1094" i="15" s="1"/>
  <c r="G1093" i="15"/>
  <c r="C1093" i="15"/>
  <c r="B1093" i="15" s="1"/>
  <c r="G1092" i="15"/>
  <c r="C1092" i="15"/>
  <c r="B1092" i="15" s="1"/>
  <c r="G1091" i="15"/>
  <c r="C1091" i="15"/>
  <c r="B1091" i="15" s="1"/>
  <c r="G1090" i="15"/>
  <c r="C1090" i="15"/>
  <c r="B1090" i="15" s="1"/>
  <c r="G1089" i="15"/>
  <c r="C1089" i="15"/>
  <c r="B1089" i="15" s="1"/>
  <c r="G1088" i="15"/>
  <c r="C1088" i="15"/>
  <c r="B1088" i="15" s="1"/>
  <c r="G1087" i="15"/>
  <c r="C1087" i="15"/>
  <c r="B1087" i="15" s="1"/>
  <c r="G1086" i="15"/>
  <c r="C1086" i="15"/>
  <c r="B1086" i="15" s="1"/>
  <c r="G1085" i="15"/>
  <c r="C1085" i="15"/>
  <c r="B1085" i="15" s="1"/>
  <c r="G1084" i="15"/>
  <c r="C1084" i="15"/>
  <c r="B1084" i="15" s="1"/>
  <c r="G1083" i="15"/>
  <c r="C1083" i="15"/>
  <c r="B1083" i="15" s="1"/>
  <c r="G1082" i="15"/>
  <c r="C1082" i="15"/>
  <c r="B1082" i="15" s="1"/>
  <c r="G1081" i="15"/>
  <c r="C1081" i="15"/>
  <c r="B1081" i="15" s="1"/>
  <c r="G1080" i="15"/>
  <c r="C1080" i="15"/>
  <c r="B1080" i="15" s="1"/>
  <c r="G1079" i="15"/>
  <c r="C1079" i="15"/>
  <c r="B1079" i="15" s="1"/>
  <c r="G1078" i="15"/>
  <c r="C1078" i="15"/>
  <c r="B1078" i="15" s="1"/>
  <c r="G1077" i="15"/>
  <c r="C1077" i="15"/>
  <c r="B1077" i="15" s="1"/>
  <c r="G1076" i="15"/>
  <c r="C1076" i="15"/>
  <c r="B1076" i="15" s="1"/>
  <c r="G1075" i="15"/>
  <c r="C1075" i="15"/>
  <c r="B1075" i="15" s="1"/>
  <c r="G1074" i="15"/>
  <c r="C1074" i="15"/>
  <c r="B1074" i="15" s="1"/>
  <c r="G1073" i="15"/>
  <c r="C1073" i="15"/>
  <c r="B1073" i="15" s="1"/>
  <c r="G1072" i="15"/>
  <c r="C1072" i="15"/>
  <c r="B1072" i="15" s="1"/>
  <c r="G1071" i="15"/>
  <c r="C1071" i="15"/>
  <c r="B1071" i="15" s="1"/>
  <c r="G1070" i="15"/>
  <c r="C1070" i="15"/>
  <c r="B1070" i="15" s="1"/>
  <c r="G1069" i="15"/>
  <c r="C1069" i="15"/>
  <c r="B1069" i="15" s="1"/>
  <c r="G1068" i="15"/>
  <c r="C1068" i="15"/>
  <c r="B1068" i="15" s="1"/>
  <c r="G1067" i="15"/>
  <c r="C1067" i="15"/>
  <c r="B1067" i="15" s="1"/>
  <c r="G1066" i="15"/>
  <c r="C1066" i="15"/>
  <c r="B1066" i="15" s="1"/>
  <c r="G1065" i="15"/>
  <c r="C1065" i="15"/>
  <c r="B1065" i="15" s="1"/>
  <c r="G1064" i="15"/>
  <c r="C1064" i="15"/>
  <c r="B1064" i="15" s="1"/>
  <c r="G1063" i="15"/>
  <c r="C1063" i="15"/>
  <c r="B1063" i="15" s="1"/>
  <c r="G1062" i="15"/>
  <c r="C1062" i="15"/>
  <c r="B1062" i="15" s="1"/>
  <c r="G1061" i="15"/>
  <c r="C1061" i="15"/>
  <c r="B1061" i="15" s="1"/>
  <c r="G1060" i="15"/>
  <c r="C1060" i="15"/>
  <c r="B1060" i="15" s="1"/>
  <c r="G1059" i="15"/>
  <c r="C1059" i="15"/>
  <c r="B1059" i="15" s="1"/>
  <c r="G1058" i="15"/>
  <c r="C1058" i="15"/>
  <c r="B1058" i="15" s="1"/>
  <c r="G1057" i="15"/>
  <c r="C1057" i="15"/>
  <c r="B1057" i="15" s="1"/>
  <c r="G1056" i="15"/>
  <c r="C1056" i="15"/>
  <c r="B1056" i="15" s="1"/>
  <c r="G1055" i="15"/>
  <c r="C1055" i="15"/>
  <c r="B1055" i="15" s="1"/>
  <c r="G1054" i="15"/>
  <c r="C1054" i="15"/>
  <c r="B1054" i="15" s="1"/>
  <c r="G1053" i="15"/>
  <c r="C1053" i="15"/>
  <c r="B1053" i="15" s="1"/>
  <c r="G1052" i="15"/>
  <c r="C1052" i="15"/>
  <c r="B1052" i="15" s="1"/>
  <c r="G1051" i="15"/>
  <c r="C1051" i="15"/>
  <c r="B1051" i="15" s="1"/>
  <c r="G1050" i="15"/>
  <c r="C1050" i="15"/>
  <c r="B1050" i="15" s="1"/>
  <c r="G1049" i="15"/>
  <c r="C1049" i="15"/>
  <c r="B1049" i="15" s="1"/>
  <c r="G1048" i="15"/>
  <c r="C1048" i="15"/>
  <c r="B1048" i="15" s="1"/>
  <c r="G1047" i="15"/>
  <c r="C1047" i="15"/>
  <c r="B1047" i="15" s="1"/>
  <c r="G1046" i="15"/>
  <c r="C1046" i="15"/>
  <c r="B1046" i="15" s="1"/>
  <c r="G1045" i="15"/>
  <c r="C1045" i="15"/>
  <c r="B1045" i="15" s="1"/>
  <c r="G1044" i="15"/>
  <c r="C1044" i="15"/>
  <c r="B1044" i="15" s="1"/>
  <c r="G1043" i="15"/>
  <c r="C1043" i="15"/>
  <c r="B1043" i="15" s="1"/>
  <c r="G1042" i="15"/>
  <c r="C1042" i="15"/>
  <c r="B1042" i="15" s="1"/>
  <c r="G1041" i="15"/>
  <c r="C1041" i="15"/>
  <c r="B1041" i="15" s="1"/>
  <c r="G1040" i="15"/>
  <c r="C1040" i="15"/>
  <c r="B1040" i="15" s="1"/>
  <c r="G1039" i="15"/>
  <c r="C1039" i="15"/>
  <c r="B1039" i="15" s="1"/>
  <c r="G1038" i="15"/>
  <c r="C1038" i="15"/>
  <c r="B1038" i="15" s="1"/>
  <c r="G1037" i="15"/>
  <c r="C1037" i="15"/>
  <c r="B1037" i="15" s="1"/>
  <c r="G1036" i="15"/>
  <c r="C1036" i="15"/>
  <c r="B1036" i="15" s="1"/>
  <c r="G1035" i="15"/>
  <c r="C1035" i="15"/>
  <c r="B1035" i="15" s="1"/>
  <c r="G1034" i="15"/>
  <c r="C1034" i="15"/>
  <c r="B1034" i="15" s="1"/>
  <c r="G1033" i="15"/>
  <c r="C1033" i="15"/>
  <c r="B1033" i="15" s="1"/>
  <c r="G1032" i="15"/>
  <c r="C1032" i="15"/>
  <c r="B1032" i="15" s="1"/>
  <c r="G1031" i="15"/>
  <c r="C1031" i="15"/>
  <c r="B1031" i="15" s="1"/>
  <c r="G1030" i="15"/>
  <c r="C1030" i="15"/>
  <c r="B1030" i="15" s="1"/>
  <c r="G1029" i="15"/>
  <c r="C1029" i="15"/>
  <c r="B1029" i="15" s="1"/>
  <c r="G1028" i="15"/>
  <c r="C1028" i="15"/>
  <c r="B1028" i="15" s="1"/>
  <c r="G1027" i="15"/>
  <c r="C1027" i="15"/>
  <c r="B1027" i="15" s="1"/>
  <c r="G1026" i="15"/>
  <c r="C1026" i="15"/>
  <c r="B1026" i="15" s="1"/>
  <c r="G1025" i="15"/>
  <c r="C1025" i="15"/>
  <c r="B1025" i="15" s="1"/>
  <c r="G1024" i="15"/>
  <c r="C1024" i="15"/>
  <c r="B1024" i="15" s="1"/>
  <c r="G1023" i="15"/>
  <c r="C1023" i="15"/>
  <c r="B1023" i="15" s="1"/>
  <c r="G1022" i="15"/>
  <c r="C1022" i="15"/>
  <c r="B1022" i="15" s="1"/>
  <c r="G1021" i="15"/>
  <c r="C1021" i="15"/>
  <c r="B1021" i="15" s="1"/>
  <c r="G1020" i="15"/>
  <c r="C1020" i="15"/>
  <c r="B1020" i="15" s="1"/>
  <c r="G1019" i="15"/>
  <c r="C1019" i="15"/>
  <c r="B1019" i="15" s="1"/>
  <c r="G1018" i="15"/>
  <c r="C1018" i="15"/>
  <c r="B1018" i="15" s="1"/>
  <c r="G1017" i="15"/>
  <c r="C1017" i="15"/>
  <c r="B1017" i="15" s="1"/>
  <c r="G1016" i="15"/>
  <c r="C1016" i="15"/>
  <c r="B1016" i="15" s="1"/>
  <c r="G1015" i="15"/>
  <c r="C1015" i="15"/>
  <c r="B1015" i="15" s="1"/>
  <c r="G1014" i="15"/>
  <c r="C1014" i="15"/>
  <c r="B1014" i="15" s="1"/>
  <c r="G1013" i="15"/>
  <c r="C1013" i="15"/>
  <c r="B1013" i="15" s="1"/>
  <c r="G1012" i="15"/>
  <c r="C1012" i="15"/>
  <c r="B1012" i="15" s="1"/>
  <c r="G1011" i="15"/>
  <c r="C1011" i="15"/>
  <c r="B1011" i="15" s="1"/>
  <c r="G1010" i="15"/>
  <c r="C1010" i="15"/>
  <c r="B1010" i="15" s="1"/>
  <c r="G1009" i="15"/>
  <c r="C1009" i="15"/>
  <c r="B1009" i="15" s="1"/>
  <c r="G1008" i="15"/>
  <c r="C1008" i="15"/>
  <c r="B1008" i="15" s="1"/>
  <c r="G1007" i="15"/>
  <c r="C1007" i="15"/>
  <c r="B1007" i="15" s="1"/>
  <c r="G1006" i="15"/>
  <c r="C1006" i="15"/>
  <c r="B1006" i="15" s="1"/>
  <c r="G1005" i="15"/>
  <c r="C1005" i="15"/>
  <c r="B1005" i="15" s="1"/>
  <c r="G1004" i="15"/>
  <c r="C1004" i="15"/>
  <c r="B1004" i="15" s="1"/>
  <c r="G1003" i="15"/>
  <c r="C1003" i="15"/>
  <c r="B1003" i="15" s="1"/>
  <c r="G1002" i="15"/>
  <c r="C1002" i="15"/>
  <c r="B1002" i="15" s="1"/>
  <c r="G1001" i="15"/>
  <c r="C1001" i="15"/>
  <c r="B1001" i="15" s="1"/>
  <c r="G1000" i="15"/>
  <c r="C1000" i="15"/>
  <c r="B1000" i="15" s="1"/>
  <c r="G999" i="15"/>
  <c r="C999" i="15"/>
  <c r="B999" i="15" s="1"/>
  <c r="G998" i="15"/>
  <c r="C998" i="15"/>
  <c r="B998" i="15" s="1"/>
  <c r="G997" i="15"/>
  <c r="C997" i="15"/>
  <c r="B997" i="15" s="1"/>
  <c r="G996" i="15"/>
  <c r="C996" i="15"/>
  <c r="B996" i="15" s="1"/>
  <c r="G995" i="15"/>
  <c r="C995" i="15"/>
  <c r="B995" i="15" s="1"/>
  <c r="G994" i="15"/>
  <c r="C994" i="15"/>
  <c r="B994" i="15" s="1"/>
  <c r="G993" i="15"/>
  <c r="C993" i="15"/>
  <c r="B993" i="15" s="1"/>
  <c r="G992" i="15"/>
  <c r="C992" i="15"/>
  <c r="B992" i="15" s="1"/>
  <c r="G991" i="15"/>
  <c r="C991" i="15"/>
  <c r="B991" i="15" s="1"/>
  <c r="G990" i="15"/>
  <c r="C990" i="15"/>
  <c r="B990" i="15" s="1"/>
  <c r="G989" i="15"/>
  <c r="C989" i="15"/>
  <c r="B989" i="15" s="1"/>
  <c r="G988" i="15"/>
  <c r="C988" i="15"/>
  <c r="B988" i="15" s="1"/>
  <c r="G987" i="15"/>
  <c r="C987" i="15"/>
  <c r="B987" i="15" s="1"/>
  <c r="G986" i="15"/>
  <c r="C986" i="15"/>
  <c r="B986" i="15" s="1"/>
  <c r="G985" i="15"/>
  <c r="C985" i="15"/>
  <c r="B985" i="15" s="1"/>
  <c r="G984" i="15"/>
  <c r="C984" i="15"/>
  <c r="B984" i="15" s="1"/>
  <c r="G983" i="15"/>
  <c r="C983" i="15"/>
  <c r="B983" i="15" s="1"/>
  <c r="G982" i="15"/>
  <c r="C982" i="15"/>
  <c r="B982" i="15" s="1"/>
  <c r="G981" i="15"/>
  <c r="C981" i="15"/>
  <c r="B981" i="15" s="1"/>
  <c r="G980" i="15"/>
  <c r="C980" i="15"/>
  <c r="B980" i="15" s="1"/>
  <c r="G979" i="15"/>
  <c r="C979" i="15"/>
  <c r="B979" i="15" s="1"/>
  <c r="G588" i="15"/>
  <c r="C588" i="15"/>
  <c r="B588" i="15" s="1"/>
  <c r="G587" i="15"/>
  <c r="C587" i="15"/>
  <c r="B587" i="15" s="1"/>
  <c r="G586" i="15"/>
  <c r="C586" i="15"/>
  <c r="B586" i="15" s="1"/>
  <c r="G585" i="15"/>
  <c r="C585" i="15"/>
  <c r="B585" i="15" s="1"/>
  <c r="G584" i="15"/>
  <c r="C584" i="15"/>
  <c r="B584" i="15" s="1"/>
  <c r="G583" i="15"/>
  <c r="C583" i="15"/>
  <c r="B583" i="15" s="1"/>
  <c r="G582" i="15"/>
  <c r="C582" i="15"/>
  <c r="B582" i="15" s="1"/>
  <c r="G581" i="15"/>
  <c r="C581" i="15"/>
  <c r="B581" i="15" s="1"/>
  <c r="G580" i="15"/>
  <c r="C580" i="15"/>
  <c r="B580" i="15" s="1"/>
  <c r="G579" i="15"/>
  <c r="C579" i="15"/>
  <c r="B579" i="15" s="1"/>
  <c r="G578" i="15"/>
  <c r="C578" i="15"/>
  <c r="B578" i="15" s="1"/>
  <c r="G577" i="15"/>
  <c r="C577" i="15"/>
  <c r="B577" i="15" s="1"/>
  <c r="G576" i="15"/>
  <c r="C576" i="15"/>
  <c r="B576" i="15" s="1"/>
  <c r="G575" i="15"/>
  <c r="C575" i="15"/>
  <c r="B575" i="15" s="1"/>
  <c r="G574" i="15"/>
  <c r="C574" i="15"/>
  <c r="B574" i="15" s="1"/>
  <c r="G573" i="15"/>
  <c r="C573" i="15"/>
  <c r="B573" i="15" s="1"/>
  <c r="G572" i="15"/>
  <c r="C572" i="15"/>
  <c r="B572" i="15" s="1"/>
  <c r="G571" i="15"/>
  <c r="C571" i="15"/>
  <c r="B571" i="15" s="1"/>
  <c r="G570" i="15"/>
  <c r="C570" i="15"/>
  <c r="B570" i="15" s="1"/>
  <c r="G569" i="15"/>
  <c r="C569" i="15"/>
  <c r="B569" i="15" s="1"/>
  <c r="G568" i="15"/>
  <c r="C568" i="15"/>
  <c r="B568" i="15" s="1"/>
  <c r="G567" i="15"/>
  <c r="C567" i="15"/>
  <c r="B567" i="15" s="1"/>
  <c r="G566" i="15"/>
  <c r="C566" i="15"/>
  <c r="B566" i="15" s="1"/>
  <c r="G565" i="15"/>
  <c r="C565" i="15"/>
  <c r="B565" i="15" s="1"/>
  <c r="G564" i="15"/>
  <c r="C564" i="15"/>
  <c r="B564" i="15" s="1"/>
  <c r="G563" i="15"/>
  <c r="C563" i="15"/>
  <c r="B563" i="15" s="1"/>
  <c r="G562" i="15"/>
  <c r="C562" i="15"/>
  <c r="B562" i="15" s="1"/>
  <c r="G561" i="15"/>
  <c r="C561" i="15"/>
  <c r="B561" i="15" s="1"/>
  <c r="G560" i="15"/>
  <c r="C560" i="15"/>
  <c r="B560" i="15" s="1"/>
  <c r="G559" i="15"/>
  <c r="C559" i="15"/>
  <c r="B559" i="15" s="1"/>
  <c r="G558" i="15"/>
  <c r="C558" i="15"/>
  <c r="B558" i="15" s="1"/>
  <c r="G557" i="15"/>
  <c r="C557" i="15"/>
  <c r="B557" i="15" s="1"/>
  <c r="G556" i="15"/>
  <c r="C556" i="15"/>
  <c r="B556" i="15" s="1"/>
  <c r="G555" i="15"/>
  <c r="C555" i="15"/>
  <c r="B555" i="15" s="1"/>
  <c r="G554" i="15"/>
  <c r="C554" i="15"/>
  <c r="B554" i="15" s="1"/>
  <c r="G553" i="15"/>
  <c r="C553" i="15"/>
  <c r="B553" i="15" s="1"/>
  <c r="G552" i="15"/>
  <c r="C552" i="15"/>
  <c r="B552" i="15" s="1"/>
  <c r="G551" i="15"/>
  <c r="C551" i="15"/>
  <c r="B551" i="15" s="1"/>
  <c r="G550" i="15"/>
  <c r="C550" i="15"/>
  <c r="B550" i="15" s="1"/>
  <c r="G549" i="15"/>
  <c r="C549" i="15"/>
  <c r="B549" i="15" s="1"/>
  <c r="G548" i="15"/>
  <c r="C548" i="15"/>
  <c r="B548" i="15" s="1"/>
  <c r="G547" i="15"/>
  <c r="C547" i="15"/>
  <c r="B547" i="15" s="1"/>
  <c r="G546" i="15"/>
  <c r="C546" i="15"/>
  <c r="B546" i="15" s="1"/>
  <c r="G545" i="15"/>
  <c r="C545" i="15"/>
  <c r="B545" i="15" s="1"/>
  <c r="G544" i="15"/>
  <c r="C544" i="15"/>
  <c r="B544" i="15" s="1"/>
  <c r="G543" i="15"/>
  <c r="C543" i="15"/>
  <c r="B543" i="15" s="1"/>
  <c r="G542" i="15"/>
  <c r="C542" i="15"/>
  <c r="B542" i="15" s="1"/>
  <c r="G541" i="15"/>
  <c r="C541" i="15"/>
  <c r="B541" i="15" s="1"/>
  <c r="G540" i="15"/>
  <c r="C540" i="15"/>
  <c r="B540" i="15" s="1"/>
  <c r="G539" i="15"/>
  <c r="C539" i="15"/>
  <c r="B539" i="15" s="1"/>
  <c r="G538" i="15"/>
  <c r="C538" i="15"/>
  <c r="B538" i="15" s="1"/>
  <c r="G537" i="15"/>
  <c r="C537" i="15"/>
  <c r="B537" i="15" s="1"/>
  <c r="G536" i="15"/>
  <c r="C536" i="15"/>
  <c r="B536" i="15" s="1"/>
  <c r="G535" i="15"/>
  <c r="C535" i="15"/>
  <c r="B535" i="15" s="1"/>
  <c r="G534" i="15"/>
  <c r="C534" i="15"/>
  <c r="B534" i="15" s="1"/>
  <c r="G533" i="15"/>
  <c r="C533" i="15"/>
  <c r="B533" i="15" s="1"/>
  <c r="G532" i="15"/>
  <c r="C532" i="15"/>
  <c r="B532" i="15" s="1"/>
  <c r="G531" i="15"/>
  <c r="C531" i="15"/>
  <c r="B531" i="15" s="1"/>
  <c r="G530" i="15"/>
  <c r="C530" i="15"/>
  <c r="B530" i="15" s="1"/>
  <c r="G529" i="15"/>
  <c r="C529" i="15"/>
  <c r="B529" i="15" s="1"/>
  <c r="G528" i="15"/>
  <c r="C528" i="15"/>
  <c r="B528" i="15" s="1"/>
  <c r="G527" i="15"/>
  <c r="C527" i="15"/>
  <c r="B527" i="15" s="1"/>
  <c r="G526" i="15"/>
  <c r="C526" i="15"/>
  <c r="B526" i="15" s="1"/>
  <c r="G525" i="15"/>
  <c r="C525" i="15"/>
  <c r="B525" i="15" s="1"/>
  <c r="G524" i="15"/>
  <c r="C524" i="15"/>
  <c r="B524" i="15" s="1"/>
  <c r="G523" i="15"/>
  <c r="C523" i="15"/>
  <c r="B523" i="15" s="1"/>
  <c r="G522" i="15"/>
  <c r="C522" i="15"/>
  <c r="B522" i="15" s="1"/>
  <c r="G521" i="15"/>
  <c r="C521" i="15"/>
  <c r="B521" i="15" s="1"/>
  <c r="G520" i="15"/>
  <c r="C520" i="15"/>
  <c r="B520" i="15" s="1"/>
  <c r="G519" i="15"/>
  <c r="C519" i="15"/>
  <c r="B519" i="15" s="1"/>
  <c r="G518" i="15"/>
  <c r="C518" i="15"/>
  <c r="B518" i="15" s="1"/>
  <c r="G517" i="15"/>
  <c r="C517" i="15"/>
  <c r="B517" i="15" s="1"/>
  <c r="G516" i="15"/>
  <c r="C516" i="15"/>
  <c r="B516" i="15" s="1"/>
  <c r="G515" i="15"/>
  <c r="C515" i="15"/>
  <c r="B515" i="15" s="1"/>
  <c r="G514" i="15"/>
  <c r="C514" i="15"/>
  <c r="B514" i="15" s="1"/>
  <c r="G513" i="15"/>
  <c r="C513" i="15"/>
  <c r="B513" i="15" s="1"/>
  <c r="G512" i="15"/>
  <c r="C512" i="15"/>
  <c r="B512" i="15" s="1"/>
  <c r="G511" i="15"/>
  <c r="C511" i="15"/>
  <c r="B511" i="15" s="1"/>
  <c r="G510" i="15"/>
  <c r="C510" i="15"/>
  <c r="B510" i="15" s="1"/>
  <c r="G509" i="15"/>
  <c r="C509" i="15"/>
  <c r="B509" i="15" s="1"/>
  <c r="G508" i="15"/>
  <c r="C508" i="15"/>
  <c r="B508" i="15" s="1"/>
  <c r="G507" i="15"/>
  <c r="C507" i="15"/>
  <c r="B507" i="15" s="1"/>
  <c r="G506" i="15"/>
  <c r="C506" i="15"/>
  <c r="B506" i="15" s="1"/>
  <c r="G505" i="15"/>
  <c r="C505" i="15"/>
  <c r="B505" i="15" s="1"/>
  <c r="G504" i="15"/>
  <c r="C504" i="15"/>
  <c r="B504" i="15" s="1"/>
  <c r="G503" i="15"/>
  <c r="C503" i="15"/>
  <c r="B503" i="15" s="1"/>
  <c r="G502" i="15"/>
  <c r="C502" i="15"/>
  <c r="B502" i="15" s="1"/>
  <c r="G501" i="15"/>
  <c r="C501" i="15"/>
  <c r="B501" i="15" s="1"/>
  <c r="G500" i="15"/>
  <c r="C500" i="15"/>
  <c r="B500" i="15" s="1"/>
  <c r="G499" i="15"/>
  <c r="C499" i="15"/>
  <c r="B499" i="15" s="1"/>
  <c r="G498" i="15"/>
  <c r="C498" i="15"/>
  <c r="B498" i="15" s="1"/>
  <c r="G497" i="15"/>
  <c r="C497" i="15"/>
  <c r="B497" i="15" s="1"/>
  <c r="G496" i="15"/>
  <c r="C496" i="15"/>
  <c r="B496" i="15" s="1"/>
  <c r="G495" i="15"/>
  <c r="C495" i="15"/>
  <c r="B495" i="15" s="1"/>
  <c r="G494" i="15"/>
  <c r="C494" i="15"/>
  <c r="B494" i="15" s="1"/>
  <c r="G493" i="15"/>
  <c r="C493" i="15"/>
  <c r="B493" i="15" s="1"/>
  <c r="G492" i="15"/>
  <c r="C492" i="15"/>
  <c r="B492" i="15" s="1"/>
  <c r="G491" i="15"/>
  <c r="C491" i="15"/>
  <c r="B491" i="15" s="1"/>
  <c r="G490" i="15"/>
  <c r="C490" i="15"/>
  <c r="B490" i="15" s="1"/>
  <c r="G489" i="15"/>
  <c r="C489" i="15"/>
  <c r="B489" i="15" s="1"/>
  <c r="G488" i="15"/>
  <c r="C488" i="15"/>
  <c r="B488" i="15" s="1"/>
  <c r="G487" i="15"/>
  <c r="C487" i="15"/>
  <c r="B487" i="15" s="1"/>
  <c r="G486" i="15"/>
  <c r="C486" i="15"/>
  <c r="B486" i="15" s="1"/>
  <c r="G485" i="15"/>
  <c r="C485" i="15"/>
  <c r="B485" i="15" s="1"/>
  <c r="G484" i="15"/>
  <c r="C484" i="15"/>
  <c r="B484" i="15" s="1"/>
  <c r="G483" i="15"/>
  <c r="C483" i="15"/>
  <c r="B483" i="15" s="1"/>
  <c r="G482" i="15"/>
  <c r="C482" i="15"/>
  <c r="B482" i="15" s="1"/>
  <c r="G481" i="15"/>
  <c r="C481" i="15"/>
  <c r="B481" i="15" s="1"/>
  <c r="G480" i="15"/>
  <c r="C480" i="15"/>
  <c r="B480" i="15" s="1"/>
  <c r="G479" i="15"/>
  <c r="C479" i="15"/>
  <c r="B479" i="15" s="1"/>
  <c r="G478" i="15"/>
  <c r="C478" i="15"/>
  <c r="B478" i="15" s="1"/>
  <c r="G477" i="15"/>
  <c r="C477" i="15"/>
  <c r="B477" i="15" s="1"/>
  <c r="G476" i="15"/>
  <c r="C476" i="15"/>
  <c r="B476" i="15" s="1"/>
  <c r="G475" i="15"/>
  <c r="C475" i="15"/>
  <c r="B475" i="15" s="1"/>
  <c r="G474" i="15"/>
  <c r="C474" i="15"/>
  <c r="B474" i="15" s="1"/>
  <c r="G473" i="15"/>
  <c r="C473" i="15"/>
  <c r="B473" i="15" s="1"/>
  <c r="G472" i="15"/>
  <c r="C472" i="15"/>
  <c r="B472" i="15" s="1"/>
  <c r="G471" i="15"/>
  <c r="C471" i="15"/>
  <c r="B471" i="15" s="1"/>
  <c r="G470" i="15"/>
  <c r="C470" i="15"/>
  <c r="B470" i="15" s="1"/>
  <c r="G469" i="15"/>
  <c r="C469" i="15"/>
  <c r="B469" i="15" s="1"/>
  <c r="G468" i="15"/>
  <c r="C468" i="15"/>
  <c r="B468" i="15" s="1"/>
  <c r="G467" i="15"/>
  <c r="C467" i="15"/>
  <c r="B467" i="15" s="1"/>
  <c r="G466" i="15"/>
  <c r="C466" i="15"/>
  <c r="B466" i="15" s="1"/>
  <c r="G465" i="15"/>
  <c r="C465" i="15"/>
  <c r="B465" i="15" s="1"/>
  <c r="G464" i="15"/>
  <c r="C464" i="15"/>
  <c r="B464" i="15" s="1"/>
  <c r="G463" i="15"/>
  <c r="C463" i="15"/>
  <c r="B463" i="15" s="1"/>
  <c r="G462" i="15"/>
  <c r="C462" i="15"/>
  <c r="B462" i="15" s="1"/>
  <c r="G461" i="15"/>
  <c r="C461" i="15"/>
  <c r="B461" i="15" s="1"/>
  <c r="G460" i="15"/>
  <c r="C460" i="15"/>
  <c r="B460" i="15" s="1"/>
  <c r="G459" i="15"/>
  <c r="C459" i="15"/>
  <c r="B459" i="15" s="1"/>
  <c r="G458" i="15"/>
  <c r="C458" i="15"/>
  <c r="B458" i="15" s="1"/>
  <c r="G457" i="15"/>
  <c r="C457" i="15"/>
  <c r="B457" i="15" s="1"/>
  <c r="G456" i="15"/>
  <c r="C456" i="15"/>
  <c r="B456" i="15" s="1"/>
  <c r="G455" i="15"/>
  <c r="C455" i="15"/>
  <c r="B455" i="15" s="1"/>
  <c r="G454" i="15"/>
  <c r="C454" i="15"/>
  <c r="B454" i="15" s="1"/>
  <c r="G453" i="15"/>
  <c r="C453" i="15"/>
  <c r="B453" i="15" s="1"/>
  <c r="G452" i="15"/>
  <c r="C452" i="15"/>
  <c r="B452" i="15" s="1"/>
  <c r="G451" i="15"/>
  <c r="C451" i="15"/>
  <c r="B451" i="15" s="1"/>
  <c r="G450" i="15"/>
  <c r="C450" i="15"/>
  <c r="B450" i="15" s="1"/>
  <c r="G449" i="15"/>
  <c r="C449" i="15"/>
  <c r="B449" i="15" s="1"/>
  <c r="G448" i="15"/>
  <c r="C448" i="15"/>
  <c r="B448" i="15" s="1"/>
  <c r="G447" i="15"/>
  <c r="C447" i="15"/>
  <c r="B447" i="15" s="1"/>
  <c r="G446" i="15"/>
  <c r="C446" i="15"/>
  <c r="B446" i="15" s="1"/>
  <c r="G445" i="15"/>
  <c r="C445" i="15"/>
  <c r="B445" i="15" s="1"/>
  <c r="G444" i="15"/>
  <c r="C444" i="15"/>
  <c r="B444" i="15" s="1"/>
  <c r="G443" i="15"/>
  <c r="C443" i="15"/>
  <c r="B443" i="15" s="1"/>
  <c r="G442" i="15"/>
  <c r="C442" i="15"/>
  <c r="B442" i="15" s="1"/>
  <c r="G441" i="15"/>
  <c r="C441" i="15"/>
  <c r="B441" i="15" s="1"/>
  <c r="G440" i="15"/>
  <c r="C440" i="15"/>
  <c r="B440" i="15" s="1"/>
  <c r="G439" i="15"/>
  <c r="C439" i="15"/>
  <c r="B439" i="15" s="1"/>
  <c r="G438" i="15"/>
  <c r="C438" i="15"/>
  <c r="B438" i="15" s="1"/>
  <c r="G437" i="15"/>
  <c r="C437" i="15"/>
  <c r="B437" i="15" s="1"/>
  <c r="G436" i="15"/>
  <c r="C436" i="15"/>
  <c r="B436" i="15" s="1"/>
  <c r="G435" i="15"/>
  <c r="C435" i="15"/>
  <c r="B435" i="15" s="1"/>
  <c r="G434" i="15"/>
  <c r="C434" i="15"/>
  <c r="B434" i="15" s="1"/>
  <c r="G433" i="15"/>
  <c r="C433" i="15"/>
  <c r="B433" i="15" s="1"/>
  <c r="G432" i="15"/>
  <c r="C432" i="15"/>
  <c r="B432" i="15" s="1"/>
  <c r="G431" i="15"/>
  <c r="C431" i="15"/>
  <c r="B431" i="15" s="1"/>
  <c r="G430" i="15"/>
  <c r="C430" i="15"/>
  <c r="B430" i="15" s="1"/>
  <c r="G429" i="15"/>
  <c r="C429" i="15"/>
  <c r="B429" i="15" s="1"/>
  <c r="G428" i="15"/>
  <c r="C428" i="15"/>
  <c r="B428" i="15" s="1"/>
  <c r="G427" i="15"/>
  <c r="C427" i="15"/>
  <c r="B427" i="15" s="1"/>
  <c r="G426" i="15"/>
  <c r="C426" i="15"/>
  <c r="B426" i="15" s="1"/>
  <c r="G425" i="15"/>
  <c r="C425" i="15"/>
  <c r="B425" i="15" s="1"/>
  <c r="G424" i="15"/>
  <c r="C424" i="15"/>
  <c r="B424" i="15" s="1"/>
  <c r="G423" i="15"/>
  <c r="C423" i="15"/>
  <c r="B423" i="15" s="1"/>
  <c r="G422" i="15"/>
  <c r="C422" i="15"/>
  <c r="B422" i="15" s="1"/>
  <c r="G421" i="15"/>
  <c r="C421" i="15"/>
  <c r="B421" i="15" s="1"/>
  <c r="G420" i="15"/>
  <c r="C420" i="15"/>
  <c r="B420" i="15" s="1"/>
  <c r="G419" i="15"/>
  <c r="C419" i="15"/>
  <c r="B419" i="15" s="1"/>
  <c r="G418" i="15"/>
  <c r="C418" i="15"/>
  <c r="B418" i="15" s="1"/>
  <c r="G417" i="15"/>
  <c r="C417" i="15"/>
  <c r="B417" i="15" s="1"/>
  <c r="G416" i="15"/>
  <c r="C416" i="15"/>
  <c r="B416" i="15" s="1"/>
  <c r="G415" i="15"/>
  <c r="C415" i="15"/>
  <c r="B415" i="15" s="1"/>
  <c r="G414" i="15"/>
  <c r="C414" i="15"/>
  <c r="B414" i="15" s="1"/>
  <c r="G413" i="15"/>
  <c r="C413" i="15"/>
  <c r="B413" i="15" s="1"/>
  <c r="G412" i="15"/>
  <c r="C412" i="15"/>
  <c r="B412" i="15" s="1"/>
  <c r="G411" i="15"/>
  <c r="C411" i="15"/>
  <c r="B411" i="15" s="1"/>
  <c r="G410" i="15"/>
  <c r="C410" i="15"/>
  <c r="B410" i="15" s="1"/>
  <c r="G409" i="15"/>
  <c r="C409" i="15"/>
  <c r="B409" i="15" s="1"/>
  <c r="G408" i="15"/>
  <c r="C408" i="15"/>
  <c r="B408" i="15" s="1"/>
  <c r="G407" i="15"/>
  <c r="C407" i="15"/>
  <c r="B407" i="15" s="1"/>
  <c r="G406" i="15"/>
  <c r="C406" i="15"/>
  <c r="B406" i="15" s="1"/>
  <c r="G405" i="15"/>
  <c r="C405" i="15"/>
  <c r="B405" i="15" s="1"/>
  <c r="G404" i="15"/>
  <c r="C404" i="15"/>
  <c r="B404" i="15" s="1"/>
  <c r="G403" i="15"/>
  <c r="C403" i="15"/>
  <c r="B403" i="15" s="1"/>
  <c r="G402" i="15"/>
  <c r="C402" i="15"/>
  <c r="B402" i="15" s="1"/>
  <c r="G401" i="15"/>
  <c r="C401" i="15"/>
  <c r="B401" i="15" s="1"/>
  <c r="G400" i="15"/>
  <c r="C400" i="15"/>
  <c r="B400" i="15" s="1"/>
  <c r="G399" i="15"/>
  <c r="C399" i="15"/>
  <c r="B399" i="15" s="1"/>
  <c r="G398" i="15"/>
  <c r="C398" i="15"/>
  <c r="B398" i="15" s="1"/>
  <c r="G397" i="15"/>
  <c r="C397" i="15"/>
  <c r="B397" i="15" s="1"/>
  <c r="G396" i="15"/>
  <c r="C396" i="15"/>
  <c r="B396" i="15" s="1"/>
  <c r="G395" i="15"/>
  <c r="C395" i="15"/>
  <c r="B395" i="15" s="1"/>
  <c r="G394" i="15"/>
  <c r="C394" i="15"/>
  <c r="B394" i="15" s="1"/>
  <c r="G393" i="15"/>
  <c r="C393" i="15"/>
  <c r="B393" i="15" s="1"/>
  <c r="G392" i="15"/>
  <c r="C392" i="15"/>
  <c r="B392" i="15" s="1"/>
  <c r="G391" i="15"/>
  <c r="C391" i="15"/>
  <c r="B391" i="15" s="1"/>
  <c r="G390" i="15"/>
  <c r="C390" i="15"/>
  <c r="B390" i="15" s="1"/>
  <c r="G389" i="15"/>
  <c r="C389" i="15"/>
  <c r="B389" i="15" s="1"/>
  <c r="G388" i="15"/>
  <c r="C388" i="15"/>
  <c r="B388" i="15" s="1"/>
  <c r="G387" i="15"/>
  <c r="C387" i="15"/>
  <c r="B387" i="15" s="1"/>
  <c r="G386" i="15"/>
  <c r="C386" i="15"/>
  <c r="B386" i="15" s="1"/>
  <c r="G385" i="15"/>
  <c r="C385" i="15"/>
  <c r="B385" i="15" s="1"/>
  <c r="G384" i="15"/>
  <c r="C384" i="15"/>
  <c r="B384" i="15" s="1"/>
  <c r="G383" i="15"/>
  <c r="C383" i="15"/>
  <c r="B383" i="15" s="1"/>
  <c r="G382" i="15"/>
  <c r="C382" i="15"/>
  <c r="B382" i="15" s="1"/>
  <c r="G381" i="15"/>
  <c r="C381" i="15"/>
  <c r="B381" i="15" s="1"/>
  <c r="G380" i="15"/>
  <c r="C380" i="15"/>
  <c r="B380" i="15" s="1"/>
  <c r="G379" i="15"/>
  <c r="C379" i="15"/>
  <c r="B379" i="15" s="1"/>
  <c r="G378" i="15"/>
  <c r="C378" i="15"/>
  <c r="B378" i="15" s="1"/>
  <c r="G377" i="15"/>
  <c r="C377" i="15"/>
  <c r="B377" i="15" s="1"/>
  <c r="G376" i="15"/>
  <c r="C376" i="15"/>
  <c r="B376" i="15" s="1"/>
  <c r="G375" i="15"/>
  <c r="C375" i="15"/>
  <c r="B375" i="15" s="1"/>
  <c r="G374" i="15"/>
  <c r="C374" i="15"/>
  <c r="B374" i="15" s="1"/>
  <c r="G373" i="15"/>
  <c r="C373" i="15"/>
  <c r="B373" i="15" s="1"/>
  <c r="G372" i="15"/>
  <c r="C372" i="15"/>
  <c r="B372" i="15" s="1"/>
  <c r="G371" i="15"/>
  <c r="C371" i="15"/>
  <c r="B371" i="15" s="1"/>
  <c r="G370" i="15"/>
  <c r="C370" i="15"/>
  <c r="B370" i="15" s="1"/>
  <c r="G369" i="15"/>
  <c r="C369" i="15"/>
  <c r="B369" i="15" s="1"/>
  <c r="G368" i="15"/>
  <c r="C368" i="15"/>
  <c r="B368" i="15" s="1"/>
  <c r="G367" i="15"/>
  <c r="C367" i="15"/>
  <c r="B367" i="15" s="1"/>
  <c r="G366" i="15"/>
  <c r="C366" i="15"/>
  <c r="B366" i="15" s="1"/>
  <c r="G365" i="15"/>
  <c r="C365" i="15"/>
  <c r="B365" i="15" s="1"/>
  <c r="G364" i="15"/>
  <c r="C364" i="15"/>
  <c r="B364" i="15" s="1"/>
  <c r="G363" i="15"/>
  <c r="C363" i="15"/>
  <c r="B363" i="15" s="1"/>
  <c r="G362" i="15"/>
  <c r="C362" i="15"/>
  <c r="B362" i="15" s="1"/>
  <c r="G361" i="15"/>
  <c r="C361" i="15"/>
  <c r="B361" i="15" s="1"/>
  <c r="G360" i="15"/>
  <c r="C360" i="15"/>
  <c r="B360" i="15" s="1"/>
  <c r="G359" i="15"/>
  <c r="C359" i="15"/>
  <c r="B359" i="15" s="1"/>
  <c r="G358" i="15"/>
  <c r="C358" i="15"/>
  <c r="B358" i="15" s="1"/>
  <c r="G357" i="15"/>
  <c r="C357" i="15"/>
  <c r="B357" i="15" s="1"/>
  <c r="G356" i="15"/>
  <c r="C356" i="15"/>
  <c r="B356" i="15" s="1"/>
  <c r="G355" i="15"/>
  <c r="C355" i="15"/>
  <c r="B355" i="15" s="1"/>
  <c r="G354" i="15"/>
  <c r="C354" i="15"/>
  <c r="B354" i="15" s="1"/>
  <c r="G353" i="15"/>
  <c r="C353" i="15"/>
  <c r="B353" i="15" s="1"/>
  <c r="G352" i="15"/>
  <c r="C352" i="15"/>
  <c r="B352" i="15" s="1"/>
  <c r="G351" i="15"/>
  <c r="C351" i="15"/>
  <c r="B351" i="15" s="1"/>
  <c r="G350" i="15"/>
  <c r="C350" i="15"/>
  <c r="B350" i="15" s="1"/>
  <c r="G349" i="15"/>
  <c r="C349" i="15"/>
  <c r="B349" i="15" s="1"/>
  <c r="G348" i="15"/>
  <c r="C348" i="15"/>
  <c r="B348" i="15" s="1"/>
  <c r="G347" i="15"/>
  <c r="C347" i="15"/>
  <c r="B347" i="15" s="1"/>
  <c r="G346" i="15"/>
  <c r="C346" i="15"/>
  <c r="B346" i="15" s="1"/>
  <c r="G345" i="15"/>
  <c r="C345" i="15"/>
  <c r="B345" i="15" s="1"/>
  <c r="G344" i="15"/>
  <c r="C344" i="15"/>
  <c r="B344" i="15" s="1"/>
  <c r="G343" i="15"/>
  <c r="C343" i="15"/>
  <c r="B343" i="15" s="1"/>
  <c r="G342" i="15"/>
  <c r="C342" i="15"/>
  <c r="B342" i="15" s="1"/>
  <c r="G341" i="15"/>
  <c r="C341" i="15"/>
  <c r="B341" i="15" s="1"/>
  <c r="G340" i="15"/>
  <c r="C340" i="15"/>
  <c r="B340" i="15" s="1"/>
  <c r="G339" i="15"/>
  <c r="C339" i="15"/>
  <c r="B339" i="15" s="1"/>
  <c r="G338" i="15"/>
  <c r="C338" i="15"/>
  <c r="B338" i="15" s="1"/>
  <c r="G337" i="15"/>
  <c r="C337" i="15"/>
  <c r="B337" i="15" s="1"/>
  <c r="G336" i="15"/>
  <c r="C336" i="15"/>
  <c r="B336" i="15" s="1"/>
  <c r="G335" i="15"/>
  <c r="C335" i="15"/>
  <c r="B335" i="15" s="1"/>
  <c r="G334" i="15"/>
  <c r="C334" i="15"/>
  <c r="B334" i="15" s="1"/>
  <c r="G333" i="15"/>
  <c r="C333" i="15"/>
  <c r="B333" i="15" s="1"/>
  <c r="G332" i="15"/>
  <c r="C332" i="15"/>
  <c r="B332" i="15" s="1"/>
  <c r="G331" i="15"/>
  <c r="C331" i="15"/>
  <c r="B331" i="15" s="1"/>
  <c r="G330" i="15"/>
  <c r="C330" i="15"/>
  <c r="B330" i="15" s="1"/>
  <c r="G329" i="15"/>
  <c r="C329" i="15"/>
  <c r="B329" i="15" s="1"/>
  <c r="G328" i="15"/>
  <c r="C328" i="15"/>
  <c r="B328" i="15" s="1"/>
  <c r="G327" i="15"/>
  <c r="C327" i="15"/>
  <c r="B327" i="15" s="1"/>
  <c r="G326" i="15"/>
  <c r="C326" i="15"/>
  <c r="B326" i="15" s="1"/>
  <c r="G325" i="15"/>
  <c r="C325" i="15"/>
  <c r="B325" i="15" s="1"/>
  <c r="G324" i="15"/>
  <c r="C324" i="15"/>
  <c r="B324" i="15" s="1"/>
  <c r="G323" i="15"/>
  <c r="C323" i="15"/>
  <c r="B323" i="15" s="1"/>
  <c r="G322" i="15"/>
  <c r="C322" i="15"/>
  <c r="B322" i="15" s="1"/>
  <c r="G321" i="15"/>
  <c r="C321" i="15"/>
  <c r="B321" i="15" s="1"/>
  <c r="G320" i="15"/>
  <c r="C320" i="15"/>
  <c r="B320" i="15" s="1"/>
  <c r="G319" i="15"/>
  <c r="C319" i="15"/>
  <c r="B319" i="15" s="1"/>
  <c r="G318" i="15"/>
  <c r="C318" i="15"/>
  <c r="B318" i="15" s="1"/>
  <c r="G317" i="15"/>
  <c r="C317" i="15"/>
  <c r="B317" i="15" s="1"/>
  <c r="G316" i="15"/>
  <c r="C316" i="15"/>
  <c r="B316" i="15" s="1"/>
  <c r="G315" i="15"/>
  <c r="C315" i="15"/>
  <c r="B315" i="15" s="1"/>
  <c r="G314" i="15"/>
  <c r="C314" i="15"/>
  <c r="B314" i="15" s="1"/>
  <c r="G313" i="15"/>
  <c r="C313" i="15"/>
  <c r="B313" i="15" s="1"/>
  <c r="G312" i="15"/>
  <c r="C312" i="15"/>
  <c r="B312" i="15" s="1"/>
  <c r="G311" i="15"/>
  <c r="C311" i="15"/>
  <c r="B311" i="15" s="1"/>
  <c r="G310" i="15"/>
  <c r="C310" i="15"/>
  <c r="B310" i="15" s="1"/>
  <c r="G309" i="15"/>
  <c r="C309" i="15"/>
  <c r="B309" i="15" s="1"/>
  <c r="G308" i="15"/>
  <c r="C308" i="15"/>
  <c r="B308" i="15" s="1"/>
  <c r="G307" i="15"/>
  <c r="C307" i="15"/>
  <c r="B307" i="15" s="1"/>
  <c r="G306" i="15"/>
  <c r="C306" i="15"/>
  <c r="B306" i="15" s="1"/>
  <c r="G305" i="15"/>
  <c r="C305" i="15"/>
  <c r="B305" i="15" s="1"/>
  <c r="G304" i="15"/>
  <c r="C304" i="15"/>
  <c r="B304" i="15" s="1"/>
  <c r="G303" i="15"/>
  <c r="C303" i="15"/>
  <c r="B303" i="15" s="1"/>
  <c r="G302" i="15"/>
  <c r="C302" i="15"/>
  <c r="B302" i="15" s="1"/>
  <c r="G301" i="15"/>
  <c r="C301" i="15"/>
  <c r="B301" i="15" s="1"/>
  <c r="G300" i="15"/>
  <c r="C300" i="15"/>
  <c r="B300" i="15" s="1"/>
  <c r="G299" i="15"/>
  <c r="C299" i="15"/>
  <c r="B299" i="15" s="1"/>
  <c r="G298" i="15"/>
  <c r="C298" i="15"/>
  <c r="B298" i="15" s="1"/>
  <c r="G297" i="15"/>
  <c r="C297" i="15"/>
  <c r="B297" i="15" s="1"/>
  <c r="G296" i="15"/>
  <c r="C296" i="15"/>
  <c r="B296" i="15" s="1"/>
  <c r="G295" i="15"/>
  <c r="C295" i="15"/>
  <c r="B295" i="15" s="1"/>
  <c r="G294" i="15"/>
  <c r="C294" i="15"/>
  <c r="B294" i="15" s="1"/>
  <c r="G293" i="15"/>
  <c r="C293" i="15"/>
  <c r="B293" i="15" s="1"/>
  <c r="G292" i="15"/>
  <c r="C292" i="15"/>
  <c r="B292" i="15" s="1"/>
  <c r="G291" i="15"/>
  <c r="C291" i="15"/>
  <c r="B291" i="15" s="1"/>
  <c r="G290" i="15"/>
  <c r="C290" i="15"/>
  <c r="B290" i="15" s="1"/>
  <c r="G289" i="15"/>
  <c r="C289" i="15"/>
  <c r="B289" i="15" s="1"/>
  <c r="G288" i="15"/>
  <c r="C288" i="15"/>
  <c r="B288" i="15" s="1"/>
  <c r="G287" i="15"/>
  <c r="C287" i="15"/>
  <c r="B287" i="15" s="1"/>
  <c r="G286" i="15"/>
  <c r="C286" i="15"/>
  <c r="B286" i="15" s="1"/>
  <c r="G285" i="15"/>
  <c r="C285" i="15"/>
  <c r="B285" i="15" s="1"/>
  <c r="G284" i="15"/>
  <c r="C284" i="15"/>
  <c r="B284" i="15" s="1"/>
  <c r="G283" i="15"/>
  <c r="C283" i="15"/>
  <c r="B283" i="15" s="1"/>
  <c r="G282" i="15"/>
  <c r="C282" i="15"/>
  <c r="B282" i="15" s="1"/>
  <c r="G281" i="15"/>
  <c r="C281" i="15"/>
  <c r="B281" i="15" s="1"/>
  <c r="G280" i="15"/>
  <c r="C280" i="15"/>
  <c r="B280" i="15" s="1"/>
  <c r="G279" i="15"/>
  <c r="C279" i="15"/>
  <c r="B279" i="15" s="1"/>
  <c r="G278" i="15"/>
  <c r="C278" i="15"/>
  <c r="B278" i="15" s="1"/>
  <c r="G277" i="15"/>
  <c r="C277" i="15"/>
  <c r="B277" i="15" s="1"/>
  <c r="G276" i="15"/>
  <c r="C276" i="15"/>
  <c r="B276" i="15" s="1"/>
  <c r="G275" i="15"/>
  <c r="C275" i="15"/>
  <c r="B275" i="15" s="1"/>
  <c r="G274" i="15"/>
  <c r="C274" i="15"/>
  <c r="B274" i="15" s="1"/>
  <c r="G273" i="15"/>
  <c r="C273" i="15"/>
  <c r="B273" i="15" s="1"/>
  <c r="G272" i="15"/>
  <c r="C272" i="15"/>
  <c r="B272" i="15" s="1"/>
  <c r="G271" i="15"/>
  <c r="C271" i="15"/>
  <c r="B271" i="15" s="1"/>
  <c r="G270" i="15"/>
  <c r="C270" i="15"/>
  <c r="B270" i="15" s="1"/>
  <c r="G269" i="15"/>
  <c r="C269" i="15"/>
  <c r="B269" i="15" s="1"/>
  <c r="G268" i="15"/>
  <c r="C268" i="15"/>
  <c r="B268" i="15" s="1"/>
  <c r="G267" i="15"/>
  <c r="C267" i="15"/>
  <c r="B267" i="15" s="1"/>
  <c r="G266" i="15"/>
  <c r="C266" i="15"/>
  <c r="B266" i="15" s="1"/>
  <c r="G265" i="15"/>
  <c r="C265" i="15"/>
  <c r="B265" i="15" s="1"/>
  <c r="G264" i="15"/>
  <c r="C264" i="15"/>
  <c r="B264" i="15" s="1"/>
  <c r="G263" i="15"/>
  <c r="C263" i="15"/>
  <c r="B263" i="15" s="1"/>
  <c r="G262" i="15"/>
  <c r="C262" i="15"/>
  <c r="B262" i="15" s="1"/>
  <c r="G261" i="15"/>
  <c r="C261" i="15"/>
  <c r="B261" i="15" s="1"/>
  <c r="G260" i="15"/>
  <c r="C260" i="15"/>
  <c r="B260" i="15" s="1"/>
  <c r="G259" i="15"/>
  <c r="C259" i="15"/>
  <c r="B259" i="15" s="1"/>
  <c r="G258" i="15"/>
  <c r="C258" i="15"/>
  <c r="B258" i="15" s="1"/>
  <c r="G257" i="15"/>
  <c r="C257" i="15"/>
  <c r="B257" i="15" s="1"/>
  <c r="G256" i="15"/>
  <c r="C256" i="15"/>
  <c r="B256" i="15" s="1"/>
  <c r="G255" i="15"/>
  <c r="C255" i="15"/>
  <c r="B255" i="15" s="1"/>
  <c r="G254" i="15"/>
  <c r="C254" i="15"/>
  <c r="B254" i="15" s="1"/>
  <c r="G253" i="15"/>
  <c r="C253" i="15"/>
  <c r="B253" i="15" s="1"/>
  <c r="G252" i="15"/>
  <c r="C252" i="15"/>
  <c r="B252" i="15" s="1"/>
  <c r="G251" i="15"/>
  <c r="C251" i="15"/>
  <c r="B251" i="15" s="1"/>
  <c r="G250" i="15"/>
  <c r="C250" i="15"/>
  <c r="B250" i="15" s="1"/>
  <c r="G249" i="15"/>
  <c r="C249" i="15"/>
  <c r="B249" i="15" s="1"/>
  <c r="G248" i="15"/>
  <c r="C248" i="15"/>
  <c r="B248" i="15" s="1"/>
  <c r="G247" i="15"/>
  <c r="C247" i="15"/>
  <c r="B247" i="15" s="1"/>
  <c r="G246" i="15"/>
  <c r="C246" i="15"/>
  <c r="B246" i="15" s="1"/>
  <c r="G245" i="15"/>
  <c r="C245" i="15"/>
  <c r="B245" i="15" s="1"/>
  <c r="G244" i="15"/>
  <c r="C244" i="15"/>
  <c r="B244" i="15" s="1"/>
  <c r="G243" i="15"/>
  <c r="C243" i="15"/>
  <c r="B243" i="15" s="1"/>
  <c r="G242" i="15"/>
  <c r="C242" i="15"/>
  <c r="B242" i="15" s="1"/>
  <c r="G241" i="15"/>
  <c r="C241" i="15"/>
  <c r="B241" i="15" s="1"/>
  <c r="G240" i="15"/>
  <c r="C240" i="15"/>
  <c r="B240" i="15" s="1"/>
  <c r="G239" i="15"/>
  <c r="C239" i="15"/>
  <c r="B239" i="15" s="1"/>
  <c r="G238" i="15"/>
  <c r="C238" i="15"/>
  <c r="B238" i="15" s="1"/>
  <c r="G237" i="15"/>
  <c r="C237" i="15"/>
  <c r="B237" i="15" s="1"/>
  <c r="G236" i="15"/>
  <c r="C236" i="15"/>
  <c r="B236" i="15" s="1"/>
  <c r="G235" i="15"/>
  <c r="C235" i="15"/>
  <c r="B235" i="15" s="1"/>
  <c r="G234" i="15"/>
  <c r="C234" i="15"/>
  <c r="B234" i="15" s="1"/>
  <c r="G233" i="15"/>
  <c r="C233" i="15"/>
  <c r="B233" i="15" s="1"/>
  <c r="G232" i="15"/>
  <c r="C232" i="15"/>
  <c r="B232" i="15" s="1"/>
  <c r="G231" i="15"/>
  <c r="C231" i="15"/>
  <c r="B231" i="15" s="1"/>
  <c r="G230" i="15"/>
  <c r="C230" i="15"/>
  <c r="B230" i="15" s="1"/>
  <c r="G229" i="15"/>
  <c r="C229" i="15"/>
  <c r="B229" i="15" s="1"/>
  <c r="G228" i="15"/>
  <c r="C228" i="15"/>
  <c r="B228" i="15" s="1"/>
  <c r="G227" i="15"/>
  <c r="C227" i="15"/>
  <c r="B227" i="15" s="1"/>
  <c r="G226" i="15"/>
  <c r="C226" i="15"/>
  <c r="B226" i="15" s="1"/>
  <c r="G225" i="15"/>
  <c r="C225" i="15"/>
  <c r="B225" i="15" s="1"/>
  <c r="G224" i="15"/>
  <c r="C224" i="15"/>
  <c r="B224" i="15" s="1"/>
  <c r="G223" i="15"/>
  <c r="C223" i="15"/>
  <c r="B223" i="15" s="1"/>
  <c r="G222" i="15"/>
  <c r="C222" i="15"/>
  <c r="B222" i="15" s="1"/>
  <c r="G221" i="15"/>
  <c r="C221" i="15"/>
  <c r="B221" i="15" s="1"/>
  <c r="G220" i="15"/>
  <c r="C220" i="15"/>
  <c r="B220" i="15" s="1"/>
  <c r="G219" i="15"/>
  <c r="C219" i="15"/>
  <c r="B219" i="15" s="1"/>
  <c r="G218" i="15"/>
  <c r="C218" i="15"/>
  <c r="B218" i="15" s="1"/>
  <c r="G217" i="15"/>
  <c r="C217" i="15"/>
  <c r="B217" i="15" s="1"/>
  <c r="G216" i="15"/>
  <c r="C216" i="15"/>
  <c r="B216" i="15" s="1"/>
  <c r="G215" i="15"/>
  <c r="C215" i="15"/>
  <c r="B215" i="15" s="1"/>
  <c r="G214" i="15"/>
  <c r="C214" i="15"/>
  <c r="B214" i="15" s="1"/>
  <c r="G213" i="15"/>
  <c r="C213" i="15"/>
  <c r="B213" i="15" s="1"/>
  <c r="G212" i="15"/>
  <c r="C212" i="15"/>
  <c r="B212" i="15" s="1"/>
  <c r="G211" i="15"/>
  <c r="C211" i="15"/>
  <c r="B211" i="15" s="1"/>
  <c r="G210" i="15"/>
  <c r="C210" i="15"/>
  <c r="B210" i="15" s="1"/>
  <c r="G209" i="15"/>
  <c r="C209" i="15"/>
  <c r="B209" i="15" s="1"/>
  <c r="G208" i="15"/>
  <c r="C208" i="15"/>
  <c r="B208" i="15" s="1"/>
  <c r="G207" i="15"/>
  <c r="C207" i="15"/>
  <c r="B207" i="15" s="1"/>
  <c r="G206" i="15"/>
  <c r="C206" i="15"/>
  <c r="B206" i="15" s="1"/>
  <c r="G205" i="15"/>
  <c r="C205" i="15"/>
  <c r="B205" i="15" s="1"/>
  <c r="G204" i="15"/>
  <c r="C204" i="15"/>
  <c r="B204" i="15" s="1"/>
  <c r="G203" i="15"/>
  <c r="C203" i="15"/>
  <c r="B203" i="15" s="1"/>
  <c r="G202" i="15"/>
  <c r="C202" i="15"/>
  <c r="B202" i="15" s="1"/>
  <c r="G201" i="15"/>
  <c r="C201" i="15"/>
  <c r="B201" i="15" s="1"/>
  <c r="G200" i="15"/>
  <c r="C200" i="15"/>
  <c r="B200" i="15" s="1"/>
  <c r="G199" i="15"/>
  <c r="C199" i="15"/>
  <c r="B199" i="15" s="1"/>
  <c r="G198" i="15"/>
  <c r="C198" i="15"/>
  <c r="B198" i="15" s="1"/>
  <c r="G197" i="15"/>
  <c r="C197" i="15"/>
  <c r="B197" i="15" s="1"/>
  <c r="G196" i="15"/>
  <c r="C196" i="15"/>
  <c r="B196" i="15" s="1"/>
  <c r="G195" i="15"/>
  <c r="C195" i="15"/>
  <c r="B195" i="15" s="1"/>
  <c r="G194" i="15"/>
  <c r="C194" i="15"/>
  <c r="B194" i="15" s="1"/>
  <c r="G193" i="15"/>
  <c r="C193" i="15"/>
  <c r="B193" i="15" s="1"/>
  <c r="G192" i="15"/>
  <c r="C192" i="15"/>
  <c r="B192" i="15" s="1"/>
  <c r="G191" i="15"/>
  <c r="C191" i="15"/>
  <c r="B191" i="15" s="1"/>
  <c r="G190" i="15"/>
  <c r="C190" i="15"/>
  <c r="B190" i="15" s="1"/>
  <c r="G189" i="15"/>
  <c r="C189" i="15"/>
  <c r="B189" i="15" s="1"/>
  <c r="G188" i="15"/>
  <c r="C188" i="15"/>
  <c r="B188" i="15" s="1"/>
  <c r="G187" i="15"/>
  <c r="C187" i="15"/>
  <c r="B187" i="15" s="1"/>
  <c r="G186" i="15"/>
  <c r="C186" i="15"/>
  <c r="B186" i="15" s="1"/>
  <c r="G185" i="15"/>
  <c r="C185" i="15"/>
  <c r="B185" i="15" s="1"/>
  <c r="G184" i="15"/>
  <c r="C184" i="15"/>
  <c r="B184" i="15" s="1"/>
  <c r="G183" i="15"/>
  <c r="C183" i="15"/>
  <c r="B183" i="15" s="1"/>
  <c r="G182" i="15"/>
  <c r="C182" i="15"/>
  <c r="B182" i="15" s="1"/>
  <c r="G181" i="15"/>
  <c r="C181" i="15"/>
  <c r="B181" i="15" s="1"/>
  <c r="G180" i="15"/>
  <c r="C180" i="15"/>
  <c r="B180" i="15" s="1"/>
  <c r="G179" i="15"/>
  <c r="C179" i="15"/>
  <c r="B179" i="15" s="1"/>
  <c r="G178" i="15"/>
  <c r="C178" i="15"/>
  <c r="B178" i="15" s="1"/>
  <c r="G177" i="15"/>
  <c r="C177" i="15"/>
  <c r="B177" i="15" s="1"/>
  <c r="G176" i="15"/>
  <c r="C176" i="15"/>
  <c r="B176" i="15" s="1"/>
  <c r="G175" i="15"/>
  <c r="C175" i="15"/>
  <c r="B175" i="15" s="1"/>
  <c r="G174" i="15"/>
  <c r="C174" i="15"/>
  <c r="B174" i="15" s="1"/>
  <c r="G173" i="15"/>
  <c r="C173" i="15"/>
  <c r="B173" i="15" s="1"/>
  <c r="G172" i="15"/>
  <c r="C172" i="15"/>
  <c r="B172" i="15" s="1"/>
  <c r="G171" i="15"/>
  <c r="C171" i="15"/>
  <c r="B171" i="15" s="1"/>
  <c r="G170" i="15"/>
  <c r="C170" i="15"/>
  <c r="B170" i="15" s="1"/>
  <c r="G169" i="15"/>
  <c r="C169" i="15"/>
  <c r="B169" i="15" s="1"/>
  <c r="G168" i="15"/>
  <c r="C168" i="15"/>
  <c r="B168" i="15" s="1"/>
  <c r="G167" i="15"/>
  <c r="C167" i="15"/>
  <c r="B167" i="15" s="1"/>
  <c r="G166" i="15"/>
  <c r="C166" i="15"/>
  <c r="B166" i="15" s="1"/>
  <c r="G165" i="15"/>
  <c r="C165" i="15"/>
  <c r="B165" i="15" s="1"/>
  <c r="G164" i="15"/>
  <c r="C164" i="15"/>
  <c r="B164" i="15" s="1"/>
  <c r="G163" i="15"/>
  <c r="C163" i="15"/>
  <c r="B163" i="15" s="1"/>
  <c r="G162" i="15"/>
  <c r="C162" i="15"/>
  <c r="B162" i="15" s="1"/>
  <c r="G161" i="15"/>
  <c r="C161" i="15"/>
  <c r="B161" i="15" s="1"/>
  <c r="G160" i="15"/>
  <c r="C160" i="15"/>
  <c r="B160" i="15" s="1"/>
  <c r="G159" i="15"/>
  <c r="C159" i="15"/>
  <c r="B159" i="15" s="1"/>
  <c r="G158" i="15"/>
  <c r="C158" i="15"/>
  <c r="B158" i="15" s="1"/>
  <c r="G157" i="15"/>
  <c r="C157" i="15"/>
  <c r="B157" i="15" s="1"/>
  <c r="G156" i="15"/>
  <c r="C156" i="15"/>
  <c r="B156" i="15" s="1"/>
  <c r="G155" i="15"/>
  <c r="C155" i="15"/>
  <c r="B155" i="15" s="1"/>
  <c r="G154" i="15"/>
  <c r="C154" i="15"/>
  <c r="B154" i="15" s="1"/>
  <c r="G153" i="15"/>
  <c r="C153" i="15"/>
  <c r="B153" i="15" s="1"/>
  <c r="G152" i="15"/>
  <c r="C152" i="15"/>
  <c r="B152" i="15" s="1"/>
  <c r="G151" i="15"/>
  <c r="C151" i="15"/>
  <c r="B151" i="15" s="1"/>
  <c r="G150" i="15"/>
  <c r="C150" i="15"/>
  <c r="B150" i="15" s="1"/>
  <c r="G149" i="15"/>
  <c r="C149" i="15"/>
  <c r="B149" i="15" s="1"/>
  <c r="G148" i="15"/>
  <c r="C148" i="15"/>
  <c r="B148" i="15" s="1"/>
  <c r="G147" i="15"/>
  <c r="C147" i="15"/>
  <c r="B147" i="15" s="1"/>
  <c r="G146" i="15"/>
  <c r="C146" i="15"/>
  <c r="B146" i="15" s="1"/>
  <c r="G145" i="15"/>
  <c r="C145" i="15"/>
  <c r="B145" i="15" s="1"/>
  <c r="G144" i="15"/>
  <c r="C144" i="15"/>
  <c r="B144" i="15" s="1"/>
  <c r="G143" i="15"/>
  <c r="C143" i="15"/>
  <c r="B143" i="15" s="1"/>
  <c r="G142" i="15"/>
  <c r="C142" i="15"/>
  <c r="B142" i="15" s="1"/>
  <c r="G141" i="15"/>
  <c r="C141" i="15"/>
  <c r="B141" i="15" s="1"/>
  <c r="G140" i="15"/>
  <c r="C140" i="15"/>
  <c r="B140" i="15" s="1"/>
  <c r="G139" i="15"/>
  <c r="C139" i="15"/>
  <c r="B139" i="15" s="1"/>
  <c r="G138" i="15"/>
  <c r="C138" i="15"/>
  <c r="B138" i="15" s="1"/>
  <c r="G137" i="15"/>
  <c r="C137" i="15"/>
  <c r="B137" i="15" s="1"/>
  <c r="G136" i="15"/>
  <c r="C136" i="15"/>
  <c r="B136" i="15" s="1"/>
  <c r="G135" i="15"/>
  <c r="C135" i="15"/>
  <c r="B135" i="15" s="1"/>
  <c r="G134" i="15"/>
  <c r="C134" i="15"/>
  <c r="B134" i="15" s="1"/>
  <c r="G133" i="15"/>
  <c r="C133" i="15"/>
  <c r="B133" i="15" s="1"/>
  <c r="G132" i="15"/>
  <c r="C132" i="15"/>
  <c r="B132" i="15" s="1"/>
  <c r="G131" i="15"/>
  <c r="C131" i="15"/>
  <c r="B131" i="15" s="1"/>
  <c r="G130" i="15"/>
  <c r="C130" i="15"/>
  <c r="B130" i="15" s="1"/>
  <c r="G129" i="15"/>
  <c r="C129" i="15"/>
  <c r="B129" i="15" s="1"/>
  <c r="G128" i="15"/>
  <c r="C128" i="15"/>
  <c r="B128" i="15" s="1"/>
  <c r="G127" i="15"/>
  <c r="C127" i="15"/>
  <c r="B127" i="15" s="1"/>
  <c r="G126" i="15"/>
  <c r="C126" i="15"/>
  <c r="B126" i="15" s="1"/>
  <c r="G125" i="15"/>
  <c r="C125" i="15"/>
  <c r="B125" i="15" s="1"/>
  <c r="G124" i="15"/>
  <c r="C124" i="15"/>
  <c r="B124" i="15" s="1"/>
  <c r="G123" i="15"/>
  <c r="C123" i="15"/>
  <c r="B123" i="15" s="1"/>
  <c r="G122" i="15"/>
  <c r="C122" i="15"/>
  <c r="B122" i="15" s="1"/>
  <c r="G121" i="15"/>
  <c r="C121" i="15"/>
  <c r="B121" i="15" s="1"/>
  <c r="G120" i="15"/>
  <c r="C120" i="15"/>
  <c r="B120" i="15" s="1"/>
  <c r="G119" i="15"/>
  <c r="C119" i="15"/>
  <c r="B119" i="15" s="1"/>
  <c r="G118" i="15"/>
  <c r="C118" i="15"/>
  <c r="B118" i="15" s="1"/>
  <c r="G117" i="15"/>
  <c r="C117" i="15"/>
  <c r="B117" i="15" s="1"/>
  <c r="G116" i="15"/>
  <c r="C116" i="15"/>
  <c r="B116" i="15" s="1"/>
  <c r="G115" i="15"/>
  <c r="C115" i="15"/>
  <c r="B115" i="15" s="1"/>
  <c r="G114" i="15"/>
  <c r="C114" i="15"/>
  <c r="B114" i="15" s="1"/>
  <c r="G113" i="15"/>
  <c r="C113" i="15"/>
  <c r="B113" i="15" s="1"/>
  <c r="G112" i="15"/>
  <c r="C112" i="15"/>
  <c r="B112" i="15" s="1"/>
  <c r="G111" i="15"/>
  <c r="C111" i="15"/>
  <c r="B111" i="15" s="1"/>
  <c r="G110" i="15"/>
  <c r="C110" i="15"/>
  <c r="B110" i="15" s="1"/>
  <c r="G109" i="15"/>
  <c r="C109" i="15"/>
  <c r="B109" i="15" s="1"/>
  <c r="G108" i="15"/>
  <c r="C108" i="15"/>
  <c r="B108" i="15" s="1"/>
  <c r="G107" i="15"/>
  <c r="C107" i="15"/>
  <c r="B107" i="15" s="1"/>
  <c r="G106" i="15"/>
  <c r="C106" i="15"/>
  <c r="B106" i="15" s="1"/>
  <c r="G105" i="15"/>
  <c r="C105" i="15"/>
  <c r="B105" i="15" s="1"/>
  <c r="G104" i="15"/>
  <c r="C104" i="15"/>
  <c r="B104" i="15" s="1"/>
  <c r="G103" i="15"/>
  <c r="C103" i="15"/>
  <c r="B103" i="15" s="1"/>
  <c r="G102" i="15"/>
  <c r="C102" i="15"/>
  <c r="B102" i="15" s="1"/>
  <c r="G101" i="15"/>
  <c r="C101" i="15"/>
  <c r="B101" i="15" s="1"/>
  <c r="G100" i="15"/>
  <c r="C100" i="15"/>
  <c r="B100" i="15" s="1"/>
  <c r="G99" i="15"/>
  <c r="C99" i="15"/>
  <c r="B99" i="15" s="1"/>
  <c r="G98" i="15"/>
  <c r="C98" i="15"/>
  <c r="B98" i="15" s="1"/>
  <c r="G97" i="15"/>
  <c r="C97" i="15"/>
  <c r="B97" i="15" s="1"/>
  <c r="G96" i="15"/>
  <c r="C96" i="15"/>
  <c r="B96" i="15" s="1"/>
  <c r="G95" i="15"/>
  <c r="C95" i="15"/>
  <c r="B95" i="15" s="1"/>
  <c r="G94" i="15"/>
  <c r="C94" i="15"/>
  <c r="B94" i="15" s="1"/>
  <c r="G93" i="15"/>
  <c r="C93" i="15"/>
  <c r="B93" i="15" s="1"/>
  <c r="G92" i="15"/>
  <c r="C92" i="15"/>
  <c r="B92" i="15" s="1"/>
  <c r="G91" i="15"/>
  <c r="C91" i="15"/>
  <c r="B91" i="15" s="1"/>
  <c r="G90" i="15"/>
  <c r="C90" i="15"/>
  <c r="B90" i="15" s="1"/>
  <c r="G89" i="15"/>
  <c r="C89" i="15"/>
  <c r="B89" i="15" s="1"/>
  <c r="G88" i="15"/>
  <c r="C88" i="15"/>
  <c r="B88" i="15" s="1"/>
  <c r="G87" i="15"/>
  <c r="C87" i="15"/>
  <c r="B87" i="15" s="1"/>
  <c r="G86" i="15"/>
  <c r="C86" i="15"/>
  <c r="B86" i="15" s="1"/>
  <c r="G85" i="15"/>
  <c r="C85" i="15"/>
  <c r="B85" i="15" s="1"/>
  <c r="G84" i="15"/>
  <c r="C84" i="15"/>
  <c r="B84" i="15" s="1"/>
  <c r="G83" i="15"/>
  <c r="C83" i="15"/>
  <c r="B83" i="15" s="1"/>
  <c r="G82" i="15"/>
  <c r="C82" i="15"/>
  <c r="B82" i="15" s="1"/>
  <c r="G81" i="15"/>
  <c r="C81" i="15"/>
  <c r="B81" i="15" s="1"/>
  <c r="G80" i="15"/>
  <c r="C80" i="15"/>
  <c r="B80" i="15" s="1"/>
  <c r="G79" i="15"/>
  <c r="C79" i="15"/>
  <c r="B79" i="15" s="1"/>
  <c r="G78" i="15"/>
  <c r="C78" i="15"/>
  <c r="B78" i="15" s="1"/>
  <c r="G77" i="15"/>
  <c r="C77" i="15"/>
  <c r="B77" i="15" s="1"/>
  <c r="G76" i="15"/>
  <c r="C76" i="15"/>
  <c r="B76" i="15" s="1"/>
  <c r="G75" i="15"/>
  <c r="C75" i="15"/>
  <c r="B75" i="15" s="1"/>
  <c r="G74" i="15"/>
  <c r="C74" i="15"/>
  <c r="B74" i="15" s="1"/>
  <c r="G73" i="15"/>
  <c r="C73" i="15"/>
  <c r="B73" i="15" s="1"/>
  <c r="G72" i="15"/>
  <c r="C72" i="15"/>
  <c r="B72" i="15" s="1"/>
  <c r="G71" i="15"/>
  <c r="C71" i="15"/>
  <c r="B71" i="15" s="1"/>
  <c r="G70" i="15"/>
  <c r="C70" i="15"/>
  <c r="B70" i="15" s="1"/>
  <c r="G69" i="15"/>
  <c r="C69" i="15"/>
  <c r="B69" i="15" s="1"/>
  <c r="G68" i="15"/>
  <c r="C68" i="15"/>
  <c r="B68" i="15" s="1"/>
  <c r="G67" i="15"/>
  <c r="C67" i="15"/>
  <c r="B67" i="15" s="1"/>
  <c r="G66" i="15"/>
  <c r="C66" i="15"/>
  <c r="B66" i="15" s="1"/>
  <c r="G65" i="15"/>
  <c r="C65" i="15"/>
  <c r="B65" i="15" s="1"/>
  <c r="G64" i="15"/>
  <c r="C64" i="15"/>
  <c r="B64" i="15" s="1"/>
  <c r="G63" i="15"/>
  <c r="C63" i="15"/>
  <c r="B63" i="15" s="1"/>
  <c r="G62" i="15"/>
  <c r="C62" i="15"/>
  <c r="B62" i="15" s="1"/>
  <c r="G61" i="15"/>
  <c r="C61" i="15"/>
  <c r="B61" i="15" s="1"/>
  <c r="G25" i="15"/>
  <c r="C25" i="15"/>
  <c r="B25" i="15" s="1"/>
  <c r="G24" i="15"/>
  <c r="C24" i="15"/>
  <c r="B24" i="15" s="1"/>
  <c r="G23" i="15"/>
  <c r="C23" i="15"/>
  <c r="B23" i="15" s="1"/>
  <c r="G22" i="15"/>
  <c r="C22" i="15"/>
  <c r="B22" i="15" s="1"/>
  <c r="G21" i="15"/>
  <c r="C21" i="15"/>
  <c r="B21" i="15" s="1"/>
  <c r="G20" i="15"/>
  <c r="C20" i="15"/>
  <c r="B20" i="15" s="1"/>
  <c r="G19" i="15"/>
  <c r="C19" i="15"/>
  <c r="B19" i="15" s="1"/>
  <c r="G18" i="15"/>
  <c r="C18" i="15"/>
  <c r="B18" i="15" s="1"/>
  <c r="G17" i="15"/>
  <c r="C17" i="15"/>
  <c r="B17" i="15" s="1"/>
  <c r="G16" i="15"/>
  <c r="C16" i="15"/>
  <c r="B16" i="15" s="1"/>
  <c r="G15" i="15"/>
  <c r="C15" i="15"/>
  <c r="B15" i="15" s="1"/>
  <c r="G14" i="15"/>
  <c r="C14" i="15"/>
  <c r="B14" i="15" s="1"/>
  <c r="G13" i="15"/>
  <c r="C13" i="15"/>
  <c r="B13" i="15" s="1"/>
  <c r="G12" i="15"/>
  <c r="C12" i="15"/>
  <c r="B12" i="15" s="1"/>
  <c r="G11" i="15"/>
  <c r="C11" i="15"/>
  <c r="B11" i="15" s="1"/>
  <c r="C10" i="15"/>
  <c r="B10" i="15" s="1"/>
  <c r="G9" i="15"/>
  <c r="C9" i="15"/>
  <c r="G8" i="15"/>
  <c r="C8" i="15"/>
  <c r="G7" i="15"/>
  <c r="C7" i="15"/>
  <c r="G6" i="15"/>
  <c r="C6" i="15"/>
  <c r="G5" i="15"/>
  <c r="C5" i="15"/>
  <c r="G4" i="15"/>
  <c r="C4" i="15"/>
  <c r="G3" i="15"/>
  <c r="C3" i="15"/>
  <c r="B3" i="15" s="1"/>
  <c r="G2" i="15"/>
  <c r="C2" i="15"/>
  <c r="B2" i="15" s="1"/>
  <c r="B6209" i="15"/>
  <c r="B6208" i="15"/>
  <c r="B6205" i="15"/>
  <c r="B6204" i="15"/>
  <c r="B6203" i="15"/>
  <c r="B6201" i="15"/>
  <c r="B6200" i="15"/>
  <c r="B6197" i="15"/>
  <c r="B6196" i="15"/>
  <c r="B6193" i="15"/>
  <c r="B6192" i="15"/>
  <c r="B6189" i="15"/>
  <c r="B6188" i="15"/>
  <c r="B6185" i="15"/>
  <c r="B6184" i="15"/>
  <c r="B6181" i="15"/>
  <c r="B6180" i="15"/>
  <c r="B6177" i="15"/>
  <c r="B6176" i="15"/>
  <c r="B6173" i="15"/>
  <c r="B6172" i="15"/>
  <c r="B6169" i="15"/>
  <c r="B6168" i="15"/>
  <c r="B6165" i="15"/>
  <c r="B6164" i="15"/>
  <c r="B6161" i="15"/>
  <c r="B6160" i="15"/>
  <c r="B6157" i="15"/>
  <c r="B6156" i="15"/>
  <c r="B6153" i="15"/>
  <c r="B6152" i="15"/>
  <c r="B6149" i="15"/>
  <c r="B6148" i="15"/>
  <c r="B6145" i="15"/>
  <c r="B6144" i="15"/>
  <c r="B6141" i="15"/>
  <c r="B6140" i="15"/>
  <c r="B6137" i="15"/>
  <c r="B6136" i="15"/>
  <c r="B6130" i="15"/>
  <c r="B6129" i="15"/>
  <c r="B6126" i="15"/>
  <c r="B6125" i="15"/>
  <c r="B6122" i="15"/>
  <c r="B6121" i="15"/>
  <c r="B6118" i="15"/>
  <c r="B6117" i="15"/>
  <c r="B6114" i="15"/>
  <c r="B6113" i="15"/>
  <c r="B6110" i="15"/>
  <c r="B6109" i="15"/>
  <c r="B6106" i="15"/>
  <c r="B6105" i="15"/>
  <c r="B6102" i="15"/>
  <c r="B6101" i="15"/>
  <c r="B6098" i="15"/>
  <c r="B6097" i="15"/>
  <c r="B6094" i="15"/>
  <c r="B6093" i="15"/>
  <c r="B6090" i="15"/>
  <c r="B6089" i="15"/>
  <c r="B6086" i="15"/>
  <c r="B6085" i="15"/>
  <c r="B6082" i="15"/>
  <c r="B6081" i="15"/>
  <c r="B6078" i="15"/>
  <c r="B6077" i="15"/>
  <c r="B6074" i="15"/>
  <c r="B6073" i="15"/>
  <c r="B6070" i="15"/>
  <c r="B6069" i="15"/>
  <c r="B6066" i="15"/>
  <c r="B6065" i="15"/>
  <c r="B6062" i="15"/>
  <c r="B6061" i="15"/>
  <c r="B6058" i="15"/>
  <c r="B6057" i="15"/>
  <c r="B6054" i="15"/>
  <c r="B6053" i="15"/>
  <c r="B6050" i="15"/>
  <c r="B6049" i="15"/>
  <c r="B6046" i="15"/>
  <c r="B6045" i="15"/>
  <c r="B6042" i="15"/>
  <c r="B6041" i="15"/>
  <c r="B6038" i="15"/>
  <c r="B6037" i="15"/>
  <c r="B6034" i="15"/>
  <c r="B6033" i="15"/>
  <c r="B6030" i="15"/>
  <c r="B6029" i="15"/>
  <c r="B6026" i="15"/>
  <c r="B6025" i="15"/>
  <c r="B6022" i="15"/>
  <c r="B6021" i="15"/>
  <c r="B6018" i="15"/>
  <c r="B6017" i="15"/>
  <c r="B6014" i="15"/>
  <c r="B6013" i="15"/>
  <c r="B6010" i="15"/>
  <c r="B6006" i="15"/>
  <c r="B6002" i="15"/>
  <c r="B5998" i="15"/>
  <c r="B5994" i="15"/>
  <c r="B5990" i="15"/>
  <c r="B5986" i="15"/>
  <c r="B5982" i="15"/>
  <c r="B5978" i="15"/>
  <c r="B5974" i="15"/>
  <c r="B5842" i="15"/>
  <c r="B5813" i="15"/>
  <c r="B5799" i="15"/>
  <c r="B5771" i="15"/>
  <c r="B5761" i="15"/>
  <c r="B5759" i="15"/>
  <c r="B5757" i="15"/>
  <c r="B5753" i="15"/>
  <c r="B5749" i="15"/>
  <c r="B5745" i="15"/>
  <c r="B5743" i="15"/>
  <c r="B5729" i="15"/>
  <c r="B5713" i="15"/>
  <c r="B5697" i="15"/>
  <c r="B5674" i="15"/>
  <c r="B5658" i="15"/>
  <c r="B5642" i="15"/>
  <c r="B5626" i="15"/>
  <c r="B5621" i="15"/>
  <c r="B5605" i="15"/>
  <c r="B5589" i="15"/>
  <c r="B5573" i="15"/>
  <c r="B5557" i="15"/>
  <c r="B5541" i="15"/>
  <c r="B5525" i="15"/>
  <c r="B5509" i="15"/>
  <c r="B5493" i="15"/>
  <c r="B5477" i="15"/>
  <c r="B5461" i="15"/>
  <c r="B5445" i="15"/>
  <c r="B5429" i="15"/>
  <c r="B5413" i="15"/>
  <c r="B5397" i="15"/>
  <c r="B5377" i="15"/>
  <c r="B5362" i="15"/>
  <c r="B5298" i="15"/>
  <c r="B5234" i="15"/>
  <c r="B5170" i="15"/>
  <c r="B5138" i="15"/>
  <c r="B5074" i="15"/>
  <c r="B5005" i="15"/>
  <c r="B4930" i="15"/>
  <c r="B4866" i="15"/>
  <c r="B4802" i="15"/>
  <c r="B4742" i="15"/>
  <c r="B4670" i="15"/>
  <c r="B4613" i="15"/>
  <c r="B4418" i="15"/>
  <c r="E4" i="15"/>
  <c r="E5" i="15" s="1"/>
  <c r="E6" i="15" s="1"/>
  <c r="B4" i="15" l="1"/>
  <c r="E7" i="15"/>
  <c r="B6" i="15"/>
  <c r="B5" i="15"/>
  <c r="E8" i="15" l="1"/>
  <c r="B7" i="15"/>
  <c r="A73" i="13"/>
  <c r="E9" i="15" l="1"/>
  <c r="B9" i="15" s="1"/>
  <c r="B8" i="15"/>
  <c r="C424" i="7"/>
  <c r="M20" i="9" l="1"/>
  <c r="AC145" i="7" l="1"/>
  <c r="AC292" i="7" l="1"/>
  <c r="AC293" i="7"/>
  <c r="AC294" i="7"/>
  <c r="AC295" i="7"/>
  <c r="AC296" i="7"/>
  <c r="AC297" i="7"/>
  <c r="AC298" i="7"/>
  <c r="AC299" i="7"/>
  <c r="AC300" i="7"/>
  <c r="AC301" i="7"/>
  <c r="AC302" i="7"/>
  <c r="AC303" i="7"/>
  <c r="AC304" i="7"/>
  <c r="AC305" i="7"/>
  <c r="AC306" i="7"/>
  <c r="AC307" i="7"/>
  <c r="AC308" i="7"/>
  <c r="AC309" i="7"/>
  <c r="AC310" i="7"/>
  <c r="AC311" i="7"/>
  <c r="AC312" i="7"/>
  <c r="AC313" i="7"/>
  <c r="AC314" i="7"/>
  <c r="AC315" i="7"/>
  <c r="AC316" i="7"/>
  <c r="AC317" i="7"/>
  <c r="AC318" i="7"/>
  <c r="AC319" i="7"/>
  <c r="AC320" i="7"/>
  <c r="AC321" i="7"/>
  <c r="AC322" i="7"/>
  <c r="AC323" i="7"/>
  <c r="AC324" i="7"/>
  <c r="AC325" i="7"/>
  <c r="AC326" i="7"/>
  <c r="AC327" i="7"/>
  <c r="AC328" i="7"/>
  <c r="AC329" i="7"/>
  <c r="AC330" i="7"/>
  <c r="AC331" i="7"/>
  <c r="AC332" i="7"/>
  <c r="AC333" i="7"/>
  <c r="AC334" i="7"/>
  <c r="AC335" i="7"/>
  <c r="AC336" i="7"/>
  <c r="AC337" i="7"/>
  <c r="AC338" i="7"/>
  <c r="AC339" i="7"/>
  <c r="AC340" i="7"/>
  <c r="AC341" i="7"/>
  <c r="AC342" i="7"/>
  <c r="AC343" i="7"/>
  <c r="AC344" i="7"/>
  <c r="AC345" i="7"/>
  <c r="AC346" i="7"/>
  <c r="AC347" i="7"/>
  <c r="AC348" i="7"/>
  <c r="AC349" i="7"/>
  <c r="AC350" i="7"/>
  <c r="AC351" i="7"/>
  <c r="AC352" i="7"/>
  <c r="AC353" i="7"/>
  <c r="AC354" i="7"/>
  <c r="AC355" i="7"/>
  <c r="AC356" i="7"/>
  <c r="AC357" i="7"/>
  <c r="AC358" i="7"/>
  <c r="AC359" i="7"/>
  <c r="AC360" i="7"/>
  <c r="AC361" i="7"/>
  <c r="AC362" i="7"/>
  <c r="AC363" i="7"/>
  <c r="AC364" i="7"/>
  <c r="AC365" i="7"/>
  <c r="AC366" i="7"/>
  <c r="AC367" i="7"/>
  <c r="AC368" i="7"/>
  <c r="AC369" i="7"/>
  <c r="AC370" i="7"/>
  <c r="AC371" i="7"/>
  <c r="AC372" i="7"/>
  <c r="AC373" i="7"/>
  <c r="AC374" i="7"/>
  <c r="AC375" i="7"/>
  <c r="AC376" i="7"/>
  <c r="AC377" i="7"/>
  <c r="AC378" i="7"/>
  <c r="AC379" i="7"/>
  <c r="AC380" i="7"/>
  <c r="AC381" i="7"/>
  <c r="AC382" i="7"/>
  <c r="AC383" i="7"/>
  <c r="AC384" i="7"/>
  <c r="AC385" i="7"/>
  <c r="AC386" i="7"/>
  <c r="AC387" i="7"/>
  <c r="AC388" i="7"/>
  <c r="AC389" i="7"/>
  <c r="AC390" i="7"/>
  <c r="AC391" i="7"/>
  <c r="AC392" i="7"/>
  <c r="AC393" i="7"/>
  <c r="AC394" i="7"/>
  <c r="AC395" i="7"/>
  <c r="AC396" i="7"/>
  <c r="AC397" i="7"/>
  <c r="AC398" i="7"/>
  <c r="AC399" i="7"/>
  <c r="AC400" i="7"/>
  <c r="AC401" i="7"/>
  <c r="AC402" i="7"/>
  <c r="AC403" i="7"/>
  <c r="AC404" i="7"/>
  <c r="AC405" i="7"/>
  <c r="AC406" i="7"/>
  <c r="AC407" i="7"/>
  <c r="AC408" i="7"/>
  <c r="AC409" i="7"/>
  <c r="AC410" i="7"/>
  <c r="AC411" i="7"/>
  <c r="AC412" i="7"/>
  <c r="AC413" i="7"/>
  <c r="AC414" i="7"/>
  <c r="AC415" i="7"/>
  <c r="AC416" i="7"/>
  <c r="AC417" i="7"/>
  <c r="C293" i="7"/>
  <c r="C294" i="7"/>
  <c r="C295" i="7"/>
  <c r="C296" i="7"/>
  <c r="C297" i="7"/>
  <c r="C298" i="7"/>
  <c r="C299" i="7"/>
  <c r="C300" i="7"/>
  <c r="C301" i="7"/>
  <c r="C302" i="7"/>
  <c r="C303" i="7"/>
  <c r="C304" i="7"/>
  <c r="C305" i="7"/>
  <c r="C306" i="7"/>
  <c r="C307" i="7"/>
  <c r="C308" i="7"/>
  <c r="C309" i="7"/>
  <c r="C310" i="7"/>
  <c r="C311" i="7"/>
  <c r="C312" i="7"/>
  <c r="C313" i="7"/>
  <c r="C314" i="7"/>
  <c r="C315" i="7"/>
  <c r="C316" i="7"/>
  <c r="C317" i="7"/>
  <c r="C318" i="7"/>
  <c r="C319" i="7"/>
  <c r="C320" i="7"/>
  <c r="C321" i="7"/>
  <c r="C322" i="7"/>
  <c r="C323" i="7"/>
  <c r="C324" i="7"/>
  <c r="C325" i="7"/>
  <c r="C326" i="7"/>
  <c r="C327" i="7"/>
  <c r="C328" i="7"/>
  <c r="C329" i="7"/>
  <c r="C330" i="7"/>
  <c r="C331" i="7"/>
  <c r="C332" i="7"/>
  <c r="C333" i="7"/>
  <c r="C334" i="7"/>
  <c r="C335" i="7"/>
  <c r="C336" i="7"/>
  <c r="C337" i="7"/>
  <c r="C338" i="7"/>
  <c r="C339" i="7"/>
  <c r="C340" i="7"/>
  <c r="C341" i="7"/>
  <c r="C342" i="7"/>
  <c r="C343" i="7"/>
  <c r="C344" i="7"/>
  <c r="C345" i="7"/>
  <c r="C346" i="7"/>
  <c r="C347" i="7"/>
  <c r="C348" i="7"/>
  <c r="C349" i="7"/>
  <c r="C350" i="7"/>
  <c r="C351" i="7"/>
  <c r="C352" i="7"/>
  <c r="C353" i="7"/>
  <c r="C354" i="7"/>
  <c r="C355" i="7"/>
  <c r="C356" i="7"/>
  <c r="C357" i="7"/>
  <c r="C358" i="7"/>
  <c r="C359" i="7"/>
  <c r="C360" i="7"/>
  <c r="C361" i="7"/>
  <c r="C362" i="7"/>
  <c r="C363" i="7"/>
  <c r="C364" i="7"/>
  <c r="C365" i="7"/>
  <c r="C366" i="7"/>
  <c r="C367" i="7"/>
  <c r="C368" i="7"/>
  <c r="C369" i="7"/>
  <c r="C370" i="7"/>
  <c r="C371" i="7"/>
  <c r="C372" i="7"/>
  <c r="C373" i="7"/>
  <c r="C374" i="7"/>
  <c r="C375" i="7"/>
  <c r="C376" i="7"/>
  <c r="C377" i="7"/>
  <c r="C378" i="7"/>
  <c r="C379" i="7"/>
  <c r="C380" i="7"/>
  <c r="C381" i="7"/>
  <c r="C382" i="7"/>
  <c r="C383" i="7"/>
  <c r="C384" i="7"/>
  <c r="C385" i="7"/>
  <c r="C386" i="7"/>
  <c r="C387" i="7"/>
  <c r="C388" i="7"/>
  <c r="C389" i="7"/>
  <c r="C390" i="7"/>
  <c r="C391" i="7"/>
  <c r="C392" i="7"/>
  <c r="C393" i="7"/>
  <c r="C394" i="7"/>
  <c r="C395" i="7"/>
  <c r="C396" i="7"/>
  <c r="C397" i="7"/>
  <c r="C398" i="7"/>
  <c r="C399" i="7"/>
  <c r="C400" i="7"/>
  <c r="C401" i="7"/>
  <c r="C402" i="7"/>
  <c r="C403" i="7"/>
  <c r="C404" i="7"/>
  <c r="C405" i="7"/>
  <c r="C406" i="7"/>
  <c r="C407" i="7"/>
  <c r="C408" i="7"/>
  <c r="C409" i="7"/>
  <c r="C410" i="7"/>
  <c r="C411" i="7"/>
  <c r="C412" i="7"/>
  <c r="C413" i="7"/>
  <c r="C414" i="7"/>
  <c r="C415" i="7"/>
  <c r="C416" i="7"/>
  <c r="C417" i="7"/>
  <c r="B289" i="7"/>
  <c r="B290" i="7" s="1"/>
  <c r="B291" i="7" s="1"/>
  <c r="B292" i="7" s="1"/>
  <c r="B293" i="7" s="1"/>
  <c r="B294" i="7" s="1"/>
  <c r="B295" i="7" s="1"/>
  <c r="B296" i="7" s="1"/>
  <c r="B297" i="7" s="1"/>
  <c r="B298" i="7" s="1"/>
  <c r="B299" i="7" s="1"/>
  <c r="B300" i="7" s="1"/>
  <c r="B301" i="7" s="1"/>
  <c r="B302" i="7" s="1"/>
  <c r="B303" i="7" s="1"/>
  <c r="B304" i="7" s="1"/>
  <c r="B305" i="7" s="1"/>
  <c r="B306" i="7" s="1"/>
  <c r="B307" i="7" s="1"/>
  <c r="B308" i="7" s="1"/>
  <c r="B309" i="7" s="1"/>
  <c r="B310" i="7" s="1"/>
  <c r="B311" i="7" s="1"/>
  <c r="B312" i="7" s="1"/>
  <c r="B313" i="7" s="1"/>
  <c r="B314" i="7" s="1"/>
  <c r="B315" i="7" s="1"/>
  <c r="B316" i="7" s="1"/>
  <c r="B317" i="7" s="1"/>
  <c r="B318" i="7" s="1"/>
  <c r="B319" i="7" s="1"/>
  <c r="B320" i="7" s="1"/>
  <c r="B321" i="7" s="1"/>
  <c r="B322" i="7" s="1"/>
  <c r="B323" i="7" s="1"/>
  <c r="B324" i="7" s="1"/>
  <c r="B325" i="7" s="1"/>
  <c r="B326" i="7" s="1"/>
  <c r="B327" i="7" s="1"/>
  <c r="B328" i="7" s="1"/>
  <c r="B329" i="7" s="1"/>
  <c r="B330" i="7" s="1"/>
  <c r="B331" i="7" s="1"/>
  <c r="B332" i="7" s="1"/>
  <c r="B333" i="7" s="1"/>
  <c r="B334" i="7" s="1"/>
  <c r="B335" i="7" s="1"/>
  <c r="B336" i="7" s="1"/>
  <c r="B337" i="7" s="1"/>
  <c r="B338" i="7" s="1"/>
  <c r="B339" i="7" s="1"/>
  <c r="B340" i="7" s="1"/>
  <c r="B341" i="7" s="1"/>
  <c r="B342" i="7" s="1"/>
  <c r="B343" i="7" s="1"/>
  <c r="B344" i="7" s="1"/>
  <c r="B345" i="7" s="1"/>
  <c r="B346" i="7" s="1"/>
  <c r="B347" i="7" s="1"/>
  <c r="B348" i="7" s="1"/>
  <c r="B349" i="7" s="1"/>
  <c r="B350" i="7" s="1"/>
  <c r="B351" i="7" s="1"/>
  <c r="B352" i="7" s="1"/>
  <c r="B353" i="7" s="1"/>
  <c r="B354" i="7" s="1"/>
  <c r="B355" i="7" s="1"/>
  <c r="B356" i="7" s="1"/>
  <c r="B357" i="7" s="1"/>
  <c r="B358" i="7" s="1"/>
  <c r="B359" i="7" s="1"/>
  <c r="B360" i="7" s="1"/>
  <c r="B361" i="7" s="1"/>
  <c r="B362" i="7" s="1"/>
  <c r="B363" i="7" s="1"/>
  <c r="B364" i="7" s="1"/>
  <c r="B365" i="7" s="1"/>
  <c r="B366" i="7" s="1"/>
  <c r="B367" i="7" s="1"/>
  <c r="B368" i="7" s="1"/>
  <c r="B369" i="7" s="1"/>
  <c r="B370" i="7" s="1"/>
  <c r="B371" i="7" s="1"/>
  <c r="B372" i="7" s="1"/>
  <c r="B373" i="7" s="1"/>
  <c r="B374" i="7" s="1"/>
  <c r="B375" i="7" s="1"/>
  <c r="B376" i="7" s="1"/>
  <c r="B377" i="7" s="1"/>
  <c r="B378" i="7" s="1"/>
  <c r="B379" i="7" s="1"/>
  <c r="B380" i="7" s="1"/>
  <c r="B381" i="7" s="1"/>
  <c r="B382" i="7" s="1"/>
  <c r="B383" i="7" s="1"/>
  <c r="B384" i="7" s="1"/>
  <c r="B385" i="7" s="1"/>
  <c r="B386" i="7" s="1"/>
  <c r="B387" i="7" s="1"/>
  <c r="B388" i="7" s="1"/>
  <c r="B389" i="7" s="1"/>
  <c r="B390" i="7" s="1"/>
  <c r="B391" i="7" s="1"/>
  <c r="B392" i="7" s="1"/>
  <c r="B393" i="7" s="1"/>
  <c r="B394" i="7" s="1"/>
  <c r="B395" i="7" s="1"/>
  <c r="B396" i="7" s="1"/>
  <c r="B397" i="7" s="1"/>
  <c r="B398" i="7" s="1"/>
  <c r="B399" i="7" s="1"/>
  <c r="B400" i="7" s="1"/>
  <c r="B401" i="7" s="1"/>
  <c r="B402" i="7" s="1"/>
  <c r="B403" i="7" s="1"/>
  <c r="B404" i="7" s="1"/>
  <c r="B405" i="7" s="1"/>
  <c r="B406" i="7" s="1"/>
  <c r="B407" i="7" s="1"/>
  <c r="B408" i="7" s="1"/>
  <c r="B409" i="7" s="1"/>
  <c r="B410" i="7" s="1"/>
  <c r="B411" i="7" s="1"/>
  <c r="B412" i="7" s="1"/>
  <c r="B413" i="7" s="1"/>
  <c r="B414" i="7" s="1"/>
  <c r="B415" i="7" s="1"/>
  <c r="B416" i="7" s="1"/>
  <c r="B417" i="7" s="1"/>
  <c r="C156" i="7"/>
  <c r="C157" i="7"/>
  <c r="C158" i="7"/>
  <c r="C159" i="7"/>
  <c r="C160" i="7"/>
  <c r="C161" i="7"/>
  <c r="C162" i="7"/>
  <c r="C163" i="7"/>
  <c r="C164" i="7"/>
  <c r="C165" i="7"/>
  <c r="C166" i="7"/>
  <c r="C167" i="7"/>
  <c r="C168" i="7"/>
  <c r="C169" i="7"/>
  <c r="C170" i="7"/>
  <c r="C171" i="7"/>
  <c r="C172" i="7"/>
  <c r="C173" i="7"/>
  <c r="C174" i="7"/>
  <c r="C175" i="7"/>
  <c r="C176" i="7"/>
  <c r="C177" i="7"/>
  <c r="C178" i="7"/>
  <c r="C179" i="7"/>
  <c r="C180" i="7"/>
  <c r="C181" i="7"/>
  <c r="C182" i="7"/>
  <c r="C183" i="7"/>
  <c r="C184" i="7"/>
  <c r="C185" i="7"/>
  <c r="C186" i="7"/>
  <c r="C187" i="7"/>
  <c r="C188" i="7"/>
  <c r="C189" i="7"/>
  <c r="C190" i="7"/>
  <c r="C191" i="7"/>
  <c r="C192" i="7"/>
  <c r="C193" i="7"/>
  <c r="C194" i="7"/>
  <c r="C195" i="7"/>
  <c r="C196" i="7"/>
  <c r="C197" i="7"/>
  <c r="C198" i="7"/>
  <c r="C199" i="7"/>
  <c r="C200" i="7"/>
  <c r="C201" i="7"/>
  <c r="C202" i="7"/>
  <c r="C203" i="7"/>
  <c r="C204" i="7"/>
  <c r="C205" i="7"/>
  <c r="C206" i="7"/>
  <c r="C207" i="7"/>
  <c r="C208" i="7"/>
  <c r="C209" i="7"/>
  <c r="C210" i="7"/>
  <c r="C211" i="7"/>
  <c r="C212" i="7"/>
  <c r="C213" i="7"/>
  <c r="C214" i="7"/>
  <c r="C215" i="7"/>
  <c r="C216" i="7"/>
  <c r="C217" i="7"/>
  <c r="C218" i="7"/>
  <c r="C219" i="7"/>
  <c r="C220" i="7"/>
  <c r="C221" i="7"/>
  <c r="C222" i="7"/>
  <c r="C223" i="7"/>
  <c r="C224" i="7"/>
  <c r="C225" i="7"/>
  <c r="C226" i="7"/>
  <c r="C227" i="7"/>
  <c r="C228" i="7"/>
  <c r="C229" i="7"/>
  <c r="C230" i="7"/>
  <c r="C231" i="7"/>
  <c r="C232" i="7"/>
  <c r="C233" i="7"/>
  <c r="C234" i="7"/>
  <c r="C235" i="7"/>
  <c r="C236" i="7"/>
  <c r="C237" i="7"/>
  <c r="C238" i="7"/>
  <c r="C239" i="7"/>
  <c r="C240" i="7"/>
  <c r="C241" i="7"/>
  <c r="C242" i="7"/>
  <c r="C243" i="7"/>
  <c r="C244" i="7"/>
  <c r="C245" i="7"/>
  <c r="C246" i="7"/>
  <c r="C247" i="7"/>
  <c r="C248" i="7"/>
  <c r="C249" i="7"/>
  <c r="C250" i="7"/>
  <c r="C251" i="7"/>
  <c r="C252" i="7"/>
  <c r="C253" i="7"/>
  <c r="C254" i="7"/>
  <c r="C255" i="7"/>
  <c r="C256" i="7"/>
  <c r="C257" i="7"/>
  <c r="C258" i="7"/>
  <c r="C259" i="7"/>
  <c r="C260" i="7"/>
  <c r="C261" i="7"/>
  <c r="C262" i="7"/>
  <c r="C263" i="7"/>
  <c r="C264" i="7"/>
  <c r="C265" i="7"/>
  <c r="C266" i="7"/>
  <c r="C267" i="7"/>
  <c r="C268" i="7"/>
  <c r="C269" i="7"/>
  <c r="C270" i="7"/>
  <c r="C271" i="7"/>
  <c r="C272" i="7"/>
  <c r="C273" i="7"/>
  <c r="C274" i="7"/>
  <c r="C275" i="7"/>
  <c r="C276" i="7"/>
  <c r="C277" i="7"/>
  <c r="C278" i="7"/>
  <c r="C279" i="7"/>
  <c r="C280" i="7"/>
  <c r="C281" i="7"/>
  <c r="B153" i="7"/>
  <c r="B154" i="7" s="1"/>
  <c r="B155" i="7" s="1"/>
  <c r="B156" i="7" s="1"/>
  <c r="B157" i="7" s="1"/>
  <c r="B158" i="7" s="1"/>
  <c r="B159" i="7" s="1"/>
  <c r="B160" i="7" s="1"/>
  <c r="B161" i="7" s="1"/>
  <c r="B162" i="7" s="1"/>
  <c r="B163" i="7" s="1"/>
  <c r="B164" i="7" s="1"/>
  <c r="B165" i="7" s="1"/>
  <c r="B166" i="7" s="1"/>
  <c r="B167" i="7" s="1"/>
  <c r="B168" i="7" s="1"/>
  <c r="B169" i="7" s="1"/>
  <c r="B170" i="7" s="1"/>
  <c r="B171" i="7" s="1"/>
  <c r="B172" i="7" s="1"/>
  <c r="B173" i="7" s="1"/>
  <c r="B174" i="7" s="1"/>
  <c r="B175" i="7" s="1"/>
  <c r="B176" i="7" s="1"/>
  <c r="B177" i="7" s="1"/>
  <c r="B178" i="7" s="1"/>
  <c r="B179" i="7" s="1"/>
  <c r="B180" i="7" s="1"/>
  <c r="B181" i="7" s="1"/>
  <c r="B182" i="7" s="1"/>
  <c r="B183" i="7" s="1"/>
  <c r="B184" i="7" s="1"/>
  <c r="B185" i="7" s="1"/>
  <c r="B186" i="7" s="1"/>
  <c r="B187" i="7" s="1"/>
  <c r="B188" i="7" s="1"/>
  <c r="B189" i="7" s="1"/>
  <c r="B190" i="7" s="1"/>
  <c r="B191" i="7" s="1"/>
  <c r="B192" i="7" s="1"/>
  <c r="B193" i="7" s="1"/>
  <c r="B194" i="7" s="1"/>
  <c r="B195" i="7" s="1"/>
  <c r="B196" i="7" s="1"/>
  <c r="B197" i="7" s="1"/>
  <c r="B198" i="7" s="1"/>
  <c r="B199" i="7" s="1"/>
  <c r="B200" i="7" s="1"/>
  <c r="B201" i="7" s="1"/>
  <c r="B202" i="7" s="1"/>
  <c r="B203" i="7" s="1"/>
  <c r="B204" i="7" s="1"/>
  <c r="B205" i="7" s="1"/>
  <c r="B206" i="7" s="1"/>
  <c r="B207" i="7" s="1"/>
  <c r="B208" i="7" s="1"/>
  <c r="B209" i="7" s="1"/>
  <c r="B210" i="7" s="1"/>
  <c r="B211" i="7" s="1"/>
  <c r="B212" i="7" s="1"/>
  <c r="B213" i="7" s="1"/>
  <c r="B214" i="7" s="1"/>
  <c r="B215" i="7" s="1"/>
  <c r="B216" i="7" s="1"/>
  <c r="B217" i="7" s="1"/>
  <c r="B218" i="7" s="1"/>
  <c r="B219" i="7" s="1"/>
  <c r="B220" i="7" s="1"/>
  <c r="B221" i="7" s="1"/>
  <c r="B222" i="7" s="1"/>
  <c r="B223" i="7" s="1"/>
  <c r="B224" i="7" s="1"/>
  <c r="B225" i="7" s="1"/>
  <c r="B226" i="7" s="1"/>
  <c r="B227" i="7" s="1"/>
  <c r="B228" i="7" s="1"/>
  <c r="B229" i="7" s="1"/>
  <c r="B230" i="7" s="1"/>
  <c r="B231" i="7" s="1"/>
  <c r="B232" i="7" s="1"/>
  <c r="B233" i="7" s="1"/>
  <c r="B234" i="7" s="1"/>
  <c r="B235" i="7" s="1"/>
  <c r="B236" i="7" s="1"/>
  <c r="B237" i="7" s="1"/>
  <c r="B238" i="7" s="1"/>
  <c r="B239" i="7" s="1"/>
  <c r="B240" i="7" s="1"/>
  <c r="B241" i="7" s="1"/>
  <c r="B242" i="7" s="1"/>
  <c r="B243" i="7" s="1"/>
  <c r="B244" i="7" s="1"/>
  <c r="B245" i="7" s="1"/>
  <c r="B246" i="7" s="1"/>
  <c r="B247" i="7" s="1"/>
  <c r="B248" i="7" s="1"/>
  <c r="B249" i="7" s="1"/>
  <c r="B250" i="7" s="1"/>
  <c r="B251" i="7" s="1"/>
  <c r="B252" i="7" s="1"/>
  <c r="B253" i="7" s="1"/>
  <c r="B254" i="7" s="1"/>
  <c r="B255" i="7" s="1"/>
  <c r="B256" i="7" s="1"/>
  <c r="B257" i="7" s="1"/>
  <c r="B258" i="7" s="1"/>
  <c r="B259" i="7" s="1"/>
  <c r="B260" i="7" s="1"/>
  <c r="B261" i="7" s="1"/>
  <c r="B262" i="7" s="1"/>
  <c r="B263" i="7" s="1"/>
  <c r="B264" i="7" s="1"/>
  <c r="B265" i="7" s="1"/>
  <c r="B266" i="7" s="1"/>
  <c r="B267" i="7" s="1"/>
  <c r="B268" i="7" s="1"/>
  <c r="B269" i="7" s="1"/>
  <c r="B270" i="7" s="1"/>
  <c r="B271" i="7" s="1"/>
  <c r="B272" i="7" s="1"/>
  <c r="B273" i="7" s="1"/>
  <c r="B274" i="7" s="1"/>
  <c r="B275" i="7" s="1"/>
  <c r="B276" i="7" s="1"/>
  <c r="B277" i="7" s="1"/>
  <c r="B278" i="7" s="1"/>
  <c r="B279" i="7" s="1"/>
  <c r="B280" i="7" s="1"/>
  <c r="B281" i="7" s="1"/>
  <c r="AC19" i="7"/>
  <c r="AC20" i="7"/>
  <c r="AC21" i="7"/>
  <c r="AC22" i="7"/>
  <c r="AC23" i="7"/>
  <c r="AC24" i="7"/>
  <c r="AC25" i="7"/>
  <c r="AC26" i="7"/>
  <c r="AC27" i="7"/>
  <c r="AC28" i="7"/>
  <c r="AC29" i="7"/>
  <c r="AC30" i="7"/>
  <c r="AC31" i="7"/>
  <c r="AC32" i="7"/>
  <c r="AC33" i="7"/>
  <c r="AC34" i="7"/>
  <c r="AC35" i="7"/>
  <c r="AC36" i="7"/>
  <c r="AC37" i="7"/>
  <c r="AC38" i="7"/>
  <c r="AC39" i="7"/>
  <c r="AC40" i="7"/>
  <c r="AC41" i="7"/>
  <c r="AC42" i="7"/>
  <c r="AC43" i="7"/>
  <c r="AC44" i="7"/>
  <c r="AC45" i="7"/>
  <c r="AC46" i="7"/>
  <c r="AC47" i="7"/>
  <c r="AC48" i="7"/>
  <c r="AC49" i="7"/>
  <c r="AC50" i="7"/>
  <c r="AC51" i="7"/>
  <c r="AC52" i="7"/>
  <c r="AC53" i="7"/>
  <c r="AC54" i="7"/>
  <c r="AC55" i="7"/>
  <c r="AC56" i="7"/>
  <c r="AC57" i="7"/>
  <c r="AC58" i="7"/>
  <c r="AC59" i="7"/>
  <c r="AC60" i="7"/>
  <c r="AC61" i="7"/>
  <c r="AC62" i="7"/>
  <c r="AC63" i="7"/>
  <c r="AC64" i="7"/>
  <c r="AC65" i="7"/>
  <c r="AC66" i="7"/>
  <c r="AC67" i="7"/>
  <c r="AC68" i="7"/>
  <c r="AC69" i="7"/>
  <c r="AC70" i="7"/>
  <c r="AC71" i="7"/>
  <c r="AC72" i="7"/>
  <c r="AC73" i="7"/>
  <c r="AC74" i="7"/>
  <c r="AC75" i="7"/>
  <c r="AC76" i="7"/>
  <c r="AC77" i="7"/>
  <c r="AC78" i="7"/>
  <c r="AC79" i="7"/>
  <c r="AC80" i="7"/>
  <c r="AC81" i="7"/>
  <c r="AC82" i="7"/>
  <c r="AC83" i="7"/>
  <c r="AC84" i="7"/>
  <c r="AC85" i="7"/>
  <c r="AC86" i="7"/>
  <c r="AC87" i="7"/>
  <c r="AC88" i="7"/>
  <c r="AC89" i="7"/>
  <c r="AC90" i="7"/>
  <c r="AC91" i="7"/>
  <c r="AC92" i="7"/>
  <c r="AC93" i="7"/>
  <c r="AC94" i="7"/>
  <c r="AC95" i="7"/>
  <c r="AC96" i="7"/>
  <c r="AC97" i="7"/>
  <c r="AC98" i="7"/>
  <c r="AC99" i="7"/>
  <c r="AC100" i="7"/>
  <c r="AC101" i="7"/>
  <c r="AC102" i="7"/>
  <c r="AC103" i="7"/>
  <c r="AC104" i="7"/>
  <c r="AC105" i="7"/>
  <c r="AC106" i="7"/>
  <c r="AC107" i="7"/>
  <c r="AC108" i="7"/>
  <c r="AC109" i="7"/>
  <c r="AC110" i="7"/>
  <c r="AC111" i="7"/>
  <c r="AC112" i="7"/>
  <c r="AC113" i="7"/>
  <c r="AC114" i="7"/>
  <c r="AC115" i="7"/>
  <c r="AC116" i="7"/>
  <c r="AC117" i="7"/>
  <c r="AC118" i="7"/>
  <c r="AC119" i="7"/>
  <c r="AC120" i="7"/>
  <c r="AC121" i="7"/>
  <c r="AC122" i="7"/>
  <c r="AC123" i="7"/>
  <c r="AC124" i="7"/>
  <c r="AC125" i="7"/>
  <c r="AC126" i="7"/>
  <c r="AC127" i="7"/>
  <c r="AC128" i="7"/>
  <c r="AC129" i="7"/>
  <c r="AC130" i="7"/>
  <c r="AC131" i="7"/>
  <c r="AC132" i="7"/>
  <c r="AC133" i="7"/>
  <c r="AC134" i="7"/>
  <c r="AC135" i="7"/>
  <c r="AC136" i="7"/>
  <c r="AC137" i="7"/>
  <c r="AC138" i="7"/>
  <c r="AC139" i="7"/>
  <c r="AC140" i="7"/>
  <c r="AC141" i="7"/>
  <c r="AC142" i="7"/>
  <c r="AC143" i="7"/>
  <c r="AC144" i="7"/>
  <c r="C17" i="7"/>
  <c r="C18" i="7"/>
  <c r="C19" i="7"/>
  <c r="C20" i="7"/>
  <c r="C21" i="7"/>
  <c r="C22" i="7"/>
  <c r="C23" i="7"/>
  <c r="C24" i="7"/>
  <c r="C25" i="7"/>
  <c r="C26" i="7"/>
  <c r="C27" i="7"/>
  <c r="C28" i="7"/>
  <c r="C29" i="7"/>
  <c r="C30" i="7"/>
  <c r="C31" i="7"/>
  <c r="C32" i="7"/>
  <c r="C33" i="7"/>
  <c r="C34" i="7"/>
  <c r="C35" i="7"/>
  <c r="C36" i="7"/>
  <c r="C37" i="7"/>
  <c r="C38" i="7"/>
  <c r="C39" i="7"/>
  <c r="C40" i="7"/>
  <c r="C41" i="7"/>
  <c r="C42" i="7"/>
  <c r="C43" i="7"/>
  <c r="C44" i="7"/>
  <c r="C45" i="7"/>
  <c r="C46" i="7"/>
  <c r="C47" i="7"/>
  <c r="C48" i="7"/>
  <c r="C49" i="7"/>
  <c r="C50" i="7"/>
  <c r="C51" i="7"/>
  <c r="C52" i="7"/>
  <c r="C53" i="7"/>
  <c r="C54" i="7"/>
  <c r="C55" i="7"/>
  <c r="C56" i="7"/>
  <c r="C57" i="7"/>
  <c r="C58" i="7"/>
  <c r="C59" i="7"/>
  <c r="C60" i="7"/>
  <c r="C61" i="7"/>
  <c r="C62" i="7"/>
  <c r="C63" i="7"/>
  <c r="C64" i="7"/>
  <c r="C65" i="7"/>
  <c r="C66" i="7"/>
  <c r="C67" i="7"/>
  <c r="C68" i="7"/>
  <c r="C69" i="7"/>
  <c r="C70" i="7"/>
  <c r="C71" i="7"/>
  <c r="C72" i="7"/>
  <c r="C73" i="7"/>
  <c r="C74" i="7"/>
  <c r="C75" i="7"/>
  <c r="C76" i="7"/>
  <c r="C77" i="7"/>
  <c r="C78" i="7"/>
  <c r="C79" i="7"/>
  <c r="C80" i="7"/>
  <c r="C81" i="7"/>
  <c r="C82" i="7"/>
  <c r="C83" i="7"/>
  <c r="C84" i="7"/>
  <c r="C85" i="7"/>
  <c r="C86" i="7"/>
  <c r="C87" i="7"/>
  <c r="C88" i="7"/>
  <c r="C89" i="7"/>
  <c r="C90" i="7"/>
  <c r="C91" i="7"/>
  <c r="C92" i="7"/>
  <c r="C93" i="7"/>
  <c r="C94" i="7"/>
  <c r="C95" i="7"/>
  <c r="C96" i="7"/>
  <c r="C97" i="7"/>
  <c r="C98" i="7"/>
  <c r="C99" i="7"/>
  <c r="C100" i="7"/>
  <c r="C101" i="7"/>
  <c r="C102" i="7"/>
  <c r="C103" i="7"/>
  <c r="C104" i="7"/>
  <c r="C105" i="7"/>
  <c r="C106" i="7"/>
  <c r="C107" i="7"/>
  <c r="C108" i="7"/>
  <c r="C109" i="7"/>
  <c r="C110" i="7"/>
  <c r="C111" i="7"/>
  <c r="C112" i="7"/>
  <c r="C113" i="7"/>
  <c r="C114" i="7"/>
  <c r="C115" i="7"/>
  <c r="C116" i="7"/>
  <c r="C117" i="7"/>
  <c r="C118" i="7"/>
  <c r="C119" i="7"/>
  <c r="C120" i="7"/>
  <c r="C121" i="7"/>
  <c r="C122" i="7"/>
  <c r="C123" i="7"/>
  <c r="C124" i="7"/>
  <c r="C125" i="7"/>
  <c r="C126" i="7"/>
  <c r="C127" i="7"/>
  <c r="C128" i="7"/>
  <c r="C129" i="7"/>
  <c r="C130" i="7"/>
  <c r="C131" i="7"/>
  <c r="C132" i="7"/>
  <c r="C133" i="7"/>
  <c r="C134" i="7"/>
  <c r="C135" i="7"/>
  <c r="C136" i="7"/>
  <c r="C137" i="7"/>
  <c r="C138" i="7"/>
  <c r="C139" i="7"/>
  <c r="C140" i="7"/>
  <c r="C141" i="7"/>
  <c r="C142" i="7"/>
  <c r="C143" i="7"/>
  <c r="C144" i="7"/>
  <c r="C145" i="7"/>
  <c r="B17" i="7"/>
  <c r="B18" i="7" s="1"/>
  <c r="B19" i="7" s="1"/>
  <c r="B20" i="7" s="1"/>
  <c r="B21" i="7" s="1"/>
  <c r="B22" i="7" s="1"/>
  <c r="B23" i="7" s="1"/>
  <c r="B24" i="7" s="1"/>
  <c r="B25" i="7" s="1"/>
  <c r="B26" i="7" s="1"/>
  <c r="B27" i="7" s="1"/>
  <c r="B28" i="7" s="1"/>
  <c r="B29" i="7" s="1"/>
  <c r="B30" i="7" s="1"/>
  <c r="B31" i="7" s="1"/>
  <c r="B32" i="7" s="1"/>
  <c r="B33" i="7" s="1"/>
  <c r="B34" i="7" s="1"/>
  <c r="B35" i="7" s="1"/>
  <c r="B36" i="7" s="1"/>
  <c r="B37" i="7" s="1"/>
  <c r="B38" i="7" s="1"/>
  <c r="B39" i="7" s="1"/>
  <c r="B40" i="7" s="1"/>
  <c r="B41" i="7" s="1"/>
  <c r="B42" i="7" s="1"/>
  <c r="B43" i="7" s="1"/>
  <c r="B44" i="7" s="1"/>
  <c r="B45" i="7" s="1"/>
  <c r="B46" i="7" s="1"/>
  <c r="B47" i="7" s="1"/>
  <c r="B48" i="7" s="1"/>
  <c r="B49" i="7" s="1"/>
  <c r="B50" i="7" s="1"/>
  <c r="B51" i="7" s="1"/>
  <c r="B52" i="7" s="1"/>
  <c r="B53" i="7" s="1"/>
  <c r="B54" i="7" s="1"/>
  <c r="B55" i="7" s="1"/>
  <c r="B56" i="7" s="1"/>
  <c r="B57" i="7" s="1"/>
  <c r="B58" i="7" s="1"/>
  <c r="B59" i="7" s="1"/>
  <c r="B60" i="7" s="1"/>
  <c r="B61" i="7" s="1"/>
  <c r="B62" i="7" s="1"/>
  <c r="B63" i="7" s="1"/>
  <c r="B64" i="7" s="1"/>
  <c r="B65" i="7" s="1"/>
  <c r="B66" i="7" s="1"/>
  <c r="B67" i="7" s="1"/>
  <c r="B68" i="7" s="1"/>
  <c r="B69" i="7" s="1"/>
  <c r="B70" i="7" s="1"/>
  <c r="B71" i="7" s="1"/>
  <c r="B72" i="7" s="1"/>
  <c r="B73" i="7" s="1"/>
  <c r="B74" i="7" s="1"/>
  <c r="B75" i="7" s="1"/>
  <c r="B76" i="7" s="1"/>
  <c r="B77" i="7" s="1"/>
  <c r="B78" i="7" s="1"/>
  <c r="B79" i="7" s="1"/>
  <c r="B80" i="7" s="1"/>
  <c r="B81" i="7" s="1"/>
  <c r="B82" i="7" s="1"/>
  <c r="B83" i="7" s="1"/>
  <c r="B84" i="7" s="1"/>
  <c r="B85" i="7" s="1"/>
  <c r="B86" i="7" s="1"/>
  <c r="B87" i="7" s="1"/>
  <c r="B88" i="7" s="1"/>
  <c r="B89" i="7" s="1"/>
  <c r="B90" i="7" s="1"/>
  <c r="B91" i="7" s="1"/>
  <c r="B92" i="7" s="1"/>
  <c r="B93" i="7" s="1"/>
  <c r="B94" i="7" s="1"/>
  <c r="B95" i="7" s="1"/>
  <c r="B96" i="7" s="1"/>
  <c r="B97" i="7" s="1"/>
  <c r="B98" i="7" s="1"/>
  <c r="B99" i="7" s="1"/>
  <c r="B100" i="7" s="1"/>
  <c r="B101" i="7" s="1"/>
  <c r="B102" i="7" s="1"/>
  <c r="B103" i="7" s="1"/>
  <c r="B104" i="7" s="1"/>
  <c r="B105" i="7" s="1"/>
  <c r="B106" i="7" s="1"/>
  <c r="B107" i="7" s="1"/>
  <c r="B108" i="7" s="1"/>
  <c r="B109" i="7" s="1"/>
  <c r="B110" i="7" s="1"/>
  <c r="B111" i="7" s="1"/>
  <c r="B112" i="7" s="1"/>
  <c r="B113" i="7" s="1"/>
  <c r="B114" i="7" s="1"/>
  <c r="B115" i="7" s="1"/>
  <c r="B116" i="7" s="1"/>
  <c r="B117" i="7" s="1"/>
  <c r="B118" i="7" s="1"/>
  <c r="B119" i="7" s="1"/>
  <c r="B120" i="7" s="1"/>
  <c r="B121" i="7" s="1"/>
  <c r="B122" i="7" s="1"/>
  <c r="B123" i="7" s="1"/>
  <c r="B124" i="7" s="1"/>
  <c r="B125" i="7" s="1"/>
  <c r="B126" i="7" s="1"/>
  <c r="B127" i="7" s="1"/>
  <c r="B128" i="7" s="1"/>
  <c r="B129" i="7" s="1"/>
  <c r="B130" i="7" s="1"/>
  <c r="B131" i="7" s="1"/>
  <c r="B132" i="7" s="1"/>
  <c r="B133" i="7" s="1"/>
  <c r="B134" i="7" s="1"/>
  <c r="B135" i="7" s="1"/>
  <c r="B136" i="7" s="1"/>
  <c r="B137" i="7" s="1"/>
  <c r="B138" i="7" s="1"/>
  <c r="B139" i="7" s="1"/>
  <c r="B140" i="7" s="1"/>
  <c r="B141" i="7" s="1"/>
  <c r="B142" i="7" s="1"/>
  <c r="B143" i="7" s="1"/>
  <c r="B144" i="7" s="1"/>
  <c r="B145" i="7" s="1"/>
  <c r="C35" i="5"/>
  <c r="C36" i="5"/>
  <c r="C37" i="5"/>
  <c r="C38" i="5"/>
  <c r="C39" i="5"/>
  <c r="C40" i="5"/>
  <c r="C41" i="5"/>
  <c r="C42" i="5"/>
  <c r="C43" i="5"/>
  <c r="C44" i="5"/>
  <c r="C45" i="5"/>
  <c r="C46" i="5"/>
  <c r="C47" i="5"/>
  <c r="C48" i="5"/>
  <c r="C49" i="5"/>
  <c r="C50" i="5"/>
  <c r="C51" i="5"/>
  <c r="C52" i="5"/>
  <c r="C33" i="5"/>
  <c r="C34" i="5"/>
  <c r="B11" i="4"/>
  <c r="B12" i="4" s="1"/>
  <c r="B13" i="4" s="1"/>
  <c r="B14" i="4" s="1"/>
  <c r="B15" i="4" s="1"/>
  <c r="B16" i="4" s="1"/>
  <c r="B17" i="4" s="1"/>
  <c r="B18" i="4" s="1"/>
  <c r="B19" i="4" s="1"/>
  <c r="B20" i="4" s="1"/>
  <c r="B21" i="4" s="1"/>
  <c r="B22" i="4" s="1"/>
  <c r="B23" i="4" s="1"/>
  <c r="B24" i="4" s="1"/>
  <c r="B25" i="4" s="1"/>
  <c r="B26" i="4" s="1"/>
  <c r="B27" i="4" s="1"/>
  <c r="B28" i="4" s="1"/>
  <c r="B29" i="4" s="1"/>
  <c r="B30" i="4" s="1"/>
  <c r="B31" i="4" s="1"/>
  <c r="B32" i="4" s="1"/>
  <c r="B33" i="4" s="1"/>
  <c r="B34" i="4" s="1"/>
  <c r="B35" i="4" s="1"/>
  <c r="B36" i="4" s="1"/>
  <c r="B37" i="4" s="1"/>
  <c r="B38" i="4" s="1"/>
  <c r="B39" i="4" s="1"/>
  <c r="B40" i="4" s="1"/>
  <c r="B41" i="4" s="1"/>
  <c r="B42" i="4" s="1"/>
  <c r="B43" i="4" s="1"/>
  <c r="B44" i="4" s="1"/>
  <c r="B45" i="4" s="1"/>
  <c r="B46" i="4" s="1"/>
  <c r="B47" i="4" s="1"/>
  <c r="B48" i="4" s="1"/>
  <c r="B49" i="4" s="1"/>
  <c r="B50" i="4" s="1"/>
  <c r="B51" i="4" s="1"/>
  <c r="B52" i="4" s="1"/>
  <c r="B53" i="4" s="1"/>
  <c r="B54" i="4" s="1"/>
  <c r="B55" i="4" s="1"/>
  <c r="B56" i="4" s="1"/>
  <c r="B57" i="4" s="1"/>
  <c r="B58" i="4" s="1"/>
  <c r="B59" i="4" s="1"/>
  <c r="B60" i="4" s="1"/>
  <c r="B61" i="4" s="1"/>
  <c r="B62" i="4" s="1"/>
  <c r="B63" i="4" s="1"/>
  <c r="B64" i="4" s="1"/>
  <c r="B65" i="4" s="1"/>
  <c r="B66" i="4" s="1"/>
  <c r="B67" i="4" s="1"/>
  <c r="B68" i="4" s="1"/>
  <c r="B69" i="4" s="1"/>
  <c r="B70" i="4" s="1"/>
  <c r="B71" i="4" s="1"/>
  <c r="B72" i="4" s="1"/>
  <c r="B73" i="4" s="1"/>
  <c r="B74" i="4" s="1"/>
  <c r="B75" i="4" s="1"/>
  <c r="B76" i="4" s="1"/>
  <c r="B77" i="4" s="1"/>
  <c r="B78" i="4" s="1"/>
  <c r="B79" i="4" s="1"/>
  <c r="B80" i="4" s="1"/>
  <c r="B81" i="4" s="1"/>
  <c r="B82" i="4" s="1"/>
  <c r="B83" i="4" s="1"/>
  <c r="B84" i="4" s="1"/>
  <c r="B85" i="4" s="1"/>
  <c r="B86" i="4" s="1"/>
  <c r="B87" i="4" s="1"/>
  <c r="B88" i="4" s="1"/>
  <c r="B89" i="4" s="1"/>
  <c r="B90" i="4" s="1"/>
  <c r="B91" i="4" s="1"/>
  <c r="B92" i="4" s="1"/>
  <c r="B93" i="4" s="1"/>
  <c r="B94" i="4" s="1"/>
  <c r="B95" i="4" s="1"/>
  <c r="B96" i="4" s="1"/>
  <c r="B97" i="4" s="1"/>
  <c r="B98" i="4" s="1"/>
  <c r="B99" i="4" s="1"/>
  <c r="B100" i="4" s="1"/>
  <c r="B101" i="4" s="1"/>
  <c r="B102" i="4" s="1"/>
  <c r="B103" i="4" s="1"/>
  <c r="B104" i="4" s="1"/>
  <c r="B105" i="4" s="1"/>
  <c r="B106" i="4" s="1"/>
  <c r="B107" i="4" s="1"/>
  <c r="B108" i="4" s="1"/>
  <c r="B109" i="4" s="1"/>
  <c r="B110" i="4" s="1"/>
  <c r="B111" i="4" s="1"/>
  <c r="B112" i="4" s="1"/>
  <c r="B113" i="4" s="1"/>
  <c r="B114" i="4" s="1"/>
  <c r="B115" i="4" s="1"/>
  <c r="B116" i="4" s="1"/>
  <c r="B117" i="4" s="1"/>
  <c r="B118" i="4" s="1"/>
  <c r="B119" i="4" s="1"/>
  <c r="B120" i="4" s="1"/>
  <c r="B121" i="4" s="1"/>
  <c r="B122" i="4" s="1"/>
  <c r="B123" i="4" s="1"/>
  <c r="B124" i="4" s="1"/>
  <c r="B125" i="4" s="1"/>
  <c r="B126" i="4" s="1"/>
  <c r="B127" i="4" s="1"/>
  <c r="B128" i="4" s="1"/>
  <c r="B129" i="4" s="1"/>
  <c r="B130" i="4" s="1"/>
  <c r="B131" i="4" s="1"/>
  <c r="B132" i="4" s="1"/>
  <c r="B133" i="4" s="1"/>
  <c r="B134" i="4" s="1"/>
  <c r="B135" i="4" s="1"/>
  <c r="B136" i="4" s="1"/>
  <c r="B137" i="4" s="1"/>
  <c r="B138" i="4" s="1"/>
  <c r="B139" i="4" s="1"/>
  <c r="C33" i="9" l="1"/>
  <c r="M20" i="2" l="1"/>
  <c r="G9" i="11"/>
  <c r="R20" i="2"/>
  <c r="R34" i="2" s="1"/>
  <c r="R19" i="2"/>
  <c r="P34" i="2" s="1"/>
  <c r="T15" i="2"/>
  <c r="G10" i="15" s="1"/>
  <c r="AE160" i="7" l="1"/>
  <c r="AE168" i="7"/>
  <c r="AE176" i="7"/>
  <c r="AE184" i="7"/>
  <c r="AE192" i="7"/>
  <c r="AE200" i="7"/>
  <c r="AE208" i="7"/>
  <c r="AE216" i="7"/>
  <c r="AE224" i="7"/>
  <c r="AE232" i="7"/>
  <c r="AE240" i="7"/>
  <c r="AE248" i="7"/>
  <c r="AE256" i="7"/>
  <c r="AE264" i="7"/>
  <c r="AE272" i="7"/>
  <c r="AE280" i="7"/>
  <c r="AE161" i="7"/>
  <c r="AE169" i="7"/>
  <c r="AE177" i="7"/>
  <c r="AE185" i="7"/>
  <c r="AE193" i="7"/>
  <c r="AE201" i="7"/>
  <c r="AE209" i="7"/>
  <c r="AE217" i="7"/>
  <c r="AE225" i="7"/>
  <c r="AE233" i="7"/>
  <c r="AE241" i="7"/>
  <c r="AE249" i="7"/>
  <c r="AE257" i="7"/>
  <c r="AE265" i="7"/>
  <c r="AE273" i="7"/>
  <c r="AE281" i="7"/>
  <c r="AE170" i="7"/>
  <c r="AE178" i="7"/>
  <c r="AE186" i="7"/>
  <c r="AE194" i="7"/>
  <c r="AE202" i="7"/>
  <c r="AE210" i="7"/>
  <c r="AE218" i="7"/>
  <c r="AE226" i="7"/>
  <c r="AE234" i="7"/>
  <c r="AE242" i="7"/>
  <c r="AE250" i="7"/>
  <c r="AE258" i="7"/>
  <c r="AE266" i="7"/>
  <c r="AE274" i="7"/>
  <c r="AE162" i="7"/>
  <c r="AE163" i="7"/>
  <c r="AE171" i="7"/>
  <c r="AE179" i="7"/>
  <c r="AE187" i="7"/>
  <c r="AE195" i="7"/>
  <c r="AE203" i="7"/>
  <c r="AE211" i="7"/>
  <c r="AE219" i="7"/>
  <c r="AE227" i="7"/>
  <c r="AE235" i="7"/>
  <c r="AE243" i="7"/>
  <c r="AE251" i="7"/>
  <c r="AE259" i="7"/>
  <c r="AE267" i="7"/>
  <c r="AE275" i="7"/>
  <c r="AE156" i="7"/>
  <c r="AE164" i="7"/>
  <c r="AE172" i="7"/>
  <c r="AE180" i="7"/>
  <c r="AE188" i="7"/>
  <c r="AE196" i="7"/>
  <c r="AE204" i="7"/>
  <c r="AE212" i="7"/>
  <c r="AE220" i="7"/>
  <c r="AE228" i="7"/>
  <c r="AE236" i="7"/>
  <c r="AE244" i="7"/>
  <c r="AE252" i="7"/>
  <c r="AE260" i="7"/>
  <c r="AE268" i="7"/>
  <c r="AE276" i="7"/>
  <c r="AE157" i="7"/>
  <c r="AE165" i="7"/>
  <c r="AE173" i="7"/>
  <c r="AE181" i="7"/>
  <c r="AE189" i="7"/>
  <c r="AE197" i="7"/>
  <c r="AE205" i="7"/>
  <c r="AE213" i="7"/>
  <c r="AE221" i="7"/>
  <c r="AE229" i="7"/>
  <c r="AE237" i="7"/>
  <c r="AE245" i="7"/>
  <c r="AE253" i="7"/>
  <c r="AE261" i="7"/>
  <c r="AE269" i="7"/>
  <c r="AE277" i="7"/>
  <c r="AE158" i="7"/>
  <c r="AE166" i="7"/>
  <c r="AE174" i="7"/>
  <c r="AE182" i="7"/>
  <c r="AE190" i="7"/>
  <c r="AE198" i="7"/>
  <c r="AE206" i="7"/>
  <c r="AE214" i="7"/>
  <c r="AE222" i="7"/>
  <c r="AE230" i="7"/>
  <c r="AE238" i="7"/>
  <c r="AE246" i="7"/>
  <c r="AE254" i="7"/>
  <c r="AE262" i="7"/>
  <c r="AE270" i="7"/>
  <c r="AE278" i="7"/>
  <c r="AE159" i="7"/>
  <c r="AE167" i="7"/>
  <c r="AE175" i="7"/>
  <c r="AE183" i="7"/>
  <c r="AE191" i="7"/>
  <c r="AE199" i="7"/>
  <c r="AE207" i="7"/>
  <c r="AE215" i="7"/>
  <c r="AE223" i="7"/>
  <c r="AE231" i="7"/>
  <c r="AE239" i="7"/>
  <c r="AE247" i="7"/>
  <c r="AE255" i="7"/>
  <c r="AE263" i="7"/>
  <c r="AE271" i="7"/>
  <c r="AE279" i="7"/>
  <c r="A66" i="13"/>
  <c r="C28" i="5"/>
  <c r="W36" i="11" l="1"/>
  <c r="W35" i="11"/>
  <c r="W34" i="11"/>
  <c r="W33" i="11"/>
  <c r="W32" i="11"/>
  <c r="W31" i="11"/>
  <c r="W30" i="11"/>
  <c r="W29" i="11"/>
  <c r="W28" i="11"/>
  <c r="W27" i="11"/>
  <c r="I43" i="6"/>
  <c r="U32" i="11"/>
  <c r="A32" i="11" s="1"/>
  <c r="U31" i="11"/>
  <c r="A31" i="11"/>
  <c r="U30" i="11"/>
  <c r="A30" i="11" s="1"/>
  <c r="U29" i="11"/>
  <c r="A29" i="11" s="1"/>
  <c r="U28" i="11"/>
  <c r="A28" i="11" s="1"/>
  <c r="U27" i="11"/>
  <c r="A27" i="11" s="1"/>
  <c r="E32" i="3"/>
  <c r="C32" i="3"/>
  <c r="F161" i="15" s="1"/>
  <c r="E31" i="3"/>
  <c r="C31" i="3"/>
  <c r="F160" i="15" s="1"/>
  <c r="E30" i="3"/>
  <c r="C30" i="3"/>
  <c r="F159" i="15" s="1"/>
  <c r="E29" i="3"/>
  <c r="C29" i="3"/>
  <c r="F158" i="15" s="1"/>
  <c r="E28" i="3"/>
  <c r="C28" i="3"/>
  <c r="F157" i="15" s="1"/>
  <c r="E27" i="3"/>
  <c r="C27" i="3"/>
  <c r="F156" i="15" s="1"/>
  <c r="E26" i="3"/>
  <c r="C26" i="3"/>
  <c r="F155" i="15" s="1"/>
  <c r="E25" i="3"/>
  <c r="C25" i="3"/>
  <c r="F154" i="15" s="1"/>
  <c r="E24" i="3"/>
  <c r="C24" i="3"/>
  <c r="F153" i="15" s="1"/>
  <c r="E23" i="3"/>
  <c r="C23" i="3"/>
  <c r="F152" i="15" s="1"/>
  <c r="E22" i="3"/>
  <c r="C22" i="3"/>
  <c r="F151" i="15" s="1"/>
  <c r="E21" i="3"/>
  <c r="C21" i="3"/>
  <c r="F150" i="15" s="1"/>
  <c r="C15" i="3"/>
  <c r="C14" i="3"/>
  <c r="C13" i="3"/>
  <c r="C12" i="3"/>
  <c r="C11" i="3"/>
  <c r="T14" i="12"/>
  <c r="R14" i="12"/>
  <c r="T13" i="12"/>
  <c r="E33" i="3" s="1"/>
  <c r="R13" i="12"/>
  <c r="C33" i="3" s="1"/>
  <c r="F162" i="15" s="1"/>
  <c r="G32" i="8"/>
  <c r="B422" i="7"/>
  <c r="C292" i="7"/>
  <c r="C291" i="7"/>
  <c r="C290" i="7"/>
  <c r="C288" i="7"/>
  <c r="B286" i="7"/>
  <c r="C155" i="7"/>
  <c r="C154" i="7"/>
  <c r="C152" i="7"/>
  <c r="B150" i="7"/>
  <c r="C16" i="7"/>
  <c r="B14" i="7"/>
  <c r="C32" i="5"/>
  <c r="C31" i="5"/>
  <c r="C30" i="5"/>
  <c r="H11" i="5"/>
  <c r="H10" i="5"/>
  <c r="H9" i="5"/>
  <c r="H8" i="5"/>
  <c r="H7" i="5"/>
  <c r="C29" i="5"/>
  <c r="C13" i="12"/>
  <c r="C12" i="12"/>
  <c r="C11" i="12"/>
  <c r="I7" i="12"/>
  <c r="G38" i="9"/>
  <c r="C34" i="9"/>
  <c r="C23" i="9"/>
  <c r="C20" i="9"/>
  <c r="L68" i="8"/>
  <c r="C60" i="8"/>
  <c r="AA46" i="8"/>
  <c r="C40" i="8"/>
  <c r="C36" i="8"/>
  <c r="AA17" i="8"/>
  <c r="X11" i="8"/>
  <c r="X10" i="8"/>
  <c r="P10" i="8"/>
  <c r="O8" i="8"/>
  <c r="F20" i="6"/>
  <c r="G18" i="6"/>
  <c r="I428" i="7"/>
  <c r="G55" i="5"/>
  <c r="D24" i="5"/>
  <c r="D22" i="5"/>
  <c r="D20" i="5"/>
  <c r="G22" i="13"/>
  <c r="G23" i="13" s="1"/>
  <c r="G24" i="13" s="1"/>
  <c r="G25" i="13" s="1"/>
  <c r="G26" i="13" s="1"/>
  <c r="G27" i="13" s="1"/>
  <c r="G28" i="13" s="1"/>
  <c r="AC291" i="7"/>
  <c r="AC290" i="7"/>
  <c r="AC289" i="7"/>
  <c r="AC288" i="7"/>
  <c r="AC18" i="7"/>
  <c r="AC17" i="7"/>
  <c r="AC16" i="7"/>
  <c r="AC9" i="7"/>
  <c r="AC8" i="7"/>
  <c r="F379" i="15" l="1"/>
  <c r="F267" i="15"/>
  <c r="F337" i="15"/>
  <c r="F225" i="15"/>
  <c r="F421" i="15"/>
  <c r="F365" i="15"/>
  <c r="F309" i="15"/>
  <c r="F253" i="15"/>
  <c r="F197" i="15"/>
  <c r="F435" i="15"/>
  <c r="F323" i="15"/>
  <c r="F211" i="15"/>
  <c r="F393" i="15"/>
  <c r="F281" i="15"/>
  <c r="F169" i="15"/>
  <c r="F449" i="15"/>
  <c r="F351" i="15"/>
  <c r="F183" i="15"/>
  <c r="F295" i="15"/>
  <c r="F239" i="15"/>
  <c r="F407" i="15"/>
  <c r="F325" i="15"/>
  <c r="F213" i="15"/>
  <c r="F451" i="15"/>
  <c r="F339" i="15"/>
  <c r="F227" i="15"/>
  <c r="F437" i="15"/>
  <c r="F381" i="15"/>
  <c r="F269" i="15"/>
  <c r="F395" i="15"/>
  <c r="F283" i="15"/>
  <c r="F171" i="15"/>
  <c r="F185" i="15"/>
  <c r="F423" i="15"/>
  <c r="F255" i="15"/>
  <c r="F311" i="15"/>
  <c r="F241" i="15"/>
  <c r="F199" i="15"/>
  <c r="F367" i="15"/>
  <c r="F297" i="15"/>
  <c r="F353" i="15"/>
  <c r="F409" i="15"/>
  <c r="F402" i="15"/>
  <c r="F346" i="15"/>
  <c r="F290" i="15"/>
  <c r="F178" i="15"/>
  <c r="F360" i="15"/>
  <c r="F248" i="15"/>
  <c r="F430" i="15"/>
  <c r="F318" i="15"/>
  <c r="F234" i="15"/>
  <c r="F416" i="15"/>
  <c r="F304" i="15"/>
  <c r="F192" i="15"/>
  <c r="F374" i="15"/>
  <c r="F262" i="15"/>
  <c r="F276" i="15"/>
  <c r="F332" i="15"/>
  <c r="F206" i="15"/>
  <c r="F220" i="15"/>
  <c r="F388" i="15"/>
  <c r="F164" i="15"/>
  <c r="F444" i="15"/>
  <c r="F438" i="15"/>
  <c r="F214" i="15"/>
  <c r="F396" i="15"/>
  <c r="F284" i="15"/>
  <c r="F172" i="15"/>
  <c r="F354" i="15"/>
  <c r="F242" i="15"/>
  <c r="F382" i="15"/>
  <c r="F326" i="15"/>
  <c r="F270" i="15"/>
  <c r="F452" i="15"/>
  <c r="F340" i="15"/>
  <c r="F228" i="15"/>
  <c r="F410" i="15"/>
  <c r="F298" i="15"/>
  <c r="F256" i="15"/>
  <c r="F312" i="15"/>
  <c r="F200" i="15"/>
  <c r="F368" i="15"/>
  <c r="F424" i="15"/>
  <c r="F186" i="15"/>
  <c r="F422" i="15"/>
  <c r="F366" i="15"/>
  <c r="F310" i="15"/>
  <c r="F254" i="15"/>
  <c r="F198" i="15"/>
  <c r="F324" i="15"/>
  <c r="F212" i="15"/>
  <c r="F394" i="15"/>
  <c r="F282" i="15"/>
  <c r="F170" i="15"/>
  <c r="F436" i="15"/>
  <c r="F380" i="15"/>
  <c r="F268" i="15"/>
  <c r="F450" i="15"/>
  <c r="F338" i="15"/>
  <c r="F226" i="15"/>
  <c r="F352" i="15"/>
  <c r="F296" i="15"/>
  <c r="F184" i="15"/>
  <c r="F240" i="15"/>
  <c r="F408" i="15"/>
  <c r="F417" i="15"/>
  <c r="F305" i="15"/>
  <c r="F193" i="15"/>
  <c r="F431" i="15"/>
  <c r="F375" i="15"/>
  <c r="F263" i="15"/>
  <c r="F403" i="15"/>
  <c r="F347" i="15"/>
  <c r="F291" i="15"/>
  <c r="F235" i="15"/>
  <c r="F179" i="15"/>
  <c r="F361" i="15"/>
  <c r="F249" i="15"/>
  <c r="F319" i="15"/>
  <c r="F207" i="15"/>
  <c r="F221" i="15"/>
  <c r="F445" i="15"/>
  <c r="F277" i="15"/>
  <c r="F333" i="15"/>
  <c r="F389" i="15"/>
  <c r="F165" i="15"/>
  <c r="F453" i="15"/>
  <c r="F341" i="15"/>
  <c r="F229" i="15"/>
  <c r="F299" i="15"/>
  <c r="F187" i="15"/>
  <c r="F439" i="15"/>
  <c r="F383" i="15"/>
  <c r="F327" i="15"/>
  <c r="F271" i="15"/>
  <c r="F215" i="15"/>
  <c r="F397" i="15"/>
  <c r="F285" i="15"/>
  <c r="F173" i="15"/>
  <c r="F411" i="15"/>
  <c r="F355" i="15"/>
  <c r="F243" i="15"/>
  <c r="F201" i="15"/>
  <c r="F257" i="15"/>
  <c r="F313" i="15"/>
  <c r="F369" i="15"/>
  <c r="F425" i="15"/>
  <c r="F404" i="15"/>
  <c r="F348" i="15"/>
  <c r="F292" i="15"/>
  <c r="F236" i="15"/>
  <c r="F180" i="15"/>
  <c r="F362" i="15"/>
  <c r="F250" i="15"/>
  <c r="F432" i="15"/>
  <c r="F320" i="15"/>
  <c r="F208" i="15"/>
  <c r="F418" i="15"/>
  <c r="F306" i="15"/>
  <c r="F194" i="15"/>
  <c r="F376" i="15"/>
  <c r="F264" i="15"/>
  <c r="F334" i="15"/>
  <c r="F390" i="15"/>
  <c r="F166" i="15"/>
  <c r="F446" i="15"/>
  <c r="F278" i="15"/>
  <c r="F222" i="15"/>
  <c r="F440" i="15"/>
  <c r="F384" i="15"/>
  <c r="F328" i="15"/>
  <c r="F272" i="15"/>
  <c r="F216" i="15"/>
  <c r="F454" i="15"/>
  <c r="F398" i="15"/>
  <c r="F286" i="15"/>
  <c r="F174" i="15"/>
  <c r="F356" i="15"/>
  <c r="F244" i="15"/>
  <c r="F342" i="15"/>
  <c r="F230" i="15"/>
  <c r="F412" i="15"/>
  <c r="F300" i="15"/>
  <c r="F188" i="15"/>
  <c r="F258" i="15"/>
  <c r="F202" i="15"/>
  <c r="F314" i="15"/>
  <c r="F370" i="15"/>
  <c r="F426" i="15"/>
  <c r="F363" i="15"/>
  <c r="F251" i="15"/>
  <c r="F377" i="15"/>
  <c r="F265" i="15"/>
  <c r="F419" i="15"/>
  <c r="F307" i="15"/>
  <c r="F195" i="15"/>
  <c r="F433" i="15"/>
  <c r="F321" i="15"/>
  <c r="F209" i="15"/>
  <c r="F349" i="15"/>
  <c r="F279" i="15"/>
  <c r="F223" i="15"/>
  <c r="F181" i="15"/>
  <c r="F405" i="15"/>
  <c r="F335" i="15"/>
  <c r="F391" i="15"/>
  <c r="F167" i="15"/>
  <c r="F447" i="15"/>
  <c r="F293" i="15"/>
  <c r="F237" i="15"/>
  <c r="F455" i="15"/>
  <c r="F399" i="15"/>
  <c r="F287" i="15"/>
  <c r="F175" i="15"/>
  <c r="F413" i="15"/>
  <c r="F301" i="15"/>
  <c r="F189" i="15"/>
  <c r="F343" i="15"/>
  <c r="F231" i="15"/>
  <c r="F357" i="15"/>
  <c r="F245" i="15"/>
  <c r="F217" i="15"/>
  <c r="F329" i="15"/>
  <c r="F385" i="15"/>
  <c r="F441" i="15"/>
  <c r="F427" i="15"/>
  <c r="F273" i="15"/>
  <c r="F259" i="15"/>
  <c r="F315" i="15"/>
  <c r="F203" i="15"/>
  <c r="F371" i="15"/>
  <c r="F252" i="15"/>
  <c r="F434" i="15"/>
  <c r="F322" i="15"/>
  <c r="F210" i="15"/>
  <c r="F392" i="15"/>
  <c r="F280" i="15"/>
  <c r="F420" i="15"/>
  <c r="F364" i="15"/>
  <c r="F308" i="15"/>
  <c r="F196" i="15"/>
  <c r="F378" i="15"/>
  <c r="F266" i="15"/>
  <c r="F448" i="15"/>
  <c r="F336" i="15"/>
  <c r="F406" i="15"/>
  <c r="F182" i="15"/>
  <c r="F168" i="15"/>
  <c r="F294" i="15"/>
  <c r="F350" i="15"/>
  <c r="F238" i="15"/>
  <c r="F224" i="15"/>
  <c r="F442" i="15"/>
  <c r="F330" i="15"/>
  <c r="F218" i="15"/>
  <c r="F456" i="15"/>
  <c r="F344" i="15"/>
  <c r="F232" i="15"/>
  <c r="F358" i="15"/>
  <c r="F246" i="15"/>
  <c r="F372" i="15"/>
  <c r="F260" i="15"/>
  <c r="F386" i="15"/>
  <c r="F274" i="15"/>
  <c r="F400" i="15"/>
  <c r="F288" i="15"/>
  <c r="F176" i="15"/>
  <c r="F414" i="15"/>
  <c r="F302" i="15"/>
  <c r="F190" i="15"/>
  <c r="F428" i="15"/>
  <c r="F316" i="15"/>
  <c r="F204" i="15"/>
  <c r="C153" i="7"/>
  <c r="C289" i="7"/>
  <c r="AE153" i="7"/>
  <c r="AE154" i="7"/>
  <c r="AE155" i="7"/>
  <c r="AE152" i="7"/>
  <c r="C10" i="8"/>
  <c r="C34" i="3"/>
  <c r="F163" i="15" s="1"/>
  <c r="E34" i="3"/>
  <c r="F457" i="15" l="1"/>
  <c r="F345" i="15"/>
  <c r="F233" i="15"/>
  <c r="F359" i="15"/>
  <c r="F247" i="15"/>
  <c r="F373" i="15"/>
  <c r="F261" i="15"/>
  <c r="F387" i="15"/>
  <c r="F275" i="15"/>
  <c r="F443" i="15"/>
  <c r="F401" i="15"/>
  <c r="F289" i="15"/>
  <c r="F177" i="15"/>
  <c r="F415" i="15"/>
  <c r="F303" i="15"/>
  <c r="F191" i="15"/>
  <c r="F317" i="15"/>
  <c r="F205" i="15"/>
  <c r="F219" i="15"/>
  <c r="F429" i="15"/>
  <c r="F331" i="15"/>
</calcChain>
</file>

<file path=xl/sharedStrings.xml><?xml version="1.0" encoding="utf-8"?>
<sst xmlns="http://schemas.openxmlformats.org/spreadsheetml/2006/main" count="19479" uniqueCount="12682">
  <si>
    <t>INSTRUCTIONS</t>
  </si>
  <si>
    <t>Please make sure 0a and 0b are filled out before starting data collection on this page, and please complete the subsequent pages in their numerical order. Fields in yellow are mandatory, fields in grey are optional.</t>
  </si>
  <si>
    <r>
      <t xml:space="preserve">A.  DATE OF THE MEETING(S) </t>
    </r>
    <r>
      <rPr>
        <b/>
        <sz val="12"/>
        <color rgb="FFFFC000"/>
        <rFont val="Arial"/>
        <family val="2"/>
      </rPr>
      <t>(dd/mm/yyyy)</t>
    </r>
  </si>
  <si>
    <t>Meeting 1:</t>
  </si>
  <si>
    <t>Meeting 2:</t>
  </si>
  <si>
    <t>State</t>
  </si>
  <si>
    <t>Interviewer/team 1:</t>
  </si>
  <si>
    <t>1.09a</t>
  </si>
  <si>
    <t>Name of respondent:</t>
  </si>
  <si>
    <t>Interviewer/team 2:</t>
  </si>
  <si>
    <t>1.09b</t>
  </si>
  <si>
    <t>Designation:</t>
  </si>
  <si>
    <t>Interviewer/team 3:</t>
  </si>
  <si>
    <t>1.09c</t>
  </si>
  <si>
    <t>Phone number:</t>
  </si>
  <si>
    <t>Interviewer/team 4:</t>
  </si>
  <si>
    <t>E-mail address:</t>
  </si>
  <si>
    <t>E.  ADDITIONAL RESPONDENTS:</t>
  </si>
  <si>
    <t>1.10a</t>
  </si>
  <si>
    <t>1.10b</t>
  </si>
  <si>
    <t>1.10c</t>
  </si>
  <si>
    <t>1.11a</t>
  </si>
  <si>
    <t>1.11b</t>
  </si>
  <si>
    <t>1.11c</t>
  </si>
  <si>
    <t>1.12a</t>
  </si>
  <si>
    <t>1.12b</t>
  </si>
  <si>
    <t>1.12c</t>
  </si>
  <si>
    <t>1.13a</t>
  </si>
  <si>
    <t>1.13b</t>
  </si>
  <si>
    <t>1.13c</t>
  </si>
  <si>
    <t>F.  ANY REMARKS?</t>
  </si>
  <si>
    <t>A. CATCHMENT POPULATION and ROUTINE IMMUNIZATION information</t>
  </si>
  <si>
    <r>
      <t xml:space="preserve">B. KEY </t>
    </r>
    <r>
      <rPr>
        <b/>
        <sz val="12"/>
        <color rgb="FFFFC000"/>
        <rFont val="Arial"/>
        <family val="2"/>
      </rPr>
      <t>CAMPAIGN DATES</t>
    </r>
  </si>
  <si>
    <t>Day</t>
  </si>
  <si>
    <t>Month</t>
  </si>
  <si>
    <t>Year</t>
  </si>
  <si>
    <t>Campaign duration</t>
  </si>
  <si>
    <t xml:space="preserve"> DAYS</t>
  </si>
  <si>
    <t>Facility-based</t>
  </si>
  <si>
    <t>Yes</t>
  </si>
  <si>
    <t>No</t>
  </si>
  <si>
    <r>
      <t xml:space="preserve">D. </t>
    </r>
    <r>
      <rPr>
        <b/>
        <sz val="12"/>
        <color rgb="FFFFC000"/>
        <rFont val="Arial"/>
        <family val="2"/>
      </rPr>
      <t>VACCINES</t>
    </r>
    <r>
      <rPr>
        <b/>
        <sz val="12"/>
        <color theme="0"/>
        <rFont val="Arial"/>
        <family val="2"/>
      </rPr>
      <t xml:space="preserve"> or other INTERVENTIONS distributed during the campaign</t>
    </r>
  </si>
  <si>
    <r>
      <rPr>
        <b/>
        <sz val="10"/>
        <rFont val="Arial"/>
        <family val="2"/>
      </rPr>
      <t>Size</t>
    </r>
    <r>
      <rPr>
        <sz val="10"/>
        <rFont val="Arial"/>
        <family val="2"/>
      </rPr>
      <t xml:space="preserve"> of the </t>
    </r>
    <r>
      <rPr>
        <b/>
        <sz val="10"/>
        <rFont val="Arial"/>
        <family val="2"/>
      </rPr>
      <t>target population</t>
    </r>
    <r>
      <rPr>
        <sz val="10"/>
        <rFont val="Arial"/>
        <family val="2"/>
      </rPr>
      <t xml:space="preserve"> for each intervention</t>
    </r>
  </si>
  <si>
    <t>a</t>
  </si>
  <si>
    <t>Yellow Fever (Injectable, 10 doses/vial)</t>
  </si>
  <si>
    <t>b</t>
  </si>
  <si>
    <t>c</t>
  </si>
  <si>
    <t>d</t>
  </si>
  <si>
    <t>e</t>
  </si>
  <si>
    <t>n.a.</t>
  </si>
  <si>
    <t>Temporary posts</t>
  </si>
  <si>
    <r>
      <t xml:space="preserve">A.  </t>
    </r>
    <r>
      <rPr>
        <b/>
        <sz val="12"/>
        <color rgb="FFFFC000"/>
        <rFont val="Arial"/>
        <family val="2"/>
      </rPr>
      <t>VACCINE</t>
    </r>
    <r>
      <rPr>
        <b/>
        <sz val="12"/>
        <color theme="0"/>
        <rFont val="Arial"/>
        <family val="2"/>
      </rPr>
      <t xml:space="preserve"> and other INTERVENTIONS distribution to lower levels</t>
    </r>
  </si>
  <si>
    <r>
      <t xml:space="preserve">B.  </t>
    </r>
    <r>
      <rPr>
        <b/>
        <sz val="12"/>
        <color rgb="FFFFC000"/>
        <rFont val="Arial"/>
        <family val="2"/>
      </rPr>
      <t>SUPPLIES</t>
    </r>
    <r>
      <rPr>
        <b/>
        <sz val="12"/>
        <color theme="0"/>
        <rFont val="Arial"/>
        <family val="2"/>
      </rPr>
      <t xml:space="preserve"> FOR ADMINISTRATION distribution to lower levels</t>
    </r>
  </si>
  <si>
    <t>Supply</t>
  </si>
  <si>
    <t>Unit</t>
  </si>
  <si>
    <t>f</t>
  </si>
  <si>
    <t>g</t>
  </si>
  <si>
    <t>h</t>
  </si>
  <si>
    <t>i</t>
  </si>
  <si>
    <t>j</t>
  </si>
  <si>
    <t>k</t>
  </si>
  <si>
    <t>l</t>
  </si>
  <si>
    <t>m</t>
  </si>
  <si>
    <t>n</t>
  </si>
  <si>
    <t>D.  ANY REMARKS?</t>
  </si>
  <si>
    <t>A.  CAMPAIGN STAFF</t>
  </si>
  <si>
    <t>Select cadre of campaign staff</t>
  </si>
  <si>
    <t>Select cadre</t>
  </si>
  <si>
    <t>Consider events that took place in the following time frames</t>
  </si>
  <si>
    <r>
      <rPr>
        <b/>
        <sz val="10"/>
        <rFont val="Arial"/>
        <family val="2"/>
      </rPr>
      <t>More than 30 days before</t>
    </r>
    <r>
      <rPr>
        <sz val="10"/>
        <rFont val="Arial"/>
        <family val="2"/>
      </rPr>
      <t xml:space="preserve"> the campaign</t>
    </r>
  </si>
  <si>
    <r>
      <t xml:space="preserve">In the </t>
    </r>
    <r>
      <rPr>
        <b/>
        <sz val="10"/>
        <rFont val="Arial"/>
        <family val="2"/>
      </rPr>
      <t>30 days before</t>
    </r>
    <r>
      <rPr>
        <sz val="10"/>
        <rFont val="Arial"/>
        <family val="2"/>
      </rPr>
      <t xml:space="preserve"> the campaign</t>
    </r>
  </si>
  <si>
    <r>
      <rPr>
        <b/>
        <sz val="10"/>
        <rFont val="Arial"/>
        <family val="2"/>
      </rPr>
      <t>During</t>
    </r>
    <r>
      <rPr>
        <sz val="10"/>
        <rFont val="Arial"/>
        <family val="2"/>
      </rPr>
      <t xml:space="preserve"> the campaign</t>
    </r>
  </si>
  <si>
    <r>
      <t xml:space="preserve">In the </t>
    </r>
    <r>
      <rPr>
        <b/>
        <sz val="10"/>
        <rFont val="Arial"/>
        <family val="2"/>
      </rPr>
      <t>30 days after</t>
    </r>
    <r>
      <rPr>
        <sz val="10"/>
        <rFont val="Arial"/>
        <family val="2"/>
      </rPr>
      <t xml:space="preserve"> the campaign</t>
    </r>
  </si>
  <si>
    <r>
      <rPr>
        <b/>
        <sz val="10"/>
        <rFont val="Arial"/>
        <family val="2"/>
      </rPr>
      <t>More than 30 days after</t>
    </r>
    <r>
      <rPr>
        <sz val="10"/>
        <rFont val="Arial"/>
        <family val="2"/>
      </rPr>
      <t xml:space="preserve"> the campaign</t>
    </r>
  </si>
  <si>
    <r>
      <t xml:space="preserve">A.  </t>
    </r>
    <r>
      <rPr>
        <b/>
        <sz val="12"/>
        <color rgb="FFFFC000"/>
        <rFont val="Arial"/>
        <family val="2"/>
      </rPr>
      <t>GENERAL INFO</t>
    </r>
    <r>
      <rPr>
        <b/>
        <sz val="12"/>
        <color theme="0"/>
        <rFont val="Arial"/>
        <family val="2"/>
      </rPr>
      <t xml:space="preserve"> ON THE CAMPAIGN-RELATED EVENT</t>
    </r>
  </si>
  <si>
    <t>Event 1</t>
  </si>
  <si>
    <t>Event 2</t>
  </si>
  <si>
    <t>Event 3</t>
  </si>
  <si>
    <t>Event 4</t>
  </si>
  <si>
    <t>Event 5</t>
  </si>
  <si>
    <t>Event 6</t>
  </si>
  <si>
    <t>Event 7</t>
  </si>
  <si>
    <t>Event 8</t>
  </si>
  <si>
    <t>Event 9</t>
  </si>
  <si>
    <t>Event 10</t>
  </si>
  <si>
    <r>
      <t xml:space="preserve">Was this campaign-related event a </t>
    </r>
    <r>
      <rPr>
        <b/>
        <sz val="10"/>
        <rFont val="Arial"/>
        <family val="2"/>
      </rPr>
      <t xml:space="preserve">meeting </t>
    </r>
    <r>
      <rPr>
        <sz val="10"/>
        <rFont val="Arial"/>
        <family val="2"/>
      </rPr>
      <t xml:space="preserve">or a </t>
    </r>
    <r>
      <rPr>
        <b/>
        <sz val="10"/>
        <rFont val="Arial"/>
        <family val="2"/>
      </rPr>
      <t>training</t>
    </r>
    <r>
      <rPr>
        <sz val="10"/>
        <rFont val="Arial"/>
        <family val="2"/>
      </rPr>
      <t>?</t>
    </r>
  </si>
  <si>
    <t>When did the event take place?</t>
  </si>
  <si>
    <t>Was this a recurring event? (i.e. took place more than once)</t>
  </si>
  <si>
    <t>5.03a</t>
  </si>
  <si>
    <t>If yes, how many times did this event take place?</t>
  </si>
  <si>
    <r>
      <t>Were there expenses related to this event for</t>
    </r>
    <r>
      <rPr>
        <b/>
        <sz val="10"/>
        <rFont val="Arial"/>
        <family val="2"/>
      </rPr>
      <t xml:space="preserve"> venue hire</t>
    </r>
    <r>
      <rPr>
        <sz val="10"/>
        <rFont val="Arial"/>
        <family val="2"/>
      </rPr>
      <t xml:space="preserve"> / </t>
    </r>
    <r>
      <rPr>
        <b/>
        <sz val="10"/>
        <rFont val="Arial"/>
        <family val="2"/>
      </rPr>
      <t>refreshments</t>
    </r>
    <r>
      <rPr>
        <sz val="10"/>
        <rFont val="Arial"/>
        <family val="2"/>
      </rPr>
      <t>?</t>
    </r>
  </si>
  <si>
    <t>5.05a</t>
  </si>
  <si>
    <r>
      <t xml:space="preserve">Were there any </t>
    </r>
    <r>
      <rPr>
        <b/>
        <sz val="10"/>
        <rFont val="Arial"/>
        <family val="2"/>
      </rPr>
      <t>printing</t>
    </r>
    <r>
      <rPr>
        <sz val="10"/>
        <rFont val="Arial"/>
        <family val="2"/>
      </rPr>
      <t xml:space="preserve"> expenditures related to this event? (e.g. training manual, flyers, etc.)</t>
    </r>
  </si>
  <si>
    <t>5.06a</t>
  </si>
  <si>
    <t>5.07a</t>
  </si>
  <si>
    <r>
      <t xml:space="preserve">B.  </t>
    </r>
    <r>
      <rPr>
        <b/>
        <sz val="12"/>
        <color rgb="FFFFC000"/>
        <rFont val="Arial"/>
        <family val="2"/>
      </rPr>
      <t>STAFF PRESENT</t>
    </r>
    <r>
      <rPr>
        <b/>
        <sz val="12"/>
        <color theme="0"/>
        <rFont val="Arial"/>
        <family val="2"/>
      </rPr>
      <t xml:space="preserve"> AT THE EVENT (Yes/No)</t>
    </r>
  </si>
  <si>
    <t>5.08a.</t>
  </si>
  <si>
    <t>5.08b.</t>
  </si>
  <si>
    <t>5.08c.</t>
  </si>
  <si>
    <t>5.08d.</t>
  </si>
  <si>
    <t>5.08e.</t>
  </si>
  <si>
    <t>5.08f.</t>
  </si>
  <si>
    <t>5.08g.</t>
  </si>
  <si>
    <t>5.08h.</t>
  </si>
  <si>
    <t>5.08i.</t>
  </si>
  <si>
    <t>5.08j.</t>
  </si>
  <si>
    <t>5.08k.</t>
  </si>
  <si>
    <t>5.08l.</t>
  </si>
  <si>
    <t>5.08m.</t>
  </si>
  <si>
    <t>5.08n.</t>
  </si>
  <si>
    <t>5.08o.</t>
  </si>
  <si>
    <t>5.08p.</t>
  </si>
  <si>
    <t>5.08q.</t>
  </si>
  <si>
    <t>5.08r.</t>
  </si>
  <si>
    <t>5.08s.</t>
  </si>
  <si>
    <t>5.08t.</t>
  </si>
  <si>
    <t>5.08u.</t>
  </si>
  <si>
    <t>5.08v.</t>
  </si>
  <si>
    <t>5.08w.</t>
  </si>
  <si>
    <t>5.08x.</t>
  </si>
  <si>
    <t>5.08y.</t>
  </si>
  <si>
    <r>
      <t xml:space="preserve">C.  </t>
    </r>
    <r>
      <rPr>
        <b/>
        <sz val="12"/>
        <color rgb="FFFFC000"/>
        <rFont val="Arial"/>
        <family val="2"/>
      </rPr>
      <t>CONTRIBUTIONS</t>
    </r>
    <r>
      <rPr>
        <b/>
        <sz val="12"/>
        <color theme="0"/>
        <rFont val="Arial"/>
        <family val="2"/>
      </rPr>
      <t xml:space="preserve"> FROM PARTNERS AND DONORS (excluding per diem)</t>
    </r>
  </si>
  <si>
    <t>Contribution 1</t>
  </si>
  <si>
    <t>Contribution 2</t>
  </si>
  <si>
    <t>Contribution 3</t>
  </si>
  <si>
    <t>Contribution 4</t>
  </si>
  <si>
    <t>Contribution 5</t>
  </si>
  <si>
    <r>
      <t xml:space="preserve">Detail </t>
    </r>
    <r>
      <rPr>
        <b/>
        <sz val="10"/>
        <rFont val="Arial"/>
        <family val="2"/>
      </rPr>
      <t>financial contributions</t>
    </r>
    <r>
      <rPr>
        <sz val="10"/>
        <rFont val="Arial"/>
        <family val="2"/>
      </rPr>
      <t xml:space="preserve"> received to pay for the expenses recorded in this tab</t>
    </r>
    <r>
      <rPr>
        <b/>
        <sz val="10"/>
        <rFont val="Arial"/>
        <family val="2"/>
      </rPr>
      <t xml:space="preserve"> </t>
    </r>
    <r>
      <rPr>
        <sz val="10"/>
        <rFont val="Arial"/>
        <family val="2"/>
      </rPr>
      <t>(e.g. money to hire venues or pay for refreshments, money to print training material, money to pay for transport).</t>
    </r>
  </si>
  <si>
    <t>Source and purpose of funds</t>
  </si>
  <si>
    <r>
      <t>Detail additional</t>
    </r>
    <r>
      <rPr>
        <b/>
        <sz val="10"/>
        <rFont val="Arial"/>
        <family val="2"/>
      </rPr>
      <t xml:space="preserve"> in-kind contribution</t>
    </r>
    <r>
      <rPr>
        <sz val="10"/>
        <rFont val="Arial"/>
        <family val="2"/>
      </rPr>
      <t xml:space="preserve"> received in relation to the events, if applicable (e.g. provided trainer for a training, provided venue to host meeting/training)</t>
    </r>
  </si>
  <si>
    <t>In kind contribution</t>
  </si>
  <si>
    <t>Source and use of donation</t>
  </si>
  <si>
    <t>Please fill out how staff involved in the campaign spent their time in the 30 days prior to the campaign, during the campaign, and during the 30 days following the campaign, as well as all related transport costs. Fields in yellow are mandatory, fields in grey are optional. Fields in blue should be left as they are.</t>
  </si>
  <si>
    <r>
      <t>A. STANDARD WORKING HOURS (</t>
    </r>
    <r>
      <rPr>
        <b/>
        <sz val="12"/>
        <color rgb="FFFFC000"/>
        <rFont val="Arial"/>
        <family val="2"/>
      </rPr>
      <t>non-campaign</t>
    </r>
    <r>
      <rPr>
        <b/>
        <sz val="12"/>
        <color theme="0"/>
        <rFont val="Arial"/>
        <family val="2"/>
      </rPr>
      <t>)</t>
    </r>
  </si>
  <si>
    <r>
      <t xml:space="preserve">B. WORKING HOURS </t>
    </r>
    <r>
      <rPr>
        <b/>
        <sz val="12"/>
        <color rgb="FFFFC000"/>
        <rFont val="Arial"/>
        <family val="2"/>
      </rPr>
      <t>DURING THE CAMPAIGN</t>
    </r>
  </si>
  <si>
    <t xml:space="preserve"> WORKDAY DURATION</t>
  </si>
  <si>
    <t>Hours</t>
  </si>
  <si>
    <r>
      <t xml:space="preserve">What time does staff </t>
    </r>
    <r>
      <rPr>
        <b/>
        <sz val="10"/>
        <rFont val="Arial"/>
        <family val="2"/>
      </rPr>
      <t>normally</t>
    </r>
    <r>
      <rPr>
        <sz val="10"/>
        <rFont val="Arial"/>
        <family val="2"/>
      </rPr>
      <t xml:space="preserve"> start the workday? (hh:mm)</t>
    </r>
  </si>
  <si>
    <r>
      <t xml:space="preserve">What time did campaign staff start the workday </t>
    </r>
    <r>
      <rPr>
        <b/>
        <sz val="10"/>
        <rFont val="Arial"/>
        <family val="2"/>
      </rPr>
      <t>during the campaign</t>
    </r>
    <r>
      <rPr>
        <sz val="10"/>
        <rFont val="Arial"/>
        <family val="2"/>
      </rPr>
      <t>? (hh:mm)</t>
    </r>
  </si>
  <si>
    <r>
      <t xml:space="preserve">Duration of </t>
    </r>
    <r>
      <rPr>
        <b/>
        <sz val="10.5"/>
        <rFont val="Arial"/>
        <family val="2"/>
      </rPr>
      <t>typical</t>
    </r>
    <r>
      <rPr>
        <sz val="10.5"/>
        <rFont val="Arial"/>
        <family val="2"/>
      </rPr>
      <t xml:space="preserve"> workday</t>
    </r>
  </si>
  <si>
    <r>
      <t xml:space="preserve">What time does staff </t>
    </r>
    <r>
      <rPr>
        <b/>
        <sz val="10"/>
        <rFont val="Arial"/>
        <family val="2"/>
      </rPr>
      <t>normally</t>
    </r>
    <r>
      <rPr>
        <sz val="10"/>
        <rFont val="Arial"/>
        <family val="2"/>
      </rPr>
      <t xml:space="preserve"> end the workday? (hh:mm)</t>
    </r>
  </si>
  <si>
    <r>
      <t xml:space="preserve">What time did campaign staff end the workday </t>
    </r>
    <r>
      <rPr>
        <b/>
        <sz val="10"/>
        <rFont val="Arial"/>
        <family val="2"/>
      </rPr>
      <t>during the campaign</t>
    </r>
    <r>
      <rPr>
        <sz val="10"/>
        <rFont val="Arial"/>
        <family val="2"/>
      </rPr>
      <t>? (hh:mm)</t>
    </r>
  </si>
  <si>
    <r>
      <t xml:space="preserve">Duration of </t>
    </r>
    <r>
      <rPr>
        <b/>
        <sz val="10.5"/>
        <rFont val="Arial"/>
        <family val="2"/>
      </rPr>
      <t>campaign</t>
    </r>
    <r>
      <rPr>
        <sz val="10.5"/>
        <rFont val="Arial"/>
        <family val="2"/>
      </rPr>
      <t xml:space="preserve"> workday </t>
    </r>
  </si>
  <si>
    <r>
      <t xml:space="preserve">C. STAFF TIME </t>
    </r>
    <r>
      <rPr>
        <b/>
        <sz val="12"/>
        <color rgb="FFFFC000"/>
        <rFont val="Arial"/>
        <family val="2"/>
      </rPr>
      <t>BEFORE</t>
    </r>
    <r>
      <rPr>
        <b/>
        <sz val="12"/>
        <color theme="0"/>
        <rFont val="Arial"/>
        <family val="2"/>
      </rPr>
      <t xml:space="preserve"> THE CAMPAIGN   (</t>
    </r>
    <r>
      <rPr>
        <b/>
        <sz val="12"/>
        <color rgb="FFFFC000"/>
        <rFont val="Arial"/>
        <family val="2"/>
      </rPr>
      <t>INCLUDING</t>
    </r>
    <r>
      <rPr>
        <b/>
        <sz val="12"/>
        <color theme="0"/>
        <rFont val="Arial"/>
        <family val="2"/>
      </rPr>
      <t xml:space="preserve"> for training, meetings, and events noted in tab 5)</t>
    </r>
  </si>
  <si>
    <t>CHECK</t>
  </si>
  <si>
    <r>
      <t>How many hours did each staff spend on each activity in the</t>
    </r>
    <r>
      <rPr>
        <b/>
        <sz val="12"/>
        <color rgb="FFFFC000"/>
        <rFont val="Arial"/>
        <family val="2"/>
      </rPr>
      <t xml:space="preserve"> 30 days PRIOR</t>
    </r>
    <r>
      <rPr>
        <b/>
        <sz val="12"/>
        <color theme="0"/>
        <rFont val="Arial"/>
        <family val="2"/>
      </rPr>
      <t xml:space="preserve"> to the campaign?</t>
    </r>
  </si>
  <si>
    <t>Average hours worked on campaign per day</t>
  </si>
  <si>
    <t>Training</t>
  </si>
  <si>
    <t>Campaign management</t>
  </si>
  <si>
    <t>Supervision</t>
  </si>
  <si>
    <t>Vaccine distribution and storage</t>
  </si>
  <si>
    <t>Cold chain maintenance</t>
  </si>
  <si>
    <t>Waste management</t>
  </si>
  <si>
    <t>AEFI management</t>
  </si>
  <si>
    <t>Record keeping, HMIS, M&amp;E</t>
  </si>
  <si>
    <t>Social mobilization</t>
  </si>
  <si>
    <t>Other campaign activity</t>
  </si>
  <si>
    <t>Specify here</t>
  </si>
  <si>
    <r>
      <t xml:space="preserve">D. STAFF TIME </t>
    </r>
    <r>
      <rPr>
        <b/>
        <sz val="12"/>
        <color rgb="FFFFC000"/>
        <rFont val="Arial"/>
        <family val="2"/>
      </rPr>
      <t>DURING</t>
    </r>
    <r>
      <rPr>
        <b/>
        <sz val="12"/>
        <color theme="0"/>
        <rFont val="Arial"/>
        <family val="2"/>
      </rPr>
      <t xml:space="preserve"> THE CAMPAIGN   (</t>
    </r>
    <r>
      <rPr>
        <b/>
        <sz val="12"/>
        <color rgb="FFFFC000"/>
        <rFont val="Arial"/>
        <family val="2"/>
      </rPr>
      <t>INCLUDING</t>
    </r>
    <r>
      <rPr>
        <b/>
        <sz val="12"/>
        <color theme="0"/>
        <rFont val="Arial"/>
        <family val="2"/>
      </rPr>
      <t xml:space="preserve"> for training, meetings, and events noted in tab 5)</t>
    </r>
  </si>
  <si>
    <r>
      <t xml:space="preserve">Specify the </t>
    </r>
    <r>
      <rPr>
        <b/>
        <sz val="12"/>
        <color rgb="FFFFC000"/>
        <rFont val="Arial"/>
        <family val="2"/>
      </rPr>
      <t>total number of hours</t>
    </r>
    <r>
      <rPr>
        <b/>
        <sz val="12"/>
        <color theme="0"/>
        <rFont val="Arial"/>
        <family val="2"/>
      </rPr>
      <t xml:space="preserve"> spent on each activity by each staff </t>
    </r>
    <r>
      <rPr>
        <b/>
        <sz val="12"/>
        <color rgb="FFFFC000"/>
        <rFont val="Arial"/>
        <family val="2"/>
      </rPr>
      <t>during the campaign</t>
    </r>
  </si>
  <si>
    <t>Average work hours per day of campaign</t>
  </si>
  <si>
    <r>
      <t xml:space="preserve">Other </t>
    </r>
    <r>
      <rPr>
        <b/>
        <sz val="10"/>
        <color rgb="FFFFC000"/>
        <rFont val="Arial"/>
        <family val="2"/>
      </rPr>
      <t>non-campaign</t>
    </r>
    <r>
      <rPr>
        <b/>
        <sz val="10"/>
        <color theme="0"/>
        <rFont val="Arial"/>
        <family val="2"/>
      </rPr>
      <t xml:space="preserve"> activity</t>
    </r>
  </si>
  <si>
    <r>
      <t xml:space="preserve">E. STAFF TIME </t>
    </r>
    <r>
      <rPr>
        <b/>
        <sz val="12"/>
        <color rgb="FFFFC000"/>
        <rFont val="Arial"/>
        <family val="2"/>
      </rPr>
      <t>AFTER</t>
    </r>
    <r>
      <rPr>
        <b/>
        <sz val="12"/>
        <color theme="0"/>
        <rFont val="Arial"/>
        <family val="2"/>
      </rPr>
      <t xml:space="preserve"> THE CAMPAIGN    (</t>
    </r>
    <r>
      <rPr>
        <b/>
        <sz val="12"/>
        <color rgb="FFFFC000"/>
        <rFont val="Arial"/>
        <family val="2"/>
      </rPr>
      <t>INCLUDING</t>
    </r>
    <r>
      <rPr>
        <b/>
        <sz val="12"/>
        <color theme="0"/>
        <rFont val="Arial"/>
        <family val="2"/>
      </rPr>
      <t xml:space="preserve"> for training, meetings, and events noted in tab 5)</t>
    </r>
  </si>
  <si>
    <r>
      <t>How many hours did each staff spend on each activity in the</t>
    </r>
    <r>
      <rPr>
        <b/>
        <sz val="12"/>
        <color rgb="FFFFC000"/>
        <rFont val="Arial"/>
        <family val="2"/>
      </rPr>
      <t xml:space="preserve"> 30 days AFTER</t>
    </r>
    <r>
      <rPr>
        <b/>
        <sz val="12"/>
        <color theme="0"/>
        <rFont val="Arial"/>
        <family val="2"/>
      </rPr>
      <t xml:space="preserve"> to the campaign?</t>
    </r>
  </si>
  <si>
    <r>
      <t>Average n. hours worked on campaign</t>
    </r>
    <r>
      <rPr>
        <b/>
        <sz val="10"/>
        <color rgb="FFFFC000"/>
        <rFont val="Arial"/>
        <family val="2"/>
      </rPr>
      <t xml:space="preserve"> per day</t>
    </r>
  </si>
  <si>
    <r>
      <t xml:space="preserve">F. </t>
    </r>
    <r>
      <rPr>
        <b/>
        <sz val="12"/>
        <color rgb="FFFFC000"/>
        <rFont val="Arial"/>
        <family val="2"/>
      </rPr>
      <t xml:space="preserve">OTHER LABOR EXPENSES </t>
    </r>
    <r>
      <rPr>
        <b/>
        <sz val="12"/>
        <color theme="0"/>
        <rFont val="Arial"/>
        <family val="2"/>
      </rPr>
      <t>during, before and after the campaign</t>
    </r>
  </si>
  <si>
    <r>
      <t xml:space="preserve">G.  </t>
    </r>
    <r>
      <rPr>
        <b/>
        <sz val="12"/>
        <color rgb="FFFFC000"/>
        <rFont val="Arial"/>
        <family val="2"/>
      </rPr>
      <t>CONTRIBUTIONS</t>
    </r>
    <r>
      <rPr>
        <b/>
        <sz val="12"/>
        <color theme="0"/>
        <rFont val="Arial"/>
        <family val="2"/>
      </rPr>
      <t xml:space="preserve"> FROM PARTNERS AND DONORS (</t>
    </r>
    <r>
      <rPr>
        <b/>
        <sz val="12"/>
        <color rgb="FFFFC000"/>
        <rFont val="Arial"/>
        <family val="2"/>
      </rPr>
      <t>exclude</t>
    </r>
    <r>
      <rPr>
        <b/>
        <sz val="12"/>
        <color theme="0"/>
        <rFont val="Arial"/>
        <family val="2"/>
      </rPr>
      <t xml:space="preserve"> per diem)</t>
    </r>
  </si>
  <si>
    <r>
      <t xml:space="preserve">Detail </t>
    </r>
    <r>
      <rPr>
        <b/>
        <sz val="10"/>
        <rFont val="Arial"/>
        <family val="2"/>
      </rPr>
      <t>financial contributions</t>
    </r>
    <r>
      <rPr>
        <sz val="10"/>
        <rFont val="Arial"/>
        <family val="2"/>
      </rPr>
      <t xml:space="preserve"> received to pay for the expenses recorded in this tab (e.g. money to pay for transport to immunization activities).</t>
    </r>
  </si>
  <si>
    <r>
      <t xml:space="preserve">Detail additional </t>
    </r>
    <r>
      <rPr>
        <b/>
        <sz val="10"/>
        <rFont val="Arial"/>
        <family val="2"/>
      </rPr>
      <t>in-kind contribution</t>
    </r>
    <r>
      <rPr>
        <sz val="10"/>
        <rFont val="Arial"/>
        <family val="2"/>
      </rPr>
      <t xml:space="preserve"> received in relation to the activities above, if applicable (e.g. provided transportation, provided laborer to help loading and unloading)</t>
    </r>
  </si>
  <si>
    <t>H.  ANY REMARKS?</t>
  </si>
  <si>
    <r>
      <rPr>
        <b/>
        <sz val="12"/>
        <rFont val="Arial"/>
        <family val="2"/>
      </rPr>
      <t>INSTRUCTIONS</t>
    </r>
    <r>
      <rPr>
        <sz val="12"/>
        <rFont val="Arial"/>
        <family val="2"/>
      </rPr>
      <t xml:space="preserve"> </t>
    </r>
  </si>
  <si>
    <t>Please fill in the details for all vehicles that were used for the campaign for campaign purposes (e.g. to distribute vaccines, to attend trainings or planning meetings, to conduct social mobilization activities or pick up waste from lower levels, etc.). Please also include vehicles that were borrowed from partners.</t>
  </si>
  <si>
    <t>A.  GENERAL VEHICLE INFORMATION</t>
  </si>
  <si>
    <t>Vehicle 1</t>
  </si>
  <si>
    <t>Vehicle 2</t>
  </si>
  <si>
    <t>Vehicle 3</t>
  </si>
  <si>
    <t>Vehicle 4</t>
  </si>
  <si>
    <t>Vehicle 5</t>
  </si>
  <si>
    <t>Vehicle 6</t>
  </si>
  <si>
    <t>Vehicle 7</t>
  </si>
  <si>
    <t>Vehicle 8</t>
  </si>
  <si>
    <t>Vehicle 9</t>
  </si>
  <si>
    <t>Vehicle 10</t>
  </si>
  <si>
    <t>Type of vehicle</t>
  </si>
  <si>
    <t>Brand/Model</t>
  </si>
  <si>
    <t>Select what type of fuel is used for this vehicle</t>
  </si>
  <si>
    <t>B.  VEHICLES EXPENSES</t>
  </si>
  <si>
    <t>FOR VEHICLES PURCHASED/DONATED/BORROWED for the campaign</t>
  </si>
  <si>
    <t>Which entity purchased, donated, or lent the vehicle for the campaign?</t>
  </si>
  <si>
    <t>7.05a</t>
  </si>
  <si>
    <t>7.05b</t>
  </si>
  <si>
    <t>Specify which partner/donor</t>
  </si>
  <si>
    <t>FOR ALL NON-RENTED VEHICLES</t>
  </si>
  <si>
    <r>
      <t xml:space="preserve">Did the vehicle receive </t>
    </r>
    <r>
      <rPr>
        <b/>
        <sz val="10"/>
        <rFont val="Arial"/>
        <family val="2"/>
      </rPr>
      <t>maintenance</t>
    </r>
    <r>
      <rPr>
        <sz val="10"/>
        <rFont val="Arial"/>
        <family val="2"/>
      </rPr>
      <t xml:space="preserve"> within 30 days prior, during, and within 30 days after campaign?</t>
    </r>
  </si>
  <si>
    <t>7.06a</t>
  </si>
  <si>
    <t>FOR RENTED VEHICLES ONLY</t>
  </si>
  <si>
    <t>For how many days was the vehicle rented?</t>
  </si>
  <si>
    <t>Was fuel included in the rental price?</t>
  </si>
  <si>
    <r>
      <t xml:space="preserve">C.  VEHICLES USE </t>
    </r>
    <r>
      <rPr>
        <b/>
        <sz val="12"/>
        <color rgb="FFFFC000"/>
        <rFont val="Arial"/>
        <family val="2"/>
      </rPr>
      <t>FOR</t>
    </r>
    <r>
      <rPr>
        <b/>
        <sz val="12"/>
        <color theme="0"/>
        <rFont val="Arial"/>
        <family val="2"/>
      </rPr>
      <t xml:space="preserve"> THE CAMPAIGN</t>
    </r>
  </si>
  <si>
    <t>E.  CONTRIBUTIONS FROM PARTNERS AND DONORS</t>
  </si>
  <si>
    <r>
      <t xml:space="preserve">Detail </t>
    </r>
    <r>
      <rPr>
        <b/>
        <sz val="10"/>
        <rFont val="Arial"/>
        <family val="2"/>
      </rPr>
      <t>financial contributions</t>
    </r>
    <r>
      <rPr>
        <sz val="10"/>
        <rFont val="Arial"/>
        <family val="2"/>
      </rPr>
      <t xml:space="preserve"> received to pay for the</t>
    </r>
    <r>
      <rPr>
        <b/>
        <sz val="10"/>
        <rFont val="Arial"/>
        <family val="2"/>
      </rPr>
      <t xml:space="preserve"> expenses recorded in this tab</t>
    </r>
    <r>
      <rPr>
        <sz val="10"/>
        <rFont val="Arial"/>
        <family val="2"/>
      </rPr>
      <t xml:space="preserve"> (e.g. money to buy fuel for the campaign, money to repair vehicles before the campaign)</t>
    </r>
  </si>
  <si>
    <t>Source (name of donors or partners) and purpose of funds</t>
  </si>
  <si>
    <r>
      <t>Detail any additional</t>
    </r>
    <r>
      <rPr>
        <b/>
        <sz val="10"/>
        <rFont val="Arial"/>
        <family val="2"/>
      </rPr>
      <t xml:space="preserve"> in-kind contribution</t>
    </r>
    <r>
      <rPr>
        <sz val="10"/>
        <rFont val="Arial"/>
        <family val="2"/>
      </rPr>
      <t xml:space="preserve"> received in relation to vehicles (e.g. donated fuel, donated spare parts, etc.)</t>
    </r>
  </si>
  <si>
    <t>Source (name of donors or partners) and purpose</t>
  </si>
  <si>
    <t>Any remarks?</t>
  </si>
  <si>
    <r>
      <t xml:space="preserve">A.  COLD CHAIN </t>
    </r>
    <r>
      <rPr>
        <b/>
        <sz val="12"/>
        <color rgb="FFFFC000"/>
        <rFont val="Arial"/>
        <family val="2"/>
      </rPr>
      <t>POWER</t>
    </r>
  </si>
  <si>
    <t>8.01a</t>
  </si>
  <si>
    <t>If no, how was the cold chain maintained?</t>
  </si>
  <si>
    <t>How much kerosene, gas, diesel or petrol was used?</t>
  </si>
  <si>
    <t>8.04a</t>
  </si>
  <si>
    <t>8.04c</t>
  </si>
  <si>
    <t>8.02a</t>
  </si>
  <si>
    <t>Grid electricity</t>
  </si>
  <si>
    <t>Solar energy</t>
  </si>
  <si>
    <t>8.04b</t>
  </si>
  <si>
    <t>Gas used (n of bottles)</t>
  </si>
  <si>
    <t>8.04d</t>
  </si>
  <si>
    <t>8.02b</t>
  </si>
  <si>
    <t xml:space="preserve">Generator </t>
  </si>
  <si>
    <r>
      <t xml:space="preserve">B.  </t>
    </r>
    <r>
      <rPr>
        <b/>
        <sz val="12"/>
        <color rgb="FFFFC000"/>
        <rFont val="Arial"/>
        <family val="2"/>
      </rPr>
      <t>COLD CHAIN</t>
    </r>
    <r>
      <rPr>
        <b/>
        <sz val="12"/>
        <color theme="0"/>
        <rFont val="Arial"/>
        <family val="2"/>
      </rPr>
      <t xml:space="preserve"> EQUIPMENT and ACCESSORIES</t>
    </r>
  </si>
  <si>
    <t>Quantity used for campaign</t>
  </si>
  <si>
    <t>% capacity used in campaign</t>
  </si>
  <si>
    <t>For the cold room, please provide capacity (in m3) instead of brand/model</t>
  </si>
  <si>
    <t>Cold room</t>
  </si>
  <si>
    <t>Ice-lined fridge</t>
  </si>
  <si>
    <t>Solar fridge</t>
  </si>
  <si>
    <t>Other fridge</t>
  </si>
  <si>
    <t>Voltage regulator</t>
  </si>
  <si>
    <t>Solar panel</t>
  </si>
  <si>
    <t>Solar inverter</t>
  </si>
  <si>
    <t>Air conditioner</t>
  </si>
  <si>
    <t>Cold box</t>
  </si>
  <si>
    <t>Vaccine carrier</t>
  </si>
  <si>
    <t>Ice pack</t>
  </si>
  <si>
    <t>Dial thermometer</t>
  </si>
  <si>
    <t>Other cold chain equip.</t>
  </si>
  <si>
    <t>C. COLD CHAIN MAINTENANCE</t>
  </si>
  <si>
    <t>Were cold chain repairs carried out in the 30 days before, during or 30 days after the campaign?</t>
  </si>
  <si>
    <t>D.  GENERATORS</t>
  </si>
  <si>
    <t>Generator 1</t>
  </si>
  <si>
    <t>Generator 2</t>
  </si>
  <si>
    <t>Generator 3</t>
  </si>
  <si>
    <t>Was the generator already owned, borrowed/donated, purchased for the campaign, or rented?</t>
  </si>
  <si>
    <t>For each generator used during the campaign, please specify what type of fuel was used</t>
  </si>
  <si>
    <t>How many hours in total was this generator used during the campaign?</t>
  </si>
  <si>
    <r>
      <t xml:space="preserve">E.  </t>
    </r>
    <r>
      <rPr>
        <b/>
        <sz val="12"/>
        <color rgb="FFFFC000"/>
        <rFont val="Arial"/>
        <family val="2"/>
      </rPr>
      <t>OFFICE</t>
    </r>
    <r>
      <rPr>
        <b/>
        <sz val="12"/>
        <color theme="0"/>
        <rFont val="Arial"/>
        <family val="2"/>
      </rPr>
      <t xml:space="preserve"> EQUIPMENT and OTHER ITEMS</t>
    </r>
  </si>
  <si>
    <t>Main activity for which item was used</t>
  </si>
  <si>
    <t>Desktop computer</t>
  </si>
  <si>
    <t>Laptop computer</t>
  </si>
  <si>
    <t>Tablet</t>
  </si>
  <si>
    <t>Printer</t>
  </si>
  <si>
    <t>Fax machine</t>
  </si>
  <si>
    <t>Landline phone</t>
  </si>
  <si>
    <t>Mobile phone</t>
  </si>
  <si>
    <t>Smartphone</t>
  </si>
  <si>
    <t>Megaphone</t>
  </si>
  <si>
    <r>
      <t xml:space="preserve">F.   </t>
    </r>
    <r>
      <rPr>
        <b/>
        <sz val="12"/>
        <color rgb="FFFFC000"/>
        <rFont val="Arial"/>
        <family val="2"/>
      </rPr>
      <t>SUPPLIES</t>
    </r>
    <r>
      <rPr>
        <b/>
        <sz val="12"/>
        <color theme="0"/>
        <rFont val="Arial"/>
        <family val="2"/>
      </rPr>
      <t xml:space="preserve"> </t>
    </r>
  </si>
  <si>
    <t>Stationery (pens, scissors, etc.)</t>
  </si>
  <si>
    <r>
      <t xml:space="preserve">G.  </t>
    </r>
    <r>
      <rPr>
        <b/>
        <sz val="12"/>
        <color rgb="FFFFC000"/>
        <rFont val="Arial"/>
        <family val="2"/>
      </rPr>
      <t>CONTRIBUTIONS</t>
    </r>
    <r>
      <rPr>
        <b/>
        <sz val="12"/>
        <color theme="0"/>
        <rFont val="Arial"/>
        <family val="2"/>
      </rPr>
      <t xml:space="preserve"> FROM PARTNERS AND DONORS</t>
    </r>
  </si>
  <si>
    <t xml:space="preserve">  </t>
  </si>
  <si>
    <r>
      <t xml:space="preserve">Detail </t>
    </r>
    <r>
      <rPr>
        <b/>
        <sz val="10"/>
        <rFont val="Arial"/>
        <family val="2"/>
      </rPr>
      <t>financial contributions</t>
    </r>
    <r>
      <rPr>
        <sz val="10"/>
        <rFont val="Arial"/>
        <family val="2"/>
      </rPr>
      <t xml:space="preserve"> received to pay for the expenses recorded in this tab (e.g. money to buy fuel for generators, to repair cold chain equipment, etc.).</t>
    </r>
  </si>
  <si>
    <r>
      <t>Detail additional</t>
    </r>
    <r>
      <rPr>
        <b/>
        <sz val="10"/>
        <rFont val="Arial"/>
        <family val="2"/>
      </rPr>
      <t xml:space="preserve"> in-kind contribution</t>
    </r>
    <r>
      <rPr>
        <sz val="10"/>
        <rFont val="Arial"/>
        <family val="2"/>
      </rPr>
      <t xml:space="preserve"> received in relation to equipment, if applicable. </t>
    </r>
  </si>
  <si>
    <r>
      <rPr>
        <b/>
        <sz val="12"/>
        <rFont val="Arial"/>
        <family val="2"/>
      </rPr>
      <t>INSTRUCTIONS</t>
    </r>
    <r>
      <rPr>
        <sz val="12"/>
        <rFont val="Arial"/>
        <family val="2"/>
      </rPr>
      <t xml:space="preserve">: </t>
    </r>
  </si>
  <si>
    <t xml:space="preserve">Please capture all per diems, incentives and travel allowances received by all staff specifically for the campaign. Please also capture any costs related to waste disposal and communication, and any other costs for the campaign that haven't been captured in previous sections of the questionnaire. Fields in yellow are mandatory, fields in grey are optional. </t>
  </si>
  <si>
    <r>
      <t xml:space="preserve">A.  </t>
    </r>
    <r>
      <rPr>
        <b/>
        <sz val="12"/>
        <color rgb="FFFFC000"/>
        <rFont val="Arial"/>
        <family val="2"/>
      </rPr>
      <t>PER DIEM</t>
    </r>
    <r>
      <rPr>
        <b/>
        <sz val="12"/>
        <color theme="0"/>
        <rFont val="Arial"/>
        <family val="2"/>
      </rPr>
      <t xml:space="preserve"> EXPENSES (reply to </t>
    </r>
    <r>
      <rPr>
        <b/>
        <sz val="12"/>
        <color rgb="FFFFC000"/>
        <rFont val="Arial"/>
        <family val="2"/>
      </rPr>
      <t>either</t>
    </r>
    <r>
      <rPr>
        <b/>
        <sz val="12"/>
        <color theme="0"/>
        <rFont val="Arial"/>
        <family val="2"/>
      </rPr>
      <t xml:space="preserve"> 9.01 </t>
    </r>
    <r>
      <rPr>
        <b/>
        <sz val="12"/>
        <color rgb="FFFFC000"/>
        <rFont val="Arial"/>
        <family val="2"/>
      </rPr>
      <t>or both</t>
    </r>
    <r>
      <rPr>
        <b/>
        <sz val="12"/>
        <color theme="0"/>
        <rFont val="Arial"/>
        <family val="2"/>
      </rPr>
      <t xml:space="preserve"> 9.02 and 9.03)</t>
    </r>
  </si>
  <si>
    <r>
      <t>For each activity specify the</t>
    </r>
    <r>
      <rPr>
        <b/>
        <sz val="11"/>
        <color rgb="FFFFC000"/>
        <rFont val="Arial"/>
        <family val="2"/>
      </rPr>
      <t xml:space="preserve"> total amount</t>
    </r>
    <r>
      <rPr>
        <b/>
        <sz val="11"/>
        <color theme="0"/>
        <rFont val="Arial"/>
        <family val="2"/>
      </rPr>
      <t xml:space="preserve"> of per diems and travel allowances received for all staff for the entire campaign period</t>
    </r>
  </si>
  <si>
    <t xml:space="preserve">Campaign management </t>
  </si>
  <si>
    <t xml:space="preserve"> Vaccine collection, distribution, storage</t>
  </si>
  <si>
    <t xml:space="preserve">Cold chain maintenance </t>
  </si>
  <si>
    <t xml:space="preserve">AEFI management </t>
  </si>
  <si>
    <t>health facility funds</t>
  </si>
  <si>
    <r>
      <rPr>
        <b/>
        <sz val="10"/>
        <rFont val="Arial"/>
        <family val="2"/>
      </rPr>
      <t>How</t>
    </r>
    <r>
      <rPr>
        <sz val="10"/>
        <rFont val="Arial"/>
        <family val="2"/>
      </rPr>
      <t xml:space="preserve"> </t>
    </r>
    <r>
      <rPr>
        <b/>
        <sz val="10"/>
        <rFont val="Arial"/>
        <family val="2"/>
      </rPr>
      <t>many staff</t>
    </r>
    <r>
      <rPr>
        <sz val="10"/>
        <rFont val="Arial"/>
        <family val="2"/>
      </rPr>
      <t xml:space="preserve"> received a per diem for each of the following activity?</t>
    </r>
  </si>
  <si>
    <r>
      <rPr>
        <b/>
        <sz val="10"/>
        <rFont val="Arial"/>
        <family val="2"/>
      </rPr>
      <t>How much</t>
    </r>
    <r>
      <rPr>
        <sz val="10"/>
        <rFont val="Arial"/>
        <family val="2"/>
      </rPr>
      <t xml:space="preserve"> was the </t>
    </r>
    <r>
      <rPr>
        <b/>
        <sz val="10"/>
        <rFont val="Arial"/>
        <family val="2"/>
      </rPr>
      <t>average</t>
    </r>
    <r>
      <rPr>
        <sz val="10"/>
        <rFont val="Arial"/>
        <family val="2"/>
      </rPr>
      <t xml:space="preserve"> per diem per person (total for</t>
    </r>
    <r>
      <rPr>
        <b/>
        <sz val="10"/>
        <rFont val="Arial"/>
        <family val="2"/>
      </rPr>
      <t xml:space="preserve"> all days</t>
    </r>
    <r>
      <rPr>
        <sz val="10"/>
        <rFont val="Arial"/>
        <family val="2"/>
      </rPr>
      <t>)?</t>
    </r>
  </si>
  <si>
    <t>What was the main source of funding for the per diem/travel allowance?</t>
  </si>
  <si>
    <t>9.04a</t>
  </si>
  <si>
    <t>Please specify other sources or name of the donor/partner</t>
  </si>
  <si>
    <r>
      <t xml:space="preserve">B.  </t>
    </r>
    <r>
      <rPr>
        <b/>
        <sz val="12"/>
        <color rgb="FFFFC000"/>
        <rFont val="Arial"/>
        <family val="2"/>
      </rPr>
      <t>WASTE</t>
    </r>
    <r>
      <rPr>
        <b/>
        <sz val="12"/>
        <color theme="0"/>
        <rFont val="Arial"/>
        <family val="2"/>
      </rPr>
      <t xml:space="preserve"> DISPOSAL</t>
    </r>
  </si>
  <si>
    <t>9.05a</t>
  </si>
  <si>
    <t>If other, please specify how waste was disposed during the campaign</t>
  </si>
  <si>
    <r>
      <t xml:space="preserve">C.  </t>
    </r>
    <r>
      <rPr>
        <b/>
        <sz val="12"/>
        <color rgb="FFFFC000"/>
        <rFont val="Arial"/>
        <family val="2"/>
      </rPr>
      <t>COMMUNICATION</t>
    </r>
    <r>
      <rPr>
        <b/>
        <sz val="12"/>
        <color theme="0"/>
        <rFont val="Arial"/>
        <family val="2"/>
      </rPr>
      <t xml:space="preserve"> DURING CAMPAIGN</t>
    </r>
  </si>
  <si>
    <t>For which kind of campaign activity was airtime/data used most? Select a cost activity. If other, specify activity below</t>
  </si>
  <si>
    <t>9.08a</t>
  </si>
  <si>
    <t>Please specify other activity</t>
  </si>
  <si>
    <r>
      <t xml:space="preserve">D.  OTHER </t>
    </r>
    <r>
      <rPr>
        <b/>
        <sz val="12"/>
        <color rgb="FFFFC000"/>
        <rFont val="Arial"/>
        <family val="2"/>
      </rPr>
      <t>SOCIAL MOBILIZATION</t>
    </r>
    <r>
      <rPr>
        <b/>
        <sz val="12"/>
        <color theme="0"/>
        <rFont val="Arial"/>
        <family val="2"/>
      </rPr>
      <t xml:space="preserve"> EXPENSES (do not include anything already noted in tab 5)</t>
    </r>
  </si>
  <si>
    <t xml:space="preserve">Please specify what the activity entailed </t>
  </si>
  <si>
    <r>
      <t xml:space="preserve">E. </t>
    </r>
    <r>
      <rPr>
        <b/>
        <sz val="12"/>
        <color rgb="FFFFC000"/>
        <rFont val="Arial"/>
        <family val="2"/>
      </rPr>
      <t xml:space="preserve"> ANY OTHER</t>
    </r>
    <r>
      <rPr>
        <b/>
        <sz val="12"/>
        <color theme="0"/>
        <rFont val="Arial"/>
        <family val="2"/>
      </rPr>
      <t xml:space="preserve"> EXPENSE (do not include anything already noted elsewhere)</t>
    </r>
  </si>
  <si>
    <t xml:space="preserve">What were the additional expenses for? </t>
  </si>
  <si>
    <r>
      <t xml:space="preserve">F.  </t>
    </r>
    <r>
      <rPr>
        <b/>
        <sz val="12"/>
        <color rgb="FFFFC000"/>
        <rFont val="Arial"/>
        <family val="2"/>
      </rPr>
      <t>CONTRIBUTIONS</t>
    </r>
    <r>
      <rPr>
        <b/>
        <sz val="12"/>
        <color theme="0"/>
        <rFont val="Arial"/>
        <family val="2"/>
      </rPr>
      <t xml:space="preserve"> FROM PARTNERS AND DONORS</t>
    </r>
  </si>
  <si>
    <r>
      <t xml:space="preserve">Detail </t>
    </r>
    <r>
      <rPr>
        <b/>
        <sz val="10"/>
        <rFont val="Arial"/>
        <family val="2"/>
      </rPr>
      <t>financial contributions</t>
    </r>
    <r>
      <rPr>
        <sz val="10"/>
        <rFont val="Arial"/>
        <family val="2"/>
      </rPr>
      <t xml:space="preserve"> received to pay for the expenses recorded in this tab</t>
    </r>
    <r>
      <rPr>
        <b/>
        <sz val="10"/>
        <rFont val="Arial"/>
        <family val="2"/>
      </rPr>
      <t xml:space="preserve"> </t>
    </r>
    <r>
      <rPr>
        <sz val="10"/>
        <rFont val="Arial"/>
        <family val="2"/>
      </rPr>
      <t>(e.g. money to buy fuel for the incinerator, money to buy airtime). Provide amount of the contribution and specify what it covered.</t>
    </r>
  </si>
  <si>
    <r>
      <t>Detail any additional</t>
    </r>
    <r>
      <rPr>
        <b/>
        <sz val="10"/>
        <rFont val="Arial"/>
        <family val="2"/>
      </rPr>
      <t xml:space="preserve"> in-kind contribution</t>
    </r>
    <r>
      <rPr>
        <sz val="10"/>
        <rFont val="Arial"/>
        <family val="2"/>
      </rPr>
      <t xml:space="preserve"> received in relation to the activities above, if applicable. </t>
    </r>
  </si>
  <si>
    <t>G.  ANY REMARKS?</t>
  </si>
  <si>
    <r>
      <rPr>
        <b/>
        <sz val="12"/>
        <rFont val="Arial"/>
        <family val="2"/>
      </rPr>
      <t>INSTRUCTIONS</t>
    </r>
    <r>
      <rPr>
        <sz val="12"/>
        <rFont val="Arial"/>
        <family val="2"/>
      </rPr>
      <t>: Tab 0a and 0b must filled in by researchers before the start of the data collection. Cells in grey can be overwritten with terms that are more relevant to the country context. Cells in blue are fixed and should not be changed.</t>
    </r>
  </si>
  <si>
    <r>
      <t xml:space="preserve">A.  </t>
    </r>
    <r>
      <rPr>
        <b/>
        <sz val="12"/>
        <color rgb="FFFFC000"/>
        <rFont val="Arial"/>
        <family val="2"/>
      </rPr>
      <t>HEALTH SYSTEM</t>
    </r>
    <r>
      <rPr>
        <b/>
        <sz val="12"/>
        <color theme="0"/>
        <rFont val="Arial"/>
        <family val="2"/>
      </rPr>
      <t xml:space="preserve"> INFORMATION</t>
    </r>
  </si>
  <si>
    <t>B.  CURRENCY</t>
  </si>
  <si>
    <t>Specify administrative levels (e.g. provincial, district, facility):</t>
  </si>
  <si>
    <t>List all cadres that may be involved in the campaign at higher administrative levels:</t>
  </si>
  <si>
    <t>Provide the following currency information:</t>
  </si>
  <si>
    <t>National/Federal</t>
  </si>
  <si>
    <t xml:space="preserve">Director of PHC State Ministry of Health - Chairperson </t>
  </si>
  <si>
    <t>Local currency unit (LCU) abbreviation</t>
  </si>
  <si>
    <t>NGN</t>
  </si>
  <si>
    <t xml:space="preserve">State Epidemiologist </t>
  </si>
  <si>
    <t>Exchange rate LCU to USD to be used for the study</t>
  </si>
  <si>
    <t xml:space="preserve">State Immunization officer </t>
  </si>
  <si>
    <t xml:space="preserve">Monitoring and Evaluation officer </t>
  </si>
  <si>
    <t>C.  MEASUREMENT SYSTEM</t>
  </si>
  <si>
    <t xml:space="preserve">State Health Educator </t>
  </si>
  <si>
    <t>How are distances measured?</t>
  </si>
  <si>
    <t>kilometers</t>
  </si>
  <si>
    <t xml:space="preserve">State Cold Chain Officer </t>
  </si>
  <si>
    <t>How is fuel measured?</t>
  </si>
  <si>
    <t>liter</t>
  </si>
  <si>
    <t>State Technical Facilitator</t>
  </si>
  <si>
    <t>Other</t>
  </si>
  <si>
    <r>
      <t xml:space="preserve">D. </t>
    </r>
    <r>
      <rPr>
        <b/>
        <sz val="12"/>
        <color rgb="FFFFC000"/>
        <rFont val="Arial"/>
        <family val="2"/>
      </rPr>
      <t>CAMPAIGN</t>
    </r>
    <r>
      <rPr>
        <b/>
        <sz val="12"/>
        <color theme="0"/>
        <rFont val="Arial"/>
        <family val="2"/>
      </rPr>
      <t xml:space="preserve"> DELIVERY STRATEGIES</t>
    </r>
  </si>
  <si>
    <t>Delivery strategies employed for the campaign:</t>
  </si>
  <si>
    <r>
      <t xml:space="preserve">E.  </t>
    </r>
    <r>
      <rPr>
        <b/>
        <sz val="12"/>
        <color rgb="FFFFC000"/>
        <rFont val="Arial"/>
        <family val="2"/>
      </rPr>
      <t>VACCINE</t>
    </r>
    <r>
      <rPr>
        <b/>
        <sz val="12"/>
        <color theme="0"/>
        <rFont val="Arial"/>
        <family val="2"/>
      </rPr>
      <t xml:space="preserve"> PRESENTATION and other campaign interventions</t>
    </r>
  </si>
  <si>
    <t>Intervention type (vaccine or supplement)</t>
  </si>
  <si>
    <t>Intervention details 
(e.g. vaccine antigen, specific supplement, etc.)</t>
  </si>
  <si>
    <t>Mode of administration</t>
  </si>
  <si>
    <t>Container size</t>
  </si>
  <si>
    <t>Packed volume per dose (cm3)</t>
  </si>
  <si>
    <t>Unit price in USD (per dose)</t>
  </si>
  <si>
    <t>Target population (i.e. age group, gender, etc.)</t>
  </si>
  <si>
    <t># of doses or tablets</t>
  </si>
  <si>
    <t>Specify unit</t>
  </si>
  <si>
    <t>Vaccine</t>
  </si>
  <si>
    <t>Yellow Fever</t>
  </si>
  <si>
    <t>Injectable</t>
  </si>
  <si>
    <t>doses/vial</t>
  </si>
  <si>
    <t>9 months - 44 years</t>
  </si>
  <si>
    <t>Meningitis A</t>
  </si>
  <si>
    <r>
      <t xml:space="preserve">F.  List all possible </t>
    </r>
    <r>
      <rPr>
        <b/>
        <sz val="12"/>
        <color rgb="FFFFC000"/>
        <rFont val="Arial"/>
        <family val="2"/>
      </rPr>
      <t>interviewers or data collection teams</t>
    </r>
    <r>
      <rPr>
        <b/>
        <sz val="12"/>
        <color theme="0"/>
        <rFont val="Arial"/>
        <family val="2"/>
      </rPr>
      <t>:</t>
    </r>
  </si>
  <si>
    <t>0.10a</t>
  </si>
  <si>
    <t>0.10c</t>
  </si>
  <si>
    <t>0.10e</t>
  </si>
  <si>
    <t>0.10g</t>
  </si>
  <si>
    <t>0.10i</t>
  </si>
  <si>
    <t>0.10b</t>
  </si>
  <si>
    <t>0.10d</t>
  </si>
  <si>
    <t>0.10f</t>
  </si>
  <si>
    <t>0.10h</t>
  </si>
  <si>
    <t>0.10j</t>
  </si>
  <si>
    <r>
      <rPr>
        <b/>
        <sz val="12"/>
        <rFont val="Arial"/>
        <family val="2"/>
      </rPr>
      <t>INSTRUCTIONS</t>
    </r>
    <r>
      <rPr>
        <sz val="12"/>
        <rFont val="Arial"/>
        <family val="2"/>
      </rPr>
      <t xml:space="preserve">: Tab 0a and 0b must filled in by researchers before or after the data collection. Please provide all costs in the local currency. Field in blue should be left as they are. Fields in grey can be overwritten. For example, if you want to measure AD syringes in boxes instead of per syringe, you can overwrite the unit. </t>
    </r>
  </si>
  <si>
    <t>A.  UTILITIES AND FUEL</t>
  </si>
  <si>
    <t>Water supply (cost per day):</t>
  </si>
  <si>
    <t>AD Syringes</t>
  </si>
  <si>
    <t>(1 syringe)</t>
  </si>
  <si>
    <t>Cotton wool</t>
  </si>
  <si>
    <t>(1 roll)</t>
  </si>
  <si>
    <t>Grid electricity (cost per day):</t>
  </si>
  <si>
    <t>Reconstitution syringes</t>
  </si>
  <si>
    <t>AEFI Kit</t>
  </si>
  <si>
    <t>(1 kit)</t>
  </si>
  <si>
    <t>Bottled gas (cost per bottle):</t>
  </si>
  <si>
    <t>Safety box carton</t>
  </si>
  <si>
    <t>(1 carton)</t>
  </si>
  <si>
    <t>Indelible ink finger markers</t>
  </si>
  <si>
    <t>(1 marker)</t>
  </si>
  <si>
    <t>Hand sanitizer / detergent</t>
  </si>
  <si>
    <t>(1 bottle)</t>
  </si>
  <si>
    <t>Gloves</t>
  </si>
  <si>
    <t>(1 box)</t>
  </si>
  <si>
    <t>Biohazard plastic bags</t>
  </si>
  <si>
    <t>Other (specify)</t>
  </si>
  <si>
    <t>(specify unit here)</t>
  </si>
  <si>
    <t>Black bags</t>
  </si>
  <si>
    <t>Disinfectant</t>
  </si>
  <si>
    <t>Drop down lists:</t>
  </si>
  <si>
    <t>Meeting</t>
  </si>
  <si>
    <t>Mop up immunizaton</t>
  </si>
  <si>
    <t>Vaccine collection, distribution and storage</t>
  </si>
  <si>
    <t xml:space="preserve">Record keeping, HMIS, monitoring and evaluation </t>
  </si>
  <si>
    <t>Donor/partner payroll</t>
  </si>
  <si>
    <t>Unpaid</t>
  </si>
  <si>
    <t>Petrol</t>
  </si>
  <si>
    <t>Diesel</t>
  </si>
  <si>
    <t>Car</t>
  </si>
  <si>
    <t>January</t>
  </si>
  <si>
    <t>SUV/4x4 Car</t>
  </si>
  <si>
    <t>February</t>
  </si>
  <si>
    <t>Pickup</t>
  </si>
  <si>
    <t>March</t>
  </si>
  <si>
    <t>Van/minibus</t>
  </si>
  <si>
    <t>MOH funds</t>
  </si>
  <si>
    <t>April</t>
  </si>
  <si>
    <t>Motorcycle</t>
  </si>
  <si>
    <t>Donor/partner</t>
  </si>
  <si>
    <t>May</t>
  </si>
  <si>
    <t>Tricycle</t>
  </si>
  <si>
    <t>June</t>
  </si>
  <si>
    <t>Bicycle</t>
  </si>
  <si>
    <t>July</t>
  </si>
  <si>
    <t>Boat</t>
  </si>
  <si>
    <t>August</t>
  </si>
  <si>
    <t>Transport animal</t>
  </si>
  <si>
    <t>gallon</t>
  </si>
  <si>
    <t>September</t>
  </si>
  <si>
    <t>October</t>
  </si>
  <si>
    <t>Already owned</t>
  </si>
  <si>
    <t>November</t>
  </si>
  <si>
    <t>Purchased for campaign</t>
  </si>
  <si>
    <t>December</t>
  </si>
  <si>
    <t>Administering vaccines</t>
  </si>
  <si>
    <t>Waste was collected (by MOH or third party)</t>
  </si>
  <si>
    <t xml:space="preserve">Incinerator </t>
  </si>
  <si>
    <t>Burn pit</t>
  </si>
  <si>
    <t>(Specify here)</t>
  </si>
  <si>
    <t>(select unit)</t>
  </si>
  <si>
    <t>Oral</t>
  </si>
  <si>
    <t>Drops</t>
  </si>
  <si>
    <t>Tablets</t>
  </si>
  <si>
    <t>Kilometers</t>
  </si>
  <si>
    <t>Miles</t>
  </si>
  <si>
    <t>Rented</t>
  </si>
  <si>
    <t>Personal vehicle</t>
  </si>
  <si>
    <t>MOH</t>
  </si>
  <si>
    <t>tablets/pack</t>
  </si>
  <si>
    <t>Partner/donor</t>
  </si>
  <si>
    <t>Donor/partner funds</t>
  </si>
  <si>
    <t>Supplement</t>
  </si>
  <si>
    <t>Overview</t>
  </si>
  <si>
    <t>General principles</t>
  </si>
  <si>
    <r>
      <rPr>
        <b/>
        <sz val="10"/>
        <rFont val="Arial"/>
        <family val="2"/>
      </rPr>
      <t>Complete the questionnaire following the order of the tabs.</t>
    </r>
    <r>
      <rPr>
        <sz val="10"/>
        <rFont val="Arial"/>
        <family val="2"/>
      </rPr>
      <t xml:space="preserve"> Information provided in earlier tabs are used to phrase questions or possible replies in later tabs. </t>
    </r>
  </si>
  <si>
    <r>
      <rPr>
        <b/>
        <sz val="10"/>
        <rFont val="Arial"/>
        <family val="2"/>
      </rPr>
      <t>Record each cost only once.</t>
    </r>
    <r>
      <rPr>
        <sz val="10"/>
        <rFont val="Arial"/>
        <family val="2"/>
      </rPr>
      <t xml:space="preserve"> Before starting data collection, make sure you know the questionnaire well and can identify where to best record each cost.</t>
    </r>
  </si>
  <si>
    <r>
      <rPr>
        <b/>
        <sz val="10"/>
        <rFont val="Arial"/>
        <family val="2"/>
      </rPr>
      <t>Always fill in yellow cells.</t>
    </r>
    <r>
      <rPr>
        <sz val="10"/>
        <rFont val="Arial"/>
        <family val="2"/>
      </rPr>
      <t xml:space="preserve"> All yellow fields are mandatory: if it cannot be filled in, please use the "Any remarks?" box to explain why. Grey cells are optional, and please leave blue cells as they are.</t>
    </r>
  </si>
  <si>
    <r>
      <rPr>
        <b/>
        <sz val="10"/>
        <rFont val="Arial"/>
        <family val="2"/>
      </rPr>
      <t>Correct or explain any red cell.</t>
    </r>
    <r>
      <rPr>
        <sz val="10"/>
        <rFont val="Arial"/>
        <family val="2"/>
      </rPr>
      <t xml:space="preserve"> Red cells highlight inconsistencies between the data entered in the questionnaire. Please double check and correct entries or explain them in the "Any remarks?" box. </t>
    </r>
  </si>
  <si>
    <r>
      <rPr>
        <b/>
        <sz val="10"/>
        <rFont val="Arial"/>
        <family val="2"/>
      </rPr>
      <t xml:space="preserve">Any remarks? </t>
    </r>
    <r>
      <rPr>
        <sz val="10"/>
        <rFont val="Arial"/>
        <family val="2"/>
      </rPr>
      <t>Use the "Any remarks?" box at the end of each tab to note any additional information that cannot be noted under the specific questions.</t>
    </r>
  </si>
  <si>
    <t>Table of contents</t>
  </si>
  <si>
    <t>0a. Country information</t>
  </si>
  <si>
    <t>Country specific administrative levels, cadres, currency, and campaign specific vaccine information (antigen, volume, price, etc)</t>
  </si>
  <si>
    <r>
      <t xml:space="preserve">&lt;- Fill in </t>
    </r>
    <r>
      <rPr>
        <b/>
        <sz val="9"/>
        <rFont val="Arial"/>
        <family val="2"/>
      </rPr>
      <t xml:space="preserve">once before </t>
    </r>
    <r>
      <rPr>
        <sz val="9"/>
        <rFont val="Arial"/>
        <family val="2"/>
      </rPr>
      <t>data collection</t>
    </r>
  </si>
  <si>
    <t>Unit costs for utilities and supplies, salary information for all relevant cadres</t>
  </si>
  <si>
    <r>
      <t xml:space="preserve">&lt;- Fill in </t>
    </r>
    <r>
      <rPr>
        <b/>
        <sz val="9"/>
        <rFont val="Arial"/>
        <family val="2"/>
      </rPr>
      <t>before/after</t>
    </r>
    <r>
      <rPr>
        <sz val="9"/>
        <rFont val="Arial"/>
        <family val="2"/>
      </rPr>
      <t xml:space="preserve"> data collection</t>
    </r>
  </si>
  <si>
    <t>1. General information</t>
  </si>
  <si>
    <t>Interview location, name and contact interviewee(s) and interviewer information</t>
  </si>
  <si>
    <r>
      <t xml:space="preserve">&lt;- Fill </t>
    </r>
    <r>
      <rPr>
        <b/>
        <sz val="9"/>
        <rFont val="Arial"/>
        <family val="2"/>
      </rPr>
      <t>during</t>
    </r>
    <r>
      <rPr>
        <sz val="9"/>
        <rFont val="Arial"/>
        <family val="2"/>
      </rPr>
      <t xml:space="preserve"> data collecction</t>
    </r>
  </si>
  <si>
    <t>2. Campaign information</t>
  </si>
  <si>
    <t>Key dates, campaign delivery strategies, intervention(s) delivered, target population, routine immunization coverage</t>
  </si>
  <si>
    <t>3. Vaccines and supplies</t>
  </si>
  <si>
    <t>Information about vaccines and vaccines supplies distributed for the campaign</t>
  </si>
  <si>
    <t>4. Campaign staff</t>
  </si>
  <si>
    <t>Cadre, grade, salary funding source, stipend information for all staff who worked at the campaign</t>
  </si>
  <si>
    <t>5. Meetings, trainings, events</t>
  </si>
  <si>
    <t>Event type, venue/refreshments and printing expenses</t>
  </si>
  <si>
    <t>6. Staff time</t>
  </si>
  <si>
    <t>Staff time spent on campaign activities before, after and during the campaign</t>
  </si>
  <si>
    <t>7. Vehicles and transport</t>
  </si>
  <si>
    <t>Vehicles used during the campaign, vehicle purchase or rent costs, vehicle maintenance costs, as well as transportation costs</t>
  </si>
  <si>
    <t>8. Equipment and supplies</t>
  </si>
  <si>
    <t>Cold chain and other equipment used during the campaign</t>
  </si>
  <si>
    <t>9. Per diem and other expenses</t>
  </si>
  <si>
    <t xml:space="preserve">Per diem amount and funding source for each campaign activity, communication and waste disposal expenses </t>
  </si>
  <si>
    <t>What day were most of the vaccines for the campaign distributed to lower admin. levels?</t>
  </si>
  <si>
    <t>What day were most of the vaccines for the campaign received?</t>
  </si>
  <si>
    <t>0b. Unit costs</t>
  </si>
  <si>
    <t>1.08a</t>
  </si>
  <si>
    <t>1.08b</t>
  </si>
  <si>
    <t>1.08c</t>
  </si>
  <si>
    <t>C.  INTERVIEWERS or TEAMS:</t>
  </si>
  <si>
    <r>
      <t xml:space="preserve">D. CONTACT DETAILS OF </t>
    </r>
    <r>
      <rPr>
        <b/>
        <sz val="12"/>
        <color rgb="FFFFC000"/>
        <rFont val="Arial"/>
        <family val="2"/>
      </rPr>
      <t>MAIN RESPONDENT</t>
    </r>
    <r>
      <rPr>
        <b/>
        <sz val="12"/>
        <color theme="0"/>
        <rFont val="Arial"/>
        <family val="2"/>
      </rPr>
      <t>:</t>
    </r>
  </si>
  <si>
    <t>State or MOH payroll</t>
  </si>
  <si>
    <t>Temporary worker (contracted by State/MOH)</t>
  </si>
  <si>
    <t>State funds</t>
  </si>
  <si>
    <t>No fuel (animal)</t>
  </si>
  <si>
    <t>List all staff who contributed to the campaign at least 50% of their time during the campaign. Include both staff on the State/MOH's payroll, staff that are paid by a donor or partner, as well as unpaid staff. Also include temporary workers contracted for the purpose of the campaign. Please enter one person per row. Fields in yellow are mandatory, fields in grey are optional.</t>
  </si>
  <si>
    <t>State Supervisor</t>
  </si>
  <si>
    <t>2.08a</t>
  </si>
  <si>
    <t>2.08b</t>
  </si>
  <si>
    <t>2.08c</t>
  </si>
  <si>
    <t>2.08d</t>
  </si>
  <si>
    <t>How was waste from the campaign disposed of during the campaign (i.e. waste incinerated, waste collected by third party)?</t>
  </si>
  <si>
    <t>Executive Secretary</t>
  </si>
  <si>
    <t>SPHCDA Officer</t>
  </si>
  <si>
    <t>Meningitis A (Injectable, 10 doses/vial)</t>
  </si>
  <si>
    <t>7.10a</t>
  </si>
  <si>
    <t>7.10b</t>
  </si>
  <si>
    <t>Liters</t>
  </si>
  <si>
    <t>9.06a</t>
  </si>
  <si>
    <t>9.06b</t>
  </si>
  <si>
    <t>9.06c</t>
  </si>
  <si>
    <r>
      <t>If an incinerator was used, how many times was the incinerator used</t>
    </r>
    <r>
      <rPr>
        <b/>
        <sz val="10"/>
        <rFont val="Arial"/>
        <family val="2"/>
      </rPr>
      <t xml:space="preserve"> during the campaign</t>
    </r>
    <r>
      <rPr>
        <sz val="10"/>
        <rFont val="Arial"/>
        <family val="2"/>
      </rPr>
      <t>?</t>
    </r>
  </si>
  <si>
    <r>
      <t xml:space="preserve">If an incinerator was used, how many times is the incinerator used in a regular, </t>
    </r>
    <r>
      <rPr>
        <b/>
        <sz val="10"/>
        <rFont val="Arial"/>
        <family val="2"/>
      </rPr>
      <t>non-campaign</t>
    </r>
    <r>
      <rPr>
        <sz val="10"/>
        <rFont val="Arial"/>
        <family val="2"/>
      </rPr>
      <t xml:space="preserve"> month?</t>
    </r>
  </si>
  <si>
    <t>b1</t>
  </si>
  <si>
    <t>b2</t>
  </si>
  <si>
    <t>b3</t>
  </si>
  <si>
    <t>b4</t>
  </si>
  <si>
    <r>
      <t xml:space="preserve">Provide information on other labor expenses (e.g. casual labor) in relation to each activity </t>
    </r>
    <r>
      <rPr>
        <b/>
        <sz val="12"/>
        <color rgb="FFFFC000"/>
        <rFont val="Arial"/>
        <family val="2"/>
      </rPr>
      <t>DURING</t>
    </r>
    <r>
      <rPr>
        <b/>
        <sz val="12"/>
        <color theme="0"/>
        <rFont val="Arial"/>
        <family val="2"/>
      </rPr>
      <t xml:space="preserve"> the campaign as well as in the </t>
    </r>
    <r>
      <rPr>
        <b/>
        <sz val="12"/>
        <color rgb="FFFFC000"/>
        <rFont val="Arial"/>
        <family val="2"/>
      </rPr>
      <t xml:space="preserve">30 days BEFORE </t>
    </r>
    <r>
      <rPr>
        <b/>
        <sz val="12"/>
        <color theme="0"/>
        <rFont val="Arial"/>
        <family val="2"/>
      </rPr>
      <t>and</t>
    </r>
    <r>
      <rPr>
        <b/>
        <sz val="12"/>
        <color rgb="FFFFC000"/>
        <rFont val="Arial"/>
        <family val="2"/>
      </rPr>
      <t xml:space="preserve"> AFTER</t>
    </r>
    <r>
      <rPr>
        <b/>
        <sz val="12"/>
        <color theme="0"/>
        <rFont val="Arial"/>
        <family val="2"/>
      </rPr>
      <t xml:space="preserve"> the campaign</t>
    </r>
  </si>
  <si>
    <t>Specify what the other labor expenses were for</t>
  </si>
  <si>
    <t>Purchased for the campaign</t>
  </si>
  <si>
    <t>Donated, borrowed, or owned by donors/partners</t>
  </si>
  <si>
    <t>Personal equipment</t>
  </si>
  <si>
    <r>
      <t xml:space="preserve">What was the total amount </t>
    </r>
    <r>
      <rPr>
        <b/>
        <sz val="10"/>
        <rFont val="Arial"/>
        <family val="2"/>
      </rPr>
      <t>for all staff</t>
    </r>
    <r>
      <rPr>
        <sz val="10"/>
        <rFont val="Arial"/>
        <family val="2"/>
      </rPr>
      <t xml:space="preserve"> for all days for each activity?</t>
    </r>
  </si>
  <si>
    <t>#</t>
  </si>
  <si>
    <t>ID</t>
  </si>
  <si>
    <t>Tab</t>
  </si>
  <si>
    <t>Question #</t>
  </si>
  <si>
    <t>Question text</t>
  </si>
  <si>
    <t>Answer</t>
  </si>
  <si>
    <t>Any remarks 1</t>
  </si>
  <si>
    <t>First campaign event</t>
  </si>
  <si>
    <t>Campaign start date</t>
  </si>
  <si>
    <t>Campaign end date</t>
  </si>
  <si>
    <t>Last campaign event</t>
  </si>
  <si>
    <t>2.07a</t>
  </si>
  <si>
    <t>Mop up</t>
  </si>
  <si>
    <t>2.10a</t>
  </si>
  <si>
    <t>Intervention1</t>
  </si>
  <si>
    <t>2.10b</t>
  </si>
  <si>
    <t>Intervention2</t>
  </si>
  <si>
    <t>2.10c</t>
  </si>
  <si>
    <t>Intervention3</t>
  </si>
  <si>
    <t>2.10d</t>
  </si>
  <si>
    <t>Intervention4</t>
  </si>
  <si>
    <t>2.10e</t>
  </si>
  <si>
    <t>Intervention5</t>
  </si>
  <si>
    <t>2.11a</t>
  </si>
  <si>
    <t>Target pop int1</t>
  </si>
  <si>
    <t>2.11b</t>
  </si>
  <si>
    <t>Target pop int2</t>
  </si>
  <si>
    <t>2.11c</t>
  </si>
  <si>
    <t>Target pop int3</t>
  </si>
  <si>
    <t>2.11d</t>
  </si>
  <si>
    <t>Target pop int4</t>
  </si>
  <si>
    <t>2.11e</t>
  </si>
  <si>
    <t>Target pop int5</t>
  </si>
  <si>
    <t>Any remarks 2</t>
  </si>
  <si>
    <t>3.01a</t>
  </si>
  <si>
    <t>Vials/packs distributed (federal) - Intervention1</t>
  </si>
  <si>
    <t>3.01b</t>
  </si>
  <si>
    <t>Vials/packs distributed (federal) - Intervention2</t>
  </si>
  <si>
    <t>3.01c</t>
  </si>
  <si>
    <t>Vials/packs distributed (federal) - Intervention3</t>
  </si>
  <si>
    <t>3.01d</t>
  </si>
  <si>
    <t>Vials/packs distributed (federal) - Intervention4</t>
  </si>
  <si>
    <t>3.02a1</t>
  </si>
  <si>
    <t>3.02a2</t>
  </si>
  <si>
    <t>3.02a3</t>
  </si>
  <si>
    <t>3.02a4</t>
  </si>
  <si>
    <t>3.02a5</t>
  </si>
  <si>
    <t>3.02a6</t>
  </si>
  <si>
    <t>3.02a7</t>
  </si>
  <si>
    <t>3.02a8</t>
  </si>
  <si>
    <t>3.02a9</t>
  </si>
  <si>
    <t>3.02a10</t>
  </si>
  <si>
    <t>3.02a11</t>
  </si>
  <si>
    <t>3.02a12</t>
  </si>
  <si>
    <t>3.02a13</t>
  </si>
  <si>
    <t>3.02a14</t>
  </si>
  <si>
    <t>3.02a15</t>
  </si>
  <si>
    <t>3.02a16</t>
  </si>
  <si>
    <t>3.02a17</t>
  </si>
  <si>
    <t>3.02a18</t>
  </si>
  <si>
    <t>3.02a19</t>
  </si>
  <si>
    <t>3.02a20</t>
  </si>
  <si>
    <t>3.02a21</t>
  </si>
  <si>
    <t>3.02b1</t>
  </si>
  <si>
    <t>3.02b2</t>
  </si>
  <si>
    <t>3.02b3</t>
  </si>
  <si>
    <t>3.02b4</t>
  </si>
  <si>
    <t>3.02b5</t>
  </si>
  <si>
    <t>3.02b6</t>
  </si>
  <si>
    <t>3.02b7</t>
  </si>
  <si>
    <t>3.02b8</t>
  </si>
  <si>
    <t>3.02b9</t>
  </si>
  <si>
    <t>3.02b10</t>
  </si>
  <si>
    <t>3.02b11</t>
  </si>
  <si>
    <t>3.02b12</t>
  </si>
  <si>
    <t>3.02b13</t>
  </si>
  <si>
    <t>3.02b14</t>
  </si>
  <si>
    <t>3.02b15</t>
  </si>
  <si>
    <t>3.02b16</t>
  </si>
  <si>
    <t>3.02b17</t>
  </si>
  <si>
    <t>3.02b18</t>
  </si>
  <si>
    <t>3.02b19</t>
  </si>
  <si>
    <t>3.02b20</t>
  </si>
  <si>
    <t>3.02b21</t>
  </si>
  <si>
    <t>3.02c1</t>
  </si>
  <si>
    <t>3.02c2</t>
  </si>
  <si>
    <t>3.02c3</t>
  </si>
  <si>
    <t>3.02c4</t>
  </si>
  <si>
    <t>3.02c5</t>
  </si>
  <si>
    <t>3.02c6</t>
  </si>
  <si>
    <t>3.02c7</t>
  </si>
  <si>
    <t>3.02c8</t>
  </si>
  <si>
    <t>3.02c9</t>
  </si>
  <si>
    <t>3.02c10</t>
  </si>
  <si>
    <t>3.02c11</t>
  </si>
  <si>
    <t>3.02c12</t>
  </si>
  <si>
    <t>3.02c13</t>
  </si>
  <si>
    <t>3.02c14</t>
  </si>
  <si>
    <t>3.02c15</t>
  </si>
  <si>
    <t>3.02c16</t>
  </si>
  <si>
    <t>3.02c17</t>
  </si>
  <si>
    <t>3.02c18</t>
  </si>
  <si>
    <t>3.02c19</t>
  </si>
  <si>
    <t>3.02c20</t>
  </si>
  <si>
    <t>3.02c21</t>
  </si>
  <si>
    <t>3.02d1</t>
  </si>
  <si>
    <t>3.02d2</t>
  </si>
  <si>
    <t>3.02d3</t>
  </si>
  <si>
    <t>3.02d4</t>
  </si>
  <si>
    <t>3.02d5</t>
  </si>
  <si>
    <t>3.02d6</t>
  </si>
  <si>
    <t>3.02d7</t>
  </si>
  <si>
    <t>3.02d8</t>
  </si>
  <si>
    <t>3.02d9</t>
  </si>
  <si>
    <t>3.02d10</t>
  </si>
  <si>
    <t>3.02d11</t>
  </si>
  <si>
    <t>3.02d12</t>
  </si>
  <si>
    <t>3.02d13</t>
  </si>
  <si>
    <t>3.02d14</t>
  </si>
  <si>
    <t>3.02d15</t>
  </si>
  <si>
    <t>3.02d16</t>
  </si>
  <si>
    <t>3.02d17</t>
  </si>
  <si>
    <t>3.02d18</t>
  </si>
  <si>
    <t>3.02d19</t>
  </si>
  <si>
    <t>3.02d20</t>
  </si>
  <si>
    <t>3.02d21</t>
  </si>
  <si>
    <t>3.03a</t>
  </si>
  <si>
    <t>3.03b</t>
  </si>
  <si>
    <t>3.03c</t>
  </si>
  <si>
    <t>3.03d</t>
  </si>
  <si>
    <t>3.03e</t>
  </si>
  <si>
    <t>3.03f</t>
  </si>
  <si>
    <t>3.03g</t>
  </si>
  <si>
    <t>3.03h</t>
  </si>
  <si>
    <t>3.03i</t>
  </si>
  <si>
    <t>3.03j</t>
  </si>
  <si>
    <t>3.03k</t>
  </si>
  <si>
    <t>3.03l</t>
  </si>
  <si>
    <t>3.03m</t>
  </si>
  <si>
    <t>3.03n</t>
  </si>
  <si>
    <t>3.04a1</t>
  </si>
  <si>
    <t>3.04b1</t>
  </si>
  <si>
    <t>3.04c1</t>
  </si>
  <si>
    <t>3.04d1</t>
  </si>
  <si>
    <t>3.04e1</t>
  </si>
  <si>
    <t>3.04f1</t>
  </si>
  <si>
    <t>3.04g1</t>
  </si>
  <si>
    <t>3.04h1</t>
  </si>
  <si>
    <t>3.04i1</t>
  </si>
  <si>
    <t>3.04j1</t>
  </si>
  <si>
    <t>3.04k1</t>
  </si>
  <si>
    <t>3.04l1</t>
  </si>
  <si>
    <t>3.04m1</t>
  </si>
  <si>
    <t>3.04n1</t>
  </si>
  <si>
    <t>3.04a2</t>
  </si>
  <si>
    <t>3.04b2</t>
  </si>
  <si>
    <t>3.04c2</t>
  </si>
  <si>
    <t>3.04d2</t>
  </si>
  <si>
    <t>3.04e2</t>
  </si>
  <si>
    <t>3.04f2</t>
  </si>
  <si>
    <t>3.04g2</t>
  </si>
  <si>
    <t>3.04h2</t>
  </si>
  <si>
    <t>3.04i2</t>
  </si>
  <si>
    <t>3.04j2</t>
  </si>
  <si>
    <t>3.04k2</t>
  </si>
  <si>
    <t>3.04l2</t>
  </si>
  <si>
    <t>3.04m2</t>
  </si>
  <si>
    <t>3.04n2</t>
  </si>
  <si>
    <t>3.04a3</t>
  </si>
  <si>
    <t>3.04b3</t>
  </si>
  <si>
    <t>3.04c3</t>
  </si>
  <si>
    <t>3.04d3</t>
  </si>
  <si>
    <t>3.04e3</t>
  </si>
  <si>
    <t>3.04f3</t>
  </si>
  <si>
    <t>3.04g3</t>
  </si>
  <si>
    <t>3.04h3</t>
  </si>
  <si>
    <t>3.04i3</t>
  </si>
  <si>
    <t>3.04j3</t>
  </si>
  <si>
    <t>3.04k3</t>
  </si>
  <si>
    <t>3.04l3</t>
  </si>
  <si>
    <t>3.04m3</t>
  </si>
  <si>
    <t>3.04n3</t>
  </si>
  <si>
    <t>3.04a4</t>
  </si>
  <si>
    <t>3.04b4</t>
  </si>
  <si>
    <t>3.04c4</t>
  </si>
  <si>
    <t>3.04d4</t>
  </si>
  <si>
    <t>3.04e4</t>
  </si>
  <si>
    <t>3.04f4</t>
  </si>
  <si>
    <t>3.04g4</t>
  </si>
  <si>
    <t>3.04h4</t>
  </si>
  <si>
    <t>3.04i4</t>
  </si>
  <si>
    <t>3.04j4</t>
  </si>
  <si>
    <t>3.04k4</t>
  </si>
  <si>
    <t>3.04l4</t>
  </si>
  <si>
    <t>3.04m4</t>
  </si>
  <si>
    <t>3.04n4</t>
  </si>
  <si>
    <t>3.04a5</t>
  </si>
  <si>
    <t>3.04b5</t>
  </si>
  <si>
    <t>3.04c5</t>
  </si>
  <si>
    <t>3.04d5</t>
  </si>
  <si>
    <t>3.04e5</t>
  </si>
  <si>
    <t>3.04f5</t>
  </si>
  <si>
    <t>3.04g5</t>
  </si>
  <si>
    <t>3.04h5</t>
  </si>
  <si>
    <t>3.04i5</t>
  </si>
  <si>
    <t>3.04j5</t>
  </si>
  <si>
    <t>3.04k5</t>
  </si>
  <si>
    <t>3.04l5</t>
  </si>
  <si>
    <t>3.04m5</t>
  </si>
  <si>
    <t>3.04n5</t>
  </si>
  <si>
    <t>3.04a6</t>
  </si>
  <si>
    <t>3.04b6</t>
  </si>
  <si>
    <t>3.04c6</t>
  </si>
  <si>
    <t>3.04d6</t>
  </si>
  <si>
    <t>3.04e6</t>
  </si>
  <si>
    <t>3.04f6</t>
  </si>
  <si>
    <t>3.04g6</t>
  </si>
  <si>
    <t>3.04h6</t>
  </si>
  <si>
    <t>3.04i6</t>
  </si>
  <si>
    <t>3.04j6</t>
  </si>
  <si>
    <t>3.04k6</t>
  </si>
  <si>
    <t>3.04l6</t>
  </si>
  <si>
    <t>3.04m6</t>
  </si>
  <si>
    <t>3.04n6</t>
  </si>
  <si>
    <t>3.04a7</t>
  </si>
  <si>
    <t>3.04b7</t>
  </si>
  <si>
    <t>3.04c7</t>
  </si>
  <si>
    <t>3.04d7</t>
  </si>
  <si>
    <t>3.04e7</t>
  </si>
  <si>
    <t>3.04f7</t>
  </si>
  <si>
    <t>3.04g7</t>
  </si>
  <si>
    <t>3.04h7</t>
  </si>
  <si>
    <t>3.04i7</t>
  </si>
  <si>
    <t>3.04j7</t>
  </si>
  <si>
    <t>3.04k7</t>
  </si>
  <si>
    <t>3.04l7</t>
  </si>
  <si>
    <t>3.04m7</t>
  </si>
  <si>
    <t>3.04n7</t>
  </si>
  <si>
    <t>3.04a8</t>
  </si>
  <si>
    <t>3.04b8</t>
  </si>
  <si>
    <t>3.04c8</t>
  </si>
  <si>
    <t>3.04d8</t>
  </si>
  <si>
    <t>3.04e8</t>
  </si>
  <si>
    <t>3.04f8</t>
  </si>
  <si>
    <t>3.04g8</t>
  </si>
  <si>
    <t>3.04h8</t>
  </si>
  <si>
    <t>3.04i8</t>
  </si>
  <si>
    <t>3.04j8</t>
  </si>
  <si>
    <t>3.04k8</t>
  </si>
  <si>
    <t>3.04l8</t>
  </si>
  <si>
    <t>3.04m8</t>
  </si>
  <si>
    <t>3.04n8</t>
  </si>
  <si>
    <t>3.04a9</t>
  </si>
  <si>
    <t>3.04b9</t>
  </si>
  <si>
    <t>3.04c9</t>
  </si>
  <si>
    <t>3.04d9</t>
  </si>
  <si>
    <t>3.04e9</t>
  </si>
  <si>
    <t>3.04f9</t>
  </si>
  <si>
    <t>3.04g9</t>
  </si>
  <si>
    <t>3.04h9</t>
  </si>
  <si>
    <t>3.04i9</t>
  </si>
  <si>
    <t>3.04j9</t>
  </si>
  <si>
    <t>3.04k9</t>
  </si>
  <si>
    <t>3.04l9</t>
  </si>
  <si>
    <t>3.04m9</t>
  </si>
  <si>
    <t>3.04n9</t>
  </si>
  <si>
    <t>3.04a10</t>
  </si>
  <si>
    <t>3.04b10</t>
  </si>
  <si>
    <t>3.04c10</t>
  </si>
  <si>
    <t>3.04d10</t>
  </si>
  <si>
    <t>3.04e10</t>
  </si>
  <si>
    <t>3.04f10</t>
  </si>
  <si>
    <t>3.04g10</t>
  </si>
  <si>
    <t>3.04h10</t>
  </si>
  <si>
    <t>3.04i10</t>
  </si>
  <si>
    <t>3.04j10</t>
  </si>
  <si>
    <t>3.04k10</t>
  </si>
  <si>
    <t>3.04l10</t>
  </si>
  <si>
    <t>3.04m10</t>
  </si>
  <si>
    <t>3.04n10</t>
  </si>
  <si>
    <t>3.04a11</t>
  </si>
  <si>
    <t>3.04b11</t>
  </si>
  <si>
    <t>3.04c11</t>
  </si>
  <si>
    <t>3.04d11</t>
  </si>
  <si>
    <t>3.04e11</t>
  </si>
  <si>
    <t>3.04f11</t>
  </si>
  <si>
    <t>3.04g11</t>
  </si>
  <si>
    <t>3.04h11</t>
  </si>
  <si>
    <t>3.04i11</t>
  </si>
  <si>
    <t>3.04j11</t>
  </si>
  <si>
    <t>3.04k11</t>
  </si>
  <si>
    <t>3.04l11</t>
  </si>
  <si>
    <t>3.04m11</t>
  </si>
  <si>
    <t>3.04n11</t>
  </si>
  <si>
    <t>3.04a12</t>
  </si>
  <si>
    <t>3.04b12</t>
  </si>
  <si>
    <t>3.04c12</t>
  </si>
  <si>
    <t>3.04d12</t>
  </si>
  <si>
    <t>3.04e12</t>
  </si>
  <si>
    <t>3.04f12</t>
  </si>
  <si>
    <t>3.04g12</t>
  </si>
  <si>
    <t>3.04h12</t>
  </si>
  <si>
    <t>3.04i12</t>
  </si>
  <si>
    <t>3.04j12</t>
  </si>
  <si>
    <t>3.04k12</t>
  </si>
  <si>
    <t>3.04l12</t>
  </si>
  <si>
    <t>3.04m12</t>
  </si>
  <si>
    <t>3.04n12</t>
  </si>
  <si>
    <t>3.04a13</t>
  </si>
  <si>
    <t>3.04b13</t>
  </si>
  <si>
    <t>3.04c13</t>
  </si>
  <si>
    <t>3.04d13</t>
  </si>
  <si>
    <t>3.04e13</t>
  </si>
  <si>
    <t>3.04f13</t>
  </si>
  <si>
    <t>3.04g13</t>
  </si>
  <si>
    <t>3.04h13</t>
  </si>
  <si>
    <t>3.04i13</t>
  </si>
  <si>
    <t>3.04j13</t>
  </si>
  <si>
    <t>3.04k13</t>
  </si>
  <si>
    <t>3.04l13</t>
  </si>
  <si>
    <t>3.04m13</t>
  </si>
  <si>
    <t>3.04n13</t>
  </si>
  <si>
    <t>3.04a14</t>
  </si>
  <si>
    <t>3.04b14</t>
  </si>
  <si>
    <t>3.04c14</t>
  </si>
  <si>
    <t>3.04d14</t>
  </si>
  <si>
    <t>3.04f14</t>
  </si>
  <si>
    <t>3.04g14</t>
  </si>
  <si>
    <t>3.04h14</t>
  </si>
  <si>
    <t>3.04i14</t>
  </si>
  <si>
    <t>3.04j14</t>
  </si>
  <si>
    <t>3.04k14</t>
  </si>
  <si>
    <t>3.04l14</t>
  </si>
  <si>
    <t>3.04m14</t>
  </si>
  <si>
    <t>3.04n14</t>
  </si>
  <si>
    <t>3.04a15</t>
  </si>
  <si>
    <t>3.04b15</t>
  </si>
  <si>
    <t>3.04c15</t>
  </si>
  <si>
    <t>3.04d15</t>
  </si>
  <si>
    <t>3.04e15</t>
  </si>
  <si>
    <t>3.04f15</t>
  </si>
  <si>
    <t>3.04g15</t>
  </si>
  <si>
    <t>3.04h15</t>
  </si>
  <si>
    <t>3.04i15</t>
  </si>
  <si>
    <t>3.04j15</t>
  </si>
  <si>
    <t>3.04k15</t>
  </si>
  <si>
    <t>3.04l15</t>
  </si>
  <si>
    <t>3.04m15</t>
  </si>
  <si>
    <t>3.04n15</t>
  </si>
  <si>
    <t>3.04a16</t>
  </si>
  <si>
    <t>3.04b16</t>
  </si>
  <si>
    <t>3.04c16</t>
  </si>
  <si>
    <t>3.04d16</t>
  </si>
  <si>
    <t>3.04e16</t>
  </si>
  <si>
    <t>3.04f16</t>
  </si>
  <si>
    <t>3.04g16</t>
  </si>
  <si>
    <t>3.04h16</t>
  </si>
  <si>
    <t>3.04i16</t>
  </si>
  <si>
    <t>3.04j16</t>
  </si>
  <si>
    <t>3.04k16</t>
  </si>
  <si>
    <t>3.04l16</t>
  </si>
  <si>
    <t>3.04m16</t>
  </si>
  <si>
    <t>3.04n16</t>
  </si>
  <si>
    <t>3.04a17</t>
  </si>
  <si>
    <t>3.04b17</t>
  </si>
  <si>
    <t>3.04c17</t>
  </si>
  <si>
    <t>3.04d17</t>
  </si>
  <si>
    <t>3.04e17</t>
  </si>
  <si>
    <t>3.04f17</t>
  </si>
  <si>
    <t>3.04g17</t>
  </si>
  <si>
    <t>3.04h17</t>
  </si>
  <si>
    <t>3.04i17</t>
  </si>
  <si>
    <t>3.04j17</t>
  </si>
  <si>
    <t>3.04k17</t>
  </si>
  <si>
    <t>3.04l17</t>
  </si>
  <si>
    <t>3.04m17</t>
  </si>
  <si>
    <t>3.04n17</t>
  </si>
  <si>
    <t>3.04a18</t>
  </si>
  <si>
    <t>3.04b18</t>
  </si>
  <si>
    <t>3.04c18</t>
  </si>
  <si>
    <t>3.04d18</t>
  </si>
  <si>
    <t>3.04e18</t>
  </si>
  <si>
    <t>3.04f18</t>
  </si>
  <si>
    <t>3.04g18</t>
  </si>
  <si>
    <t>3.04h18</t>
  </si>
  <si>
    <t>3.04i18</t>
  </si>
  <si>
    <t>3.04j18</t>
  </si>
  <si>
    <t>3.04k18</t>
  </si>
  <si>
    <t>3.04l18</t>
  </si>
  <si>
    <t>3.04m18</t>
  </si>
  <si>
    <t>3.04n18</t>
  </si>
  <si>
    <t>3.04a19</t>
  </si>
  <si>
    <t>3.04b19</t>
  </si>
  <si>
    <t>3.04c19</t>
  </si>
  <si>
    <t>3.04d19</t>
  </si>
  <si>
    <t>3.04e19</t>
  </si>
  <si>
    <t>3.04f19</t>
  </si>
  <si>
    <t>3.04g19</t>
  </si>
  <si>
    <t>3.04h19</t>
  </si>
  <si>
    <t>3.04i19</t>
  </si>
  <si>
    <t>3.04j19</t>
  </si>
  <si>
    <t>3.04k19</t>
  </si>
  <si>
    <t>3.04l19</t>
  </si>
  <si>
    <t>3.04m19</t>
  </si>
  <si>
    <t>3.04n19</t>
  </si>
  <si>
    <t>3.04a20</t>
  </si>
  <si>
    <t>3.04b20</t>
  </si>
  <si>
    <t>3.04c20</t>
  </si>
  <si>
    <t>3.04d20</t>
  </si>
  <si>
    <t>3.04e20</t>
  </si>
  <si>
    <t>3.04f20</t>
  </si>
  <si>
    <t>3.04g20</t>
  </si>
  <si>
    <t>3.04h20</t>
  </si>
  <si>
    <t>3.04i20</t>
  </si>
  <si>
    <t>3.04j20</t>
  </si>
  <si>
    <t>3.04k20</t>
  </si>
  <si>
    <t>3.04l20</t>
  </si>
  <si>
    <t>3.04m20</t>
  </si>
  <si>
    <t>3.04n20</t>
  </si>
  <si>
    <t>3.04a21</t>
  </si>
  <si>
    <t>3.04b21</t>
  </si>
  <si>
    <t>3.04c21</t>
  </si>
  <si>
    <t>3.04d21</t>
  </si>
  <si>
    <t>3.04e21</t>
  </si>
  <si>
    <t>3.04f21</t>
  </si>
  <si>
    <t>3.04g21</t>
  </si>
  <si>
    <t>3.04h21</t>
  </si>
  <si>
    <t>3.04i21</t>
  </si>
  <si>
    <t>3.04j21</t>
  </si>
  <si>
    <t>3.04k21</t>
  </si>
  <si>
    <t>3.04l21</t>
  </si>
  <si>
    <t>3.04m21</t>
  </si>
  <si>
    <t>3.04n21</t>
  </si>
  <si>
    <t>3.99</t>
  </si>
  <si>
    <t>Any remarks</t>
  </si>
  <si>
    <t>4.01-1</t>
  </si>
  <si>
    <t>Cadre - staff 1</t>
  </si>
  <si>
    <t>4.01-2</t>
  </si>
  <si>
    <t>Cadre - staff 2</t>
  </si>
  <si>
    <t>4.01-3</t>
  </si>
  <si>
    <t>Cadre - staff 3</t>
  </si>
  <si>
    <t>4.01-4</t>
  </si>
  <si>
    <t>Cadre - staff 4</t>
  </si>
  <si>
    <t>4.01-5</t>
  </si>
  <si>
    <t>Cadre - staff 5</t>
  </si>
  <si>
    <t>4.01-6</t>
  </si>
  <si>
    <t>Cadre - staff 6</t>
  </si>
  <si>
    <t>4.01-7</t>
  </si>
  <si>
    <t>Cadre - staff 7</t>
  </si>
  <si>
    <t>4.01-8</t>
  </si>
  <si>
    <t>Cadre - staff 8</t>
  </si>
  <si>
    <t>4.01-9</t>
  </si>
  <si>
    <t>Cadre - staff 9</t>
  </si>
  <si>
    <t>4.01-10</t>
  </si>
  <si>
    <t>Cadre - staff 10</t>
  </si>
  <si>
    <t>4.01-11</t>
  </si>
  <si>
    <t>Cadre - staff 11</t>
  </si>
  <si>
    <t>4.01-12</t>
  </si>
  <si>
    <t>Cadre - staff 12</t>
  </si>
  <si>
    <t>4.01-13</t>
  </si>
  <si>
    <t>Cadre - staff 13</t>
  </si>
  <si>
    <t>4.01-14</t>
  </si>
  <si>
    <t>Cadre - staff 14</t>
  </si>
  <si>
    <t>4.01-15</t>
  </si>
  <si>
    <t>Cadre - staff 15</t>
  </si>
  <si>
    <t>4.01-16</t>
  </si>
  <si>
    <t>Cadre - staff 16</t>
  </si>
  <si>
    <t>4.01-17</t>
  </si>
  <si>
    <t>Cadre - staff 17</t>
  </si>
  <si>
    <t>4.01-18</t>
  </si>
  <si>
    <t>Cadre - staff 18</t>
  </si>
  <si>
    <t>4.01-19</t>
  </si>
  <si>
    <t>Cadre - staff 19</t>
  </si>
  <si>
    <t>4.01-20</t>
  </si>
  <si>
    <t>Cadre - staff 20</t>
  </si>
  <si>
    <t>4.01-21</t>
  </si>
  <si>
    <t>Cadre - staff 21</t>
  </si>
  <si>
    <t>4.01-22</t>
  </si>
  <si>
    <t>Cadre - staff 22</t>
  </si>
  <si>
    <t>4.01-23</t>
  </si>
  <si>
    <t>Cadre - staff 23</t>
  </si>
  <si>
    <t>4.01-24</t>
  </si>
  <si>
    <t>Cadre - staff 24</t>
  </si>
  <si>
    <t>4.01-25</t>
  </si>
  <si>
    <t>Cadre - staff 25</t>
  </si>
  <si>
    <t>4.01-26</t>
  </si>
  <si>
    <t>Cadre - staff 26</t>
  </si>
  <si>
    <t>4.01-27</t>
  </si>
  <si>
    <t>Cadre - staff 27</t>
  </si>
  <si>
    <t>4.01-28</t>
  </si>
  <si>
    <t>Cadre - staff 28</t>
  </si>
  <si>
    <t>4.01-29</t>
  </si>
  <si>
    <t>Cadre - staff 29</t>
  </si>
  <si>
    <t>4.01-30</t>
  </si>
  <si>
    <t>Cadre - staff 30</t>
  </si>
  <si>
    <t>4.01-31</t>
  </si>
  <si>
    <t>Cadre - staff 31</t>
  </si>
  <si>
    <t>4.01-32</t>
  </si>
  <si>
    <t>Cadre - staff 32</t>
  </si>
  <si>
    <t>4.01-33</t>
  </si>
  <si>
    <t>Cadre - staff 33</t>
  </si>
  <si>
    <t>4.01-34</t>
  </si>
  <si>
    <t>Cadre - staff 34</t>
  </si>
  <si>
    <t>4.01-35</t>
  </si>
  <si>
    <t>Cadre - staff 35</t>
  </si>
  <si>
    <t>4.01-36</t>
  </si>
  <si>
    <t>Cadre - staff 36</t>
  </si>
  <si>
    <t>4.01-37</t>
  </si>
  <si>
    <t>Cadre - staff 37</t>
  </si>
  <si>
    <t>4.01-38</t>
  </si>
  <si>
    <t>Cadre - staff 38</t>
  </si>
  <si>
    <t>4.01-39</t>
  </si>
  <si>
    <t>Cadre - staff 39</t>
  </si>
  <si>
    <t>4.01-40</t>
  </si>
  <si>
    <t>Cadre - staff 40</t>
  </si>
  <si>
    <t>4.01-41</t>
  </si>
  <si>
    <t>Cadre - staff 41</t>
  </si>
  <si>
    <t>4.01-42</t>
  </si>
  <si>
    <t>Cadre - staff 42</t>
  </si>
  <si>
    <t>4.01-43</t>
  </si>
  <si>
    <t>Cadre - staff 43</t>
  </si>
  <si>
    <t>4.01-44</t>
  </si>
  <si>
    <t>Cadre - staff 44</t>
  </si>
  <si>
    <t>4.01-45</t>
  </si>
  <si>
    <t>Cadre - staff 45</t>
  </si>
  <si>
    <t>4.01-46</t>
  </si>
  <si>
    <t>Cadre - staff 46</t>
  </si>
  <si>
    <t>4.01-47</t>
  </si>
  <si>
    <t>Cadre - staff 47</t>
  </si>
  <si>
    <t>4.01-48</t>
  </si>
  <si>
    <t>Cadre - staff 48</t>
  </si>
  <si>
    <t>4.01-49</t>
  </si>
  <si>
    <t>Cadre - staff 49</t>
  </si>
  <si>
    <t>4.01-50</t>
  </si>
  <si>
    <t>Cadre - staff 50</t>
  </si>
  <si>
    <t>4.01-51</t>
  </si>
  <si>
    <t>Cadre - staff 51</t>
  </si>
  <si>
    <t>4.01-52</t>
  </si>
  <si>
    <t>Cadre - staff 52</t>
  </si>
  <si>
    <t>4.01-53</t>
  </si>
  <si>
    <t>Cadre - staff 53</t>
  </si>
  <si>
    <t>4.01-54</t>
  </si>
  <si>
    <t>Cadre - staff 54</t>
  </si>
  <si>
    <t>4.01-55</t>
  </si>
  <si>
    <t>Cadre - staff 55</t>
  </si>
  <si>
    <t>4.01-56</t>
  </si>
  <si>
    <t>Cadre - staff 56</t>
  </si>
  <si>
    <t>4.01-57</t>
  </si>
  <si>
    <t>Cadre - staff 57</t>
  </si>
  <si>
    <t>4.01-58</t>
  </si>
  <si>
    <t>Cadre - staff 58</t>
  </si>
  <si>
    <t>4.01-59</t>
  </si>
  <si>
    <t>Cadre - staff 59</t>
  </si>
  <si>
    <t>4.01-60</t>
  </si>
  <si>
    <t>Cadre - staff 60</t>
  </si>
  <si>
    <t>4.01-61</t>
  </si>
  <si>
    <t>Cadre - staff 61</t>
  </si>
  <si>
    <t>4.01-62</t>
  </si>
  <si>
    <t>Cadre - staff 62</t>
  </si>
  <si>
    <t>4.01-63</t>
  </si>
  <si>
    <t>Cadre - staff 63</t>
  </si>
  <si>
    <t>4.01-64</t>
  </si>
  <si>
    <t>Cadre - staff 64</t>
  </si>
  <si>
    <t>4.01-65</t>
  </si>
  <si>
    <t>Cadre - staff 65</t>
  </si>
  <si>
    <t>4.01-66</t>
  </si>
  <si>
    <t>Cadre - staff 66</t>
  </si>
  <si>
    <t>4.01-67</t>
  </si>
  <si>
    <t>Cadre - staff 67</t>
  </si>
  <si>
    <t>4.01-68</t>
  </si>
  <si>
    <t>Cadre - staff 68</t>
  </si>
  <si>
    <t>4.01-69</t>
  </si>
  <si>
    <t>Cadre - staff 69</t>
  </si>
  <si>
    <t>4.01-70</t>
  </si>
  <si>
    <t>Cadre - staff 70</t>
  </si>
  <si>
    <t>4.01-71</t>
  </si>
  <si>
    <t>Cadre - staff 71</t>
  </si>
  <si>
    <t>4.01-72</t>
  </si>
  <si>
    <t>Cadre - staff 72</t>
  </si>
  <si>
    <t>4.01-73</t>
  </si>
  <si>
    <t>Cadre - staff 73</t>
  </si>
  <si>
    <t>4.01-74</t>
  </si>
  <si>
    <t>Cadre - staff 74</t>
  </si>
  <si>
    <t>4.01-75</t>
  </si>
  <si>
    <t>Cadre - staff 75</t>
  </si>
  <si>
    <t>4.01-76</t>
  </si>
  <si>
    <t>Cadre - staff 76</t>
  </si>
  <si>
    <t>4.01-77</t>
  </si>
  <si>
    <t>Cadre - staff 77</t>
  </si>
  <si>
    <t>4.01-78</t>
  </si>
  <si>
    <t>Cadre - staff 78</t>
  </si>
  <si>
    <t>4.01-79</t>
  </si>
  <si>
    <t>Cadre - staff 79</t>
  </si>
  <si>
    <t>4.01-80</t>
  </si>
  <si>
    <t>Cadre - staff 80</t>
  </si>
  <si>
    <t>4.01-81</t>
  </si>
  <si>
    <t>Cadre - staff 81</t>
  </si>
  <si>
    <t>4.01-82</t>
  </si>
  <si>
    <t>Cadre - staff 82</t>
  </si>
  <si>
    <t>4.01-83</t>
  </si>
  <si>
    <t>Cadre - staff 83</t>
  </si>
  <si>
    <t>4.01-84</t>
  </si>
  <si>
    <t>Cadre - staff 84</t>
  </si>
  <si>
    <t>4.01-85</t>
  </si>
  <si>
    <t>Cadre - staff 85</t>
  </si>
  <si>
    <t>4.01-86</t>
  </si>
  <si>
    <t>Cadre - staff 86</t>
  </si>
  <si>
    <t>4.01-87</t>
  </si>
  <si>
    <t>Cadre - staff 87</t>
  </si>
  <si>
    <t>4.01-88</t>
  </si>
  <si>
    <t>Cadre - staff 88</t>
  </si>
  <si>
    <t>4.01-89</t>
  </si>
  <si>
    <t>Cadre - staff 89</t>
  </si>
  <si>
    <t>4.01-90</t>
  </si>
  <si>
    <t>Cadre - staff 90</t>
  </si>
  <si>
    <t>4.01-91</t>
  </si>
  <si>
    <t>Cadre - staff 91</t>
  </si>
  <si>
    <t>4.01-92</t>
  </si>
  <si>
    <t>Cadre - staff 92</t>
  </si>
  <si>
    <t>4.01-93</t>
  </si>
  <si>
    <t>Cadre - staff 93</t>
  </si>
  <si>
    <t>4.01-94</t>
  </si>
  <si>
    <t>Cadre - staff 94</t>
  </si>
  <si>
    <t>4.01-95</t>
  </si>
  <si>
    <t>Cadre - staff 95</t>
  </si>
  <si>
    <t>4.01-96</t>
  </si>
  <si>
    <t>Cadre - staff 96</t>
  </si>
  <si>
    <t>4.01-97</t>
  </si>
  <si>
    <t>Cadre - staff 97</t>
  </si>
  <si>
    <t>4.01-98</t>
  </si>
  <si>
    <t>Cadre - staff 98</t>
  </si>
  <si>
    <t>4.01-99</t>
  </si>
  <si>
    <t>Cadre - staff 99</t>
  </si>
  <si>
    <t>4.01-100</t>
  </si>
  <si>
    <t>Cadre - staff 100</t>
  </si>
  <si>
    <t>4.01-101</t>
  </si>
  <si>
    <t>Cadre - staff 101</t>
  </si>
  <si>
    <t>4.01-102</t>
  </si>
  <si>
    <t>Cadre - staff 102</t>
  </si>
  <si>
    <t>4.01-103</t>
  </si>
  <si>
    <t>Cadre - staff 103</t>
  </si>
  <si>
    <t>4.01-104</t>
  </si>
  <si>
    <t>Cadre - staff 104</t>
  </si>
  <si>
    <t>4.01-105</t>
  </si>
  <si>
    <t>Cadre - staff 105</t>
  </si>
  <si>
    <t>4.01-106</t>
  </si>
  <si>
    <t>Cadre - staff 106</t>
  </si>
  <si>
    <t>4.01-107</t>
  </si>
  <si>
    <t>Cadre - staff 107</t>
  </si>
  <si>
    <t>4.01-108</t>
  </si>
  <si>
    <t>Cadre - staff 108</t>
  </si>
  <si>
    <t>4.01-109</t>
  </si>
  <si>
    <t>Cadre - staff 109</t>
  </si>
  <si>
    <t>4.01-110</t>
  </si>
  <si>
    <t>Cadre - staff 110</t>
  </si>
  <si>
    <t>4.01-111</t>
  </si>
  <si>
    <t>Cadre - staff 111</t>
  </si>
  <si>
    <t>4.01-112</t>
  </si>
  <si>
    <t>Cadre - staff 112</t>
  </si>
  <si>
    <t>4.01-113</t>
  </si>
  <si>
    <t>Cadre - staff 113</t>
  </si>
  <si>
    <t>4.01-114</t>
  </si>
  <si>
    <t>Cadre - staff 114</t>
  </si>
  <si>
    <t>4.01-115</t>
  </si>
  <si>
    <t>Cadre - staff 115</t>
  </si>
  <si>
    <t>4.01-116</t>
  </si>
  <si>
    <t>Cadre - staff 116</t>
  </si>
  <si>
    <t>4.01-117</t>
  </si>
  <si>
    <t>Cadre - staff 117</t>
  </si>
  <si>
    <t>4.01-118</t>
  </si>
  <si>
    <t>Cadre - staff 118</t>
  </si>
  <si>
    <t>4.01-119</t>
  </si>
  <si>
    <t>Cadre - staff 119</t>
  </si>
  <si>
    <t>4.01-120</t>
  </si>
  <si>
    <t>Cadre - staff 120</t>
  </si>
  <si>
    <t>4.01-121</t>
  </si>
  <si>
    <t>Cadre - staff 121</t>
  </si>
  <si>
    <t>4.01-122</t>
  </si>
  <si>
    <t>Cadre - staff 122</t>
  </si>
  <si>
    <t>4.01-123</t>
  </si>
  <si>
    <t>Cadre - staff 123</t>
  </si>
  <si>
    <t>4.01-124</t>
  </si>
  <si>
    <t>Cadre - staff 124</t>
  </si>
  <si>
    <t>4.01-125</t>
  </si>
  <si>
    <t>Cadre - staff 125</t>
  </si>
  <si>
    <t>4.01-126</t>
  </si>
  <si>
    <t>Cadre - staff 126</t>
  </si>
  <si>
    <t>4.01-127</t>
  </si>
  <si>
    <t>Cadre - staff 127</t>
  </si>
  <si>
    <t>4.01-128</t>
  </si>
  <si>
    <t>Cadre - staff 128</t>
  </si>
  <si>
    <t>4.01-129</t>
  </si>
  <si>
    <t>Cadre - staff 129</t>
  </si>
  <si>
    <t>4.01-130</t>
  </si>
  <si>
    <t>Cadre - staff 130</t>
  </si>
  <si>
    <t>4.02-1</t>
  </si>
  <si>
    <t>Salary source - staff 1</t>
  </si>
  <si>
    <t>4.02-2</t>
  </si>
  <si>
    <t>Salary source - staff 2</t>
  </si>
  <si>
    <t>4.02-3</t>
  </si>
  <si>
    <t>Salary source - staff 3</t>
  </si>
  <si>
    <t>4.02-4</t>
  </si>
  <si>
    <t>Salary source - staff 4</t>
  </si>
  <si>
    <t>4.02-5</t>
  </si>
  <si>
    <t>Salary source - staff 5</t>
  </si>
  <si>
    <t>4.02-6</t>
  </si>
  <si>
    <t>Salary source - staff 6</t>
  </si>
  <si>
    <t>4.02-7</t>
  </si>
  <si>
    <t>Salary source - staff 7</t>
  </si>
  <si>
    <t>4.02-8</t>
  </si>
  <si>
    <t>Salary source - staff 8</t>
  </si>
  <si>
    <t>4.02-9</t>
  </si>
  <si>
    <t>Salary source - staff 9</t>
  </si>
  <si>
    <t>4.02-10</t>
  </si>
  <si>
    <t>Salary source - staff 10</t>
  </si>
  <si>
    <t>4.02-11</t>
  </si>
  <si>
    <t>Salary source - staff 11</t>
  </si>
  <si>
    <t>4.02-12</t>
  </si>
  <si>
    <t>Salary source - staff 12</t>
  </si>
  <si>
    <t>4.02-13</t>
  </si>
  <si>
    <t>Salary source - staff 13</t>
  </si>
  <si>
    <t>4.02-14</t>
  </si>
  <si>
    <t>Salary source - staff 14</t>
  </si>
  <si>
    <t>4.02-15</t>
  </si>
  <si>
    <t>Salary source - staff 15</t>
  </si>
  <si>
    <t>4.02-16</t>
  </si>
  <si>
    <t>Salary source - staff 16</t>
  </si>
  <si>
    <t>4.02-17</t>
  </si>
  <si>
    <t>Salary source - staff 17</t>
  </si>
  <si>
    <t>4.02-18</t>
  </si>
  <si>
    <t>Salary source - staff 18</t>
  </si>
  <si>
    <t>4.02-19</t>
  </si>
  <si>
    <t>Salary source - staff 19</t>
  </si>
  <si>
    <t>4.02-20</t>
  </si>
  <si>
    <t>Salary source - staff 20</t>
  </si>
  <si>
    <t>4.02-21</t>
  </si>
  <si>
    <t>Salary source - staff 21</t>
  </si>
  <si>
    <t>4.02-22</t>
  </si>
  <si>
    <t>Salary source - staff 22</t>
  </si>
  <si>
    <t>4.02-23</t>
  </si>
  <si>
    <t>Salary source - staff 23</t>
  </si>
  <si>
    <t>4.02-24</t>
  </si>
  <si>
    <t>Salary source - staff 24</t>
  </si>
  <si>
    <t>4.02-25</t>
  </si>
  <si>
    <t>Salary source - staff 25</t>
  </si>
  <si>
    <t>4.02-26</t>
  </si>
  <si>
    <t>Salary source - staff 26</t>
  </si>
  <si>
    <t>4.02-27</t>
  </si>
  <si>
    <t>Salary source - staff 27</t>
  </si>
  <si>
    <t>4.02-28</t>
  </si>
  <si>
    <t>Salary source - staff 28</t>
  </si>
  <si>
    <t>4.02-29</t>
  </si>
  <si>
    <t>Salary source - staff 29</t>
  </si>
  <si>
    <t>4.02-30</t>
  </si>
  <si>
    <t>Salary source - staff 30</t>
  </si>
  <si>
    <t>4.02-31</t>
  </si>
  <si>
    <t>Salary source - staff 31</t>
  </si>
  <si>
    <t>4.02-32</t>
  </si>
  <si>
    <t>Salary source - staff 32</t>
  </si>
  <si>
    <t>4.02-33</t>
  </si>
  <si>
    <t>Salary source - staff 33</t>
  </si>
  <si>
    <t>4.02-34</t>
  </si>
  <si>
    <t>Salary source - staff 34</t>
  </si>
  <si>
    <t>4.02-35</t>
  </si>
  <si>
    <t>Salary source - staff 35</t>
  </si>
  <si>
    <t>4.02-36</t>
  </si>
  <si>
    <t>Salary source - staff 36</t>
  </si>
  <si>
    <t>4.02-37</t>
  </si>
  <si>
    <t>Salary source - staff 37</t>
  </si>
  <si>
    <t>4.02-38</t>
  </si>
  <si>
    <t>Salary source - staff 38</t>
  </si>
  <si>
    <t>4.02-39</t>
  </si>
  <si>
    <t>Salary source - staff 39</t>
  </si>
  <si>
    <t>4.02-40</t>
  </si>
  <si>
    <t>Salary source - staff 40</t>
  </si>
  <si>
    <t>4.02-41</t>
  </si>
  <si>
    <t>Salary source - staff 41</t>
  </si>
  <si>
    <t>4.02-42</t>
  </si>
  <si>
    <t>Salary source - staff 42</t>
  </si>
  <si>
    <t>4.02-43</t>
  </si>
  <si>
    <t>Salary source - staff 43</t>
  </si>
  <si>
    <t>4.02-44</t>
  </si>
  <si>
    <t>Salary source - staff 44</t>
  </si>
  <si>
    <t>4.02-45</t>
  </si>
  <si>
    <t>Salary source - staff 45</t>
  </si>
  <si>
    <t>4.02-46</t>
  </si>
  <si>
    <t>Salary source - staff 46</t>
  </si>
  <si>
    <t>4.02-47</t>
  </si>
  <si>
    <t>Salary source - staff 47</t>
  </si>
  <si>
    <t>4.02-48</t>
  </si>
  <si>
    <t>Salary source - staff 48</t>
  </si>
  <si>
    <t>4.02-49</t>
  </si>
  <si>
    <t>Salary source - staff 49</t>
  </si>
  <si>
    <t>4.02-50</t>
  </si>
  <si>
    <t>Salary source - staff 50</t>
  </si>
  <si>
    <t>4.02-51</t>
  </si>
  <si>
    <t>Salary source - staff 51</t>
  </si>
  <si>
    <t>4.02-52</t>
  </si>
  <si>
    <t>Salary source - staff 52</t>
  </si>
  <si>
    <t>4.02-53</t>
  </si>
  <si>
    <t>Salary source - staff 53</t>
  </si>
  <si>
    <t>4.02-54</t>
  </si>
  <si>
    <t>Salary source - staff 54</t>
  </si>
  <si>
    <t>4.02-55</t>
  </si>
  <si>
    <t>Salary source - staff 55</t>
  </si>
  <si>
    <t>4.02-56</t>
  </si>
  <si>
    <t>Salary source - staff 56</t>
  </si>
  <si>
    <t>4.02-57</t>
  </si>
  <si>
    <t>Salary source - staff 57</t>
  </si>
  <si>
    <t>4.02-58</t>
  </si>
  <si>
    <t>Salary source - staff 58</t>
  </si>
  <si>
    <t>4.02-59</t>
  </si>
  <si>
    <t>Salary source - staff 59</t>
  </si>
  <si>
    <t>4.02-60</t>
  </si>
  <si>
    <t>Salary source - staff 60</t>
  </si>
  <si>
    <t>4.02-61</t>
  </si>
  <si>
    <t>Salary source - staff 61</t>
  </si>
  <si>
    <t>4.02-62</t>
  </si>
  <si>
    <t>Salary source - staff 62</t>
  </si>
  <si>
    <t>4.02-63</t>
  </si>
  <si>
    <t>Salary source - staff 63</t>
  </si>
  <si>
    <t>4.02-64</t>
  </si>
  <si>
    <t>Salary source - staff 64</t>
  </si>
  <si>
    <t>4.02-65</t>
  </si>
  <si>
    <t>Salary source - staff 65</t>
  </si>
  <si>
    <t>4.02-66</t>
  </si>
  <si>
    <t>Salary source - staff 66</t>
  </si>
  <si>
    <t>4.02-67</t>
  </si>
  <si>
    <t>Salary source - staff 67</t>
  </si>
  <si>
    <t>4.02-68</t>
  </si>
  <si>
    <t>Salary source - staff 68</t>
  </si>
  <si>
    <t>4.02-69</t>
  </si>
  <si>
    <t>Salary source - staff 69</t>
  </si>
  <si>
    <t>4.02-70</t>
  </si>
  <si>
    <t>Salary source - staff 70</t>
  </si>
  <si>
    <t>4.02-71</t>
  </si>
  <si>
    <t>Salary source - staff 71</t>
  </si>
  <si>
    <t>4.02-72</t>
  </si>
  <si>
    <t>Salary source - staff 72</t>
  </si>
  <si>
    <t>4.02-73</t>
  </si>
  <si>
    <t>Salary source - staff 73</t>
  </si>
  <si>
    <t>4.02-74</t>
  </si>
  <si>
    <t>Salary source - staff 74</t>
  </si>
  <si>
    <t>4.02-75</t>
  </si>
  <si>
    <t>Salary source - staff 75</t>
  </si>
  <si>
    <t>4.02-76</t>
  </si>
  <si>
    <t>Salary source - staff 76</t>
  </si>
  <si>
    <t>4.02-77</t>
  </si>
  <si>
    <t>Salary source - staff 77</t>
  </si>
  <si>
    <t>4.02-78</t>
  </si>
  <si>
    <t>Salary source - staff 78</t>
  </si>
  <si>
    <t>4.02-79</t>
  </si>
  <si>
    <t>Salary source - staff 79</t>
  </si>
  <si>
    <t>4.02-80</t>
  </si>
  <si>
    <t>Salary source - staff 80</t>
  </si>
  <si>
    <t>4.02-81</t>
  </si>
  <si>
    <t>Salary source - staff 81</t>
  </si>
  <si>
    <t>4.02-82</t>
  </si>
  <si>
    <t>Salary source - staff 82</t>
  </si>
  <si>
    <t>4.02-83</t>
  </si>
  <si>
    <t>Salary source - staff 83</t>
  </si>
  <si>
    <t>4.02-84</t>
  </si>
  <si>
    <t>Salary source - staff 84</t>
  </si>
  <si>
    <t>4.02-85</t>
  </si>
  <si>
    <t>Salary source - staff 85</t>
  </si>
  <si>
    <t>4.02-86</t>
  </si>
  <si>
    <t>Salary source - staff 86</t>
  </si>
  <si>
    <t>4.02-87</t>
  </si>
  <si>
    <t>Salary source - staff 87</t>
  </si>
  <si>
    <t>4.02-88</t>
  </si>
  <si>
    <t>Salary source - staff 88</t>
  </si>
  <si>
    <t>4.02-89</t>
  </si>
  <si>
    <t>Salary source - staff 89</t>
  </si>
  <si>
    <t>4.02-90</t>
  </si>
  <si>
    <t>Salary source - staff 90</t>
  </si>
  <si>
    <t>4.02-91</t>
  </si>
  <si>
    <t>Salary source - staff 91</t>
  </si>
  <si>
    <t>4.02-92</t>
  </si>
  <si>
    <t>Salary source - staff 92</t>
  </si>
  <si>
    <t>4.02-93</t>
  </si>
  <si>
    <t>Salary source - staff 93</t>
  </si>
  <si>
    <t>4.02-94</t>
  </si>
  <si>
    <t>Salary source - staff 94</t>
  </si>
  <si>
    <t>4.02-95</t>
  </si>
  <si>
    <t>Salary source - staff 95</t>
  </si>
  <si>
    <t>4.02-96</t>
  </si>
  <si>
    <t>Salary source - staff 96</t>
  </si>
  <si>
    <t>4.02-97</t>
  </si>
  <si>
    <t>Salary source - staff 97</t>
  </si>
  <si>
    <t>4.02-98</t>
  </si>
  <si>
    <t>Salary source - staff 98</t>
  </si>
  <si>
    <t>4.02-99</t>
  </si>
  <si>
    <t>Salary source - staff 99</t>
  </si>
  <si>
    <t>4.02-100</t>
  </si>
  <si>
    <t>Salary source - staff 100</t>
  </si>
  <si>
    <t>4.02-101</t>
  </si>
  <si>
    <t>Salary source - staff 101</t>
  </si>
  <si>
    <t>4.02-102</t>
  </si>
  <si>
    <t>Salary source - staff 102</t>
  </si>
  <si>
    <t>4.02-103</t>
  </si>
  <si>
    <t>Salary source - staff 103</t>
  </si>
  <si>
    <t>4.02-104</t>
  </si>
  <si>
    <t>Salary source - staff 104</t>
  </si>
  <si>
    <t>4.02-105</t>
  </si>
  <si>
    <t>Salary source - staff 105</t>
  </si>
  <si>
    <t>4.02-106</t>
  </si>
  <si>
    <t>Salary source - staff 106</t>
  </si>
  <si>
    <t>4.02-107</t>
  </si>
  <si>
    <t>Salary source - staff 107</t>
  </si>
  <si>
    <t>4.02-108</t>
  </si>
  <si>
    <t>Salary source - staff 108</t>
  </si>
  <si>
    <t>4.02-109</t>
  </si>
  <si>
    <t>Salary source - staff 109</t>
  </si>
  <si>
    <t>4.02-110</t>
  </si>
  <si>
    <t>Salary source - staff 110</t>
  </si>
  <si>
    <t>4.02-111</t>
  </si>
  <si>
    <t>Salary source - staff 111</t>
  </si>
  <si>
    <t>4.02-112</t>
  </si>
  <si>
    <t>Salary source - staff 112</t>
  </si>
  <si>
    <t>4.02-113</t>
  </si>
  <si>
    <t>Salary source - staff 113</t>
  </si>
  <si>
    <t>4.02-114</t>
  </si>
  <si>
    <t>Salary source - staff 114</t>
  </si>
  <si>
    <t>4.02-115</t>
  </si>
  <si>
    <t>Salary source - staff 115</t>
  </si>
  <si>
    <t>4.02-116</t>
  </si>
  <si>
    <t>Salary source - staff 116</t>
  </si>
  <si>
    <t>4.02-117</t>
  </si>
  <si>
    <t>Salary source - staff 117</t>
  </si>
  <si>
    <t>4.02-118</t>
  </si>
  <si>
    <t>Salary source - staff 118</t>
  </si>
  <si>
    <t>4.02-119</t>
  </si>
  <si>
    <t>Salary source - staff 119</t>
  </si>
  <si>
    <t>4.02-120</t>
  </si>
  <si>
    <t>Salary source - staff 120</t>
  </si>
  <si>
    <t>4.02-121</t>
  </si>
  <si>
    <t>Salary source - staff 121</t>
  </si>
  <si>
    <t>4.02-122</t>
  </si>
  <si>
    <t>Salary source - staff 122</t>
  </si>
  <si>
    <t>4.02-123</t>
  </si>
  <si>
    <t>Salary source - staff 123</t>
  </si>
  <si>
    <t>4.02-124</t>
  </si>
  <si>
    <t>Salary source - staff 124</t>
  </si>
  <si>
    <t>4.02-125</t>
  </si>
  <si>
    <t>Salary source - staff 125</t>
  </si>
  <si>
    <t>4.02-126</t>
  </si>
  <si>
    <t>Salary source - staff 126</t>
  </si>
  <si>
    <t>4.02-127</t>
  </si>
  <si>
    <t>Salary source - staff 127</t>
  </si>
  <si>
    <t>4.02-128</t>
  </si>
  <si>
    <t>Salary source - staff 128</t>
  </si>
  <si>
    <t>4.02-129</t>
  </si>
  <si>
    <t>Salary source - staff 129</t>
  </si>
  <si>
    <t>4.02-130</t>
  </si>
  <si>
    <t>Salary source - staff 130</t>
  </si>
  <si>
    <t>4.03-1</t>
  </si>
  <si>
    <t>Grade or equivalent - staff 1</t>
  </si>
  <si>
    <t>4.03-2</t>
  </si>
  <si>
    <t>Grade or equivalent - staff 2</t>
  </si>
  <si>
    <t>4.03-3</t>
  </si>
  <si>
    <t>Grade or equivalent - staff 3</t>
  </si>
  <si>
    <t>4.03-4</t>
  </si>
  <si>
    <t>Grade or equivalent - staff 4</t>
  </si>
  <si>
    <t>4.03-5</t>
  </si>
  <si>
    <t>Grade or equivalent - staff 5</t>
  </si>
  <si>
    <t>4.03-6</t>
  </si>
  <si>
    <t>Grade or equivalent - staff 6</t>
  </si>
  <si>
    <t>4.03-7</t>
  </si>
  <si>
    <t>Grade or equivalent - staff 7</t>
  </si>
  <si>
    <t>4.03-8</t>
  </si>
  <si>
    <t>Grade or equivalent - staff 8</t>
  </si>
  <si>
    <t>4.03-9</t>
  </si>
  <si>
    <t>Grade or equivalent - staff 9</t>
  </si>
  <si>
    <t>4.03-10</t>
  </si>
  <si>
    <t>Grade or equivalent - staff 10</t>
  </si>
  <si>
    <t>4.03-11</t>
  </si>
  <si>
    <t>Grade or equivalent - staff 11</t>
  </si>
  <si>
    <t>4.03-12</t>
  </si>
  <si>
    <t>Grade or equivalent - staff 12</t>
  </si>
  <si>
    <t>4.03-13</t>
  </si>
  <si>
    <t>Grade or equivalent - staff 13</t>
  </si>
  <si>
    <t>4.03-14</t>
  </si>
  <si>
    <t>Grade or equivalent - staff 14</t>
  </si>
  <si>
    <t>4.03-15</t>
  </si>
  <si>
    <t>Grade or equivalent - staff 15</t>
  </si>
  <si>
    <t>4.03-16</t>
  </si>
  <si>
    <t>Grade or equivalent - staff 16</t>
  </si>
  <si>
    <t>4.03-17</t>
  </si>
  <si>
    <t>Grade or equivalent - staff 17</t>
  </si>
  <si>
    <t>4.03-18</t>
  </si>
  <si>
    <t>Grade or equivalent - staff 18</t>
  </si>
  <si>
    <t>4.03-19</t>
  </si>
  <si>
    <t>Grade or equivalent - staff 19</t>
  </si>
  <si>
    <t>4.03-20</t>
  </si>
  <si>
    <t>Grade or equivalent - staff 20</t>
  </si>
  <si>
    <t>4.03-21</t>
  </si>
  <si>
    <t>Grade or equivalent - staff 21</t>
  </si>
  <si>
    <t>4.03-22</t>
  </si>
  <si>
    <t>Grade or equivalent - staff 22</t>
  </si>
  <si>
    <t>4.03-23</t>
  </si>
  <si>
    <t>Grade or equivalent - staff 23</t>
  </si>
  <si>
    <t>4.03-24</t>
  </si>
  <si>
    <t>Grade or equivalent - staff 24</t>
  </si>
  <si>
    <t>4.03-25</t>
  </si>
  <si>
    <t>Grade or equivalent - staff 25</t>
  </si>
  <si>
    <t>4.03-26</t>
  </si>
  <si>
    <t>Grade or equivalent - staff 26</t>
  </si>
  <si>
    <t>4.03-27</t>
  </si>
  <si>
    <t>Grade or equivalent - staff 27</t>
  </si>
  <si>
    <t>4.03-28</t>
  </si>
  <si>
    <t>Grade or equivalent - staff 28</t>
  </si>
  <si>
    <t>4.03-29</t>
  </si>
  <si>
    <t>Grade or equivalent - staff 29</t>
  </si>
  <si>
    <t>4.03-30</t>
  </si>
  <si>
    <t>Grade or equivalent - staff 30</t>
  </si>
  <si>
    <t>4.03-31</t>
  </si>
  <si>
    <t>Grade or equivalent - staff 31</t>
  </si>
  <si>
    <t>4.03-32</t>
  </si>
  <si>
    <t>Grade or equivalent - staff 32</t>
  </si>
  <si>
    <t>4.03-33</t>
  </si>
  <si>
    <t>Grade or equivalent - staff 33</t>
  </si>
  <si>
    <t>4.03-34</t>
  </si>
  <si>
    <t>Grade or equivalent - staff 34</t>
  </si>
  <si>
    <t>4.03-35</t>
  </si>
  <si>
    <t>Grade or equivalent - staff 35</t>
  </si>
  <si>
    <t>4.03-36</t>
  </si>
  <si>
    <t>Grade or equivalent - staff 36</t>
  </si>
  <si>
    <t>4.03-37</t>
  </si>
  <si>
    <t>Grade or equivalent - staff 37</t>
  </si>
  <si>
    <t>4.03-38</t>
  </si>
  <si>
    <t>Grade or equivalent - staff 38</t>
  </si>
  <si>
    <t>4.03-39</t>
  </si>
  <si>
    <t>Grade or equivalent - staff 39</t>
  </si>
  <si>
    <t>4.03-40</t>
  </si>
  <si>
    <t>Grade or equivalent - staff 40</t>
  </si>
  <si>
    <t>4.03-41</t>
  </si>
  <si>
    <t>Grade or equivalent - staff 41</t>
  </si>
  <si>
    <t>4.03-42</t>
  </si>
  <si>
    <t>Grade or equivalent - staff 42</t>
  </si>
  <si>
    <t>4.03-43</t>
  </si>
  <si>
    <t>Grade or equivalent - staff 43</t>
  </si>
  <si>
    <t>4.03-44</t>
  </si>
  <si>
    <t>Grade or equivalent - staff 44</t>
  </si>
  <si>
    <t>4.03-45</t>
  </si>
  <si>
    <t>Grade or equivalent - staff 45</t>
  </si>
  <si>
    <t>4.03-46</t>
  </si>
  <si>
    <t>Grade or equivalent - staff 46</t>
  </si>
  <si>
    <t>4.03-47</t>
  </si>
  <si>
    <t>Grade or equivalent - staff 47</t>
  </si>
  <si>
    <t>4.03-48</t>
  </si>
  <si>
    <t>Grade or equivalent - staff 48</t>
  </si>
  <si>
    <t>4.03-49</t>
  </si>
  <si>
    <t>Grade or equivalent - staff 49</t>
  </si>
  <si>
    <t>4.03-50</t>
  </si>
  <si>
    <t>Grade or equivalent - staff 50</t>
  </si>
  <si>
    <t>4.03-51</t>
  </si>
  <si>
    <t>Grade or equivalent - staff 51</t>
  </si>
  <si>
    <t>4.03-52</t>
  </si>
  <si>
    <t>Grade or equivalent - staff 52</t>
  </si>
  <si>
    <t>4.03-53</t>
  </si>
  <si>
    <t>Grade or equivalent - staff 53</t>
  </si>
  <si>
    <t>4.03-54</t>
  </si>
  <si>
    <t>Grade or equivalent - staff 54</t>
  </si>
  <si>
    <t>4.03-55</t>
  </si>
  <si>
    <t>Grade or equivalent - staff 55</t>
  </si>
  <si>
    <t>4.03-56</t>
  </si>
  <si>
    <t>Grade or equivalent - staff 56</t>
  </si>
  <si>
    <t>4.03-57</t>
  </si>
  <si>
    <t>Grade or equivalent - staff 57</t>
  </si>
  <si>
    <t>4.03-58</t>
  </si>
  <si>
    <t>Grade or equivalent - staff 58</t>
  </si>
  <si>
    <t>4.03-59</t>
  </si>
  <si>
    <t>Grade or equivalent - staff 59</t>
  </si>
  <si>
    <t>4.03-60</t>
  </si>
  <si>
    <t>Grade or equivalent - staff 60</t>
  </si>
  <si>
    <t>4.03-61</t>
  </si>
  <si>
    <t>Grade or equivalent - staff 61</t>
  </si>
  <si>
    <t>4.03-62</t>
  </si>
  <si>
    <t>Grade or equivalent - staff 62</t>
  </si>
  <si>
    <t>4.03-63</t>
  </si>
  <si>
    <t>Grade or equivalent - staff 63</t>
  </si>
  <si>
    <t>4.03-64</t>
  </si>
  <si>
    <t>Grade or equivalent - staff 64</t>
  </si>
  <si>
    <t>4.03-65</t>
  </si>
  <si>
    <t>Grade or equivalent - staff 65</t>
  </si>
  <si>
    <t>4.03-66</t>
  </si>
  <si>
    <t>Grade or equivalent - staff 66</t>
  </si>
  <si>
    <t>4.03-67</t>
  </si>
  <si>
    <t>Grade or equivalent - staff 67</t>
  </si>
  <si>
    <t>4.03-68</t>
  </si>
  <si>
    <t>Grade or equivalent - staff 68</t>
  </si>
  <si>
    <t>4.03-69</t>
  </si>
  <si>
    <t>Grade or equivalent - staff 69</t>
  </si>
  <si>
    <t>4.03-70</t>
  </si>
  <si>
    <t>Grade or equivalent - staff 70</t>
  </si>
  <si>
    <t>4.03-71</t>
  </si>
  <si>
    <t>Grade or equivalent - staff 71</t>
  </si>
  <si>
    <t>4.03-72</t>
  </si>
  <si>
    <t>Grade or equivalent - staff 72</t>
  </si>
  <si>
    <t>4.03-73</t>
  </si>
  <si>
    <t>Grade or equivalent - staff 73</t>
  </si>
  <si>
    <t>4.03-74</t>
  </si>
  <si>
    <t>Grade or equivalent - staff 74</t>
  </si>
  <si>
    <t>4.03-75</t>
  </si>
  <si>
    <t>Grade or equivalent - staff 75</t>
  </si>
  <si>
    <t>4.03-76</t>
  </si>
  <si>
    <t>Grade or equivalent - staff 76</t>
  </si>
  <si>
    <t>4.03-77</t>
  </si>
  <si>
    <t>Grade or equivalent - staff 77</t>
  </si>
  <si>
    <t>4.03-78</t>
  </si>
  <si>
    <t>Grade or equivalent - staff 78</t>
  </si>
  <si>
    <t>4.03-79</t>
  </si>
  <si>
    <t>Grade or equivalent - staff 79</t>
  </si>
  <si>
    <t>4.03-80</t>
  </si>
  <si>
    <t>Grade or equivalent - staff 80</t>
  </si>
  <si>
    <t>4.03-81</t>
  </si>
  <si>
    <t>Grade or equivalent - staff 81</t>
  </si>
  <si>
    <t>4.03-82</t>
  </si>
  <si>
    <t>Grade or equivalent - staff 82</t>
  </si>
  <si>
    <t>4.03-83</t>
  </si>
  <si>
    <t>Grade or equivalent - staff 83</t>
  </si>
  <si>
    <t>4.03-84</t>
  </si>
  <si>
    <t>Grade or equivalent - staff 84</t>
  </si>
  <si>
    <t>4.03-85</t>
  </si>
  <si>
    <t>Grade or equivalent - staff 85</t>
  </si>
  <si>
    <t>4.03-86</t>
  </si>
  <si>
    <t>Grade or equivalent - staff 86</t>
  </si>
  <si>
    <t>4.03-87</t>
  </si>
  <si>
    <t>Grade or equivalent - staff 87</t>
  </si>
  <si>
    <t>4.03-88</t>
  </si>
  <si>
    <t>Grade or equivalent - staff 88</t>
  </si>
  <si>
    <t>4.03-89</t>
  </si>
  <si>
    <t>Grade or equivalent - staff 89</t>
  </si>
  <si>
    <t>4.03-90</t>
  </si>
  <si>
    <t>Grade or equivalent - staff 90</t>
  </si>
  <si>
    <t>4.03-91</t>
  </si>
  <si>
    <t>Grade or equivalent - staff 91</t>
  </si>
  <si>
    <t>4.03-92</t>
  </si>
  <si>
    <t>Grade or equivalent - staff 92</t>
  </si>
  <si>
    <t>4.03-93</t>
  </si>
  <si>
    <t>Grade or equivalent - staff 93</t>
  </si>
  <si>
    <t>4.03-94</t>
  </si>
  <si>
    <t>Grade or equivalent - staff 94</t>
  </si>
  <si>
    <t>4.03-95</t>
  </si>
  <si>
    <t>Grade or equivalent - staff 95</t>
  </si>
  <si>
    <t>4.03-96</t>
  </si>
  <si>
    <t>Grade or equivalent - staff 96</t>
  </si>
  <si>
    <t>4.03-97</t>
  </si>
  <si>
    <t>Grade or equivalent - staff 97</t>
  </si>
  <si>
    <t>4.03-98</t>
  </si>
  <si>
    <t>Grade or equivalent - staff 98</t>
  </si>
  <si>
    <t>4.03-99</t>
  </si>
  <si>
    <t>Grade or equivalent - staff 99</t>
  </si>
  <si>
    <t>4.03-100</t>
  </si>
  <si>
    <t>Grade or equivalent - staff 100</t>
  </si>
  <si>
    <t>4.03-101</t>
  </si>
  <si>
    <t>Grade or equivalent - staff 101</t>
  </si>
  <si>
    <t>4.03-102</t>
  </si>
  <si>
    <t>Grade or equivalent - staff 102</t>
  </si>
  <si>
    <t>4.03-103</t>
  </si>
  <si>
    <t>Grade or equivalent - staff 103</t>
  </si>
  <si>
    <t>4.03-104</t>
  </si>
  <si>
    <t>Grade or equivalent - staff 104</t>
  </si>
  <si>
    <t>4.03-105</t>
  </si>
  <si>
    <t>Grade or equivalent - staff 105</t>
  </si>
  <si>
    <t>4.03-106</t>
  </si>
  <si>
    <t>Grade or equivalent - staff 106</t>
  </si>
  <si>
    <t>4.03-107</t>
  </si>
  <si>
    <t>Grade or equivalent - staff 107</t>
  </si>
  <si>
    <t>4.03-108</t>
  </si>
  <si>
    <t>Grade or equivalent - staff 108</t>
  </si>
  <si>
    <t>4.03-109</t>
  </si>
  <si>
    <t>Grade or equivalent - staff 109</t>
  </si>
  <si>
    <t>4.03-110</t>
  </si>
  <si>
    <t>Grade or equivalent - staff 110</t>
  </si>
  <si>
    <t>4.03-111</t>
  </si>
  <si>
    <t>Grade or equivalent - staff 111</t>
  </si>
  <si>
    <t>4.03-112</t>
  </si>
  <si>
    <t>Grade or equivalent - staff 112</t>
  </si>
  <si>
    <t>4.03-113</t>
  </si>
  <si>
    <t>Grade or equivalent - staff 113</t>
  </si>
  <si>
    <t>4.03-114</t>
  </si>
  <si>
    <t>Grade or equivalent - staff 114</t>
  </si>
  <si>
    <t>4.03-115</t>
  </si>
  <si>
    <t>Grade or equivalent - staff 115</t>
  </si>
  <si>
    <t>4.03-116</t>
  </si>
  <si>
    <t>Grade or equivalent - staff 116</t>
  </si>
  <si>
    <t>4.03-117</t>
  </si>
  <si>
    <t>Grade or equivalent - staff 117</t>
  </si>
  <si>
    <t>4.03-118</t>
  </si>
  <si>
    <t>Grade or equivalent - staff 118</t>
  </si>
  <si>
    <t>4.03-119</t>
  </si>
  <si>
    <t>Grade or equivalent - staff 119</t>
  </si>
  <si>
    <t>4.03-120</t>
  </si>
  <si>
    <t>Grade or equivalent - staff 120</t>
  </si>
  <si>
    <t>4.03-121</t>
  </si>
  <si>
    <t>Grade or equivalent - staff 121</t>
  </si>
  <si>
    <t>4.03-122</t>
  </si>
  <si>
    <t>Grade or equivalent - staff 122</t>
  </si>
  <si>
    <t>4.03-123</t>
  </si>
  <si>
    <t>Grade or equivalent - staff 123</t>
  </si>
  <si>
    <t>4.03-124</t>
  </si>
  <si>
    <t>Grade or equivalent - staff 124</t>
  </si>
  <si>
    <t>4.03-125</t>
  </si>
  <si>
    <t>Grade or equivalent - staff 125</t>
  </si>
  <si>
    <t>4.03-126</t>
  </si>
  <si>
    <t>Grade or equivalent - staff 126</t>
  </si>
  <si>
    <t>4.03-127</t>
  </si>
  <si>
    <t>Grade or equivalent - staff 127</t>
  </si>
  <si>
    <t>4.03-128</t>
  </si>
  <si>
    <t>Grade or equivalent - staff 128</t>
  </si>
  <si>
    <t>4.03-129</t>
  </si>
  <si>
    <t>Grade or equivalent - staff 129</t>
  </si>
  <si>
    <t>4.03-130</t>
  </si>
  <si>
    <t>Grade or equivalent - staff 130</t>
  </si>
  <si>
    <t>4.04-1</t>
  </si>
  <si>
    <t>4.04-2</t>
  </si>
  <si>
    <t>4.04-3</t>
  </si>
  <si>
    <t>4.04-4</t>
  </si>
  <si>
    <t>4.04-5</t>
  </si>
  <si>
    <t>4.04-6</t>
  </si>
  <si>
    <t>4.04-7</t>
  </si>
  <si>
    <t>4.04-8</t>
  </si>
  <si>
    <t>4.04-9</t>
  </si>
  <si>
    <t>4.04-10</t>
  </si>
  <si>
    <t>4.04-11</t>
  </si>
  <si>
    <t>4.04-12</t>
  </si>
  <si>
    <t>4.04-13</t>
  </si>
  <si>
    <t>4.04-14</t>
  </si>
  <si>
    <t>4.04-15</t>
  </si>
  <si>
    <t>4.04-16</t>
  </si>
  <si>
    <t>4.04-17</t>
  </si>
  <si>
    <t>4.04-18</t>
  </si>
  <si>
    <t>4.04-19</t>
  </si>
  <si>
    <t>4.04-20</t>
  </si>
  <si>
    <t>4.04-21</t>
  </si>
  <si>
    <t>4.04-22</t>
  </si>
  <si>
    <t>4.04-23</t>
  </si>
  <si>
    <t>4.04-24</t>
  </si>
  <si>
    <t>4.04-25</t>
  </si>
  <si>
    <t>4.04-26</t>
  </si>
  <si>
    <t>4.04-27</t>
  </si>
  <si>
    <t>4.04-28</t>
  </si>
  <si>
    <t>4.04-29</t>
  </si>
  <si>
    <t>4.04-30</t>
  </si>
  <si>
    <t>4.04-31</t>
  </si>
  <si>
    <t>4.04-32</t>
  </si>
  <si>
    <t>4.04-33</t>
  </si>
  <si>
    <t>4.04-34</t>
  </si>
  <si>
    <t>4.04-35</t>
  </si>
  <si>
    <t>4.04-36</t>
  </si>
  <si>
    <t>4.04-37</t>
  </si>
  <si>
    <t>4.04-38</t>
  </si>
  <si>
    <t>4.04-39</t>
  </si>
  <si>
    <t>4.04-40</t>
  </si>
  <si>
    <t>4.04-41</t>
  </si>
  <si>
    <t>4.04-42</t>
  </si>
  <si>
    <t>4.04-43</t>
  </si>
  <si>
    <t>4.04-44</t>
  </si>
  <si>
    <t>4.04-45</t>
  </si>
  <si>
    <t>4.04-46</t>
  </si>
  <si>
    <t>4.04-47</t>
  </si>
  <si>
    <t>4.04-48</t>
  </si>
  <si>
    <t>4.04-49</t>
  </si>
  <si>
    <t>4.04-50</t>
  </si>
  <si>
    <t>4.04-51</t>
  </si>
  <si>
    <t>4.04-52</t>
  </si>
  <si>
    <t>4.04-53</t>
  </si>
  <si>
    <t>4.04-54</t>
  </si>
  <si>
    <t>4.04-55</t>
  </si>
  <si>
    <t>4.04-56</t>
  </si>
  <si>
    <t>4.04-57</t>
  </si>
  <si>
    <t>4.04-58</t>
  </si>
  <si>
    <t>4.04-59</t>
  </si>
  <si>
    <t>4.04-60</t>
  </si>
  <si>
    <t>4.04-61</t>
  </si>
  <si>
    <t>4.04-62</t>
  </si>
  <si>
    <t>4.04-63</t>
  </si>
  <si>
    <t>4.04-64</t>
  </si>
  <si>
    <t>4.04-65</t>
  </si>
  <si>
    <t>4.04-66</t>
  </si>
  <si>
    <t>4.04-67</t>
  </si>
  <si>
    <t>4.04-68</t>
  </si>
  <si>
    <t>4.04-69</t>
  </si>
  <si>
    <t>4.04-70</t>
  </si>
  <si>
    <t>4.04-71</t>
  </si>
  <si>
    <t>4.04-72</t>
  </si>
  <si>
    <t>4.04-73</t>
  </si>
  <si>
    <t>4.04-74</t>
  </si>
  <si>
    <t>4.04-75</t>
  </si>
  <si>
    <t>4.04-76</t>
  </si>
  <si>
    <t>4.04-77</t>
  </si>
  <si>
    <t>4.04-78</t>
  </si>
  <si>
    <t>4.04-79</t>
  </si>
  <si>
    <t>4.04-80</t>
  </si>
  <si>
    <t>4.04-81</t>
  </si>
  <si>
    <t>4.04-82</t>
  </si>
  <si>
    <t>4.04-83</t>
  </si>
  <si>
    <t>4.04-84</t>
  </si>
  <si>
    <t>4.04-85</t>
  </si>
  <si>
    <t>4.04-86</t>
  </si>
  <si>
    <t>4.04-87</t>
  </si>
  <si>
    <t>4.04-88</t>
  </si>
  <si>
    <t>4.04-89</t>
  </si>
  <si>
    <t>4.04-90</t>
  </si>
  <si>
    <t>4.04-91</t>
  </si>
  <si>
    <t>4.04-92</t>
  </si>
  <si>
    <t>4.04-93</t>
  </si>
  <si>
    <t>4.04-94</t>
  </si>
  <si>
    <t>4.04-95</t>
  </si>
  <si>
    <t>4.04-96</t>
  </si>
  <si>
    <t>4.04-97</t>
  </si>
  <si>
    <t>4.04-98</t>
  </si>
  <si>
    <t>4.04-99</t>
  </si>
  <si>
    <t>4.04-100</t>
  </si>
  <si>
    <t>4.04-101</t>
  </si>
  <si>
    <t>4.04-102</t>
  </si>
  <si>
    <t>4.04-103</t>
  </si>
  <si>
    <t>4.04-104</t>
  </si>
  <si>
    <t>4.04-105</t>
  </si>
  <si>
    <t>4.04-106</t>
  </si>
  <si>
    <t>4.04-107</t>
  </si>
  <si>
    <t>4.04-108</t>
  </si>
  <si>
    <t>4.04-109</t>
  </si>
  <si>
    <t>4.04-110</t>
  </si>
  <si>
    <t>4.04-111</t>
  </si>
  <si>
    <t>4.04-112</t>
  </si>
  <si>
    <t>4.04-113</t>
  </si>
  <si>
    <t>4.04-114</t>
  </si>
  <si>
    <t>4.04-115</t>
  </si>
  <si>
    <t>4.04-116</t>
  </si>
  <si>
    <t>4.04-117</t>
  </si>
  <si>
    <t>4.04-118</t>
  </si>
  <si>
    <t>4.04-119</t>
  </si>
  <si>
    <t>4.04-120</t>
  </si>
  <si>
    <t>4.04-121</t>
  </si>
  <si>
    <t>4.04-122</t>
  </si>
  <si>
    <t>4.04-123</t>
  </si>
  <si>
    <t>4.04-124</t>
  </si>
  <si>
    <t>4.04-125</t>
  </si>
  <si>
    <t>4.04-126</t>
  </si>
  <si>
    <t>4.04-127</t>
  </si>
  <si>
    <t>4.04-128</t>
  </si>
  <si>
    <t>4.04-129</t>
  </si>
  <si>
    <t>4.04-130</t>
  </si>
  <si>
    <t>4.05-1</t>
  </si>
  <si>
    <t>Donor/partner salary source - staff 1</t>
  </si>
  <si>
    <t>4.05-2</t>
  </si>
  <si>
    <t>Donor/partner salary source - staff 2</t>
  </si>
  <si>
    <t>4.05-3</t>
  </si>
  <si>
    <t>Donor/partner salary source - staff 3</t>
  </si>
  <si>
    <t>4.05-4</t>
  </si>
  <si>
    <t>Donor/partner salary source - staff 4</t>
  </si>
  <si>
    <t>4.05-5</t>
  </si>
  <si>
    <t>Donor/partner salary source - staff 5</t>
  </si>
  <si>
    <t>4.05-6</t>
  </si>
  <si>
    <t>Donor/partner salary source - staff 6</t>
  </si>
  <si>
    <t>4.05-7</t>
  </si>
  <si>
    <t>Donor/partner salary source - staff 7</t>
  </si>
  <si>
    <t>4.05-8</t>
  </si>
  <si>
    <t>Donor/partner salary source - staff 8</t>
  </si>
  <si>
    <t>4.05-9</t>
  </si>
  <si>
    <t>Donor/partner salary source - staff 9</t>
  </si>
  <si>
    <t>4.05-10</t>
  </si>
  <si>
    <t>Donor/partner salary source - staff 10</t>
  </si>
  <si>
    <t>4.05-11</t>
  </si>
  <si>
    <t>Donor/partner salary source - staff 11</t>
  </si>
  <si>
    <t>4.05-12</t>
  </si>
  <si>
    <t>Donor/partner salary source - staff 12</t>
  </si>
  <si>
    <t>4.05-13</t>
  </si>
  <si>
    <t>Donor/partner salary source - staff 13</t>
  </si>
  <si>
    <t>4.05-14</t>
  </si>
  <si>
    <t>Donor/partner salary source - staff 14</t>
  </si>
  <si>
    <t>4.05-15</t>
  </si>
  <si>
    <t>Donor/partner salary source - staff 15</t>
  </si>
  <si>
    <t>4.05-16</t>
  </si>
  <si>
    <t>Donor/partner salary source - staff 16</t>
  </si>
  <si>
    <t>4.05-17</t>
  </si>
  <si>
    <t>Donor/partner salary source - staff 17</t>
  </si>
  <si>
    <t>4.05-18</t>
  </si>
  <si>
    <t>Donor/partner salary source - staff 18</t>
  </si>
  <si>
    <t>4.05-19</t>
  </si>
  <si>
    <t>Donor/partner salary source - staff 19</t>
  </si>
  <si>
    <t>4.05-20</t>
  </si>
  <si>
    <t>Donor/partner salary source - staff 20</t>
  </si>
  <si>
    <t>4.05-21</t>
  </si>
  <si>
    <t>Donor/partner salary source - staff 21</t>
  </si>
  <si>
    <t>4.05-22</t>
  </si>
  <si>
    <t>Donor/partner salary source - staff 22</t>
  </si>
  <si>
    <t>4.05-23</t>
  </si>
  <si>
    <t>Donor/partner salary source - staff 23</t>
  </si>
  <si>
    <t>4.05-24</t>
  </si>
  <si>
    <t>Donor/partner salary source - staff 24</t>
  </si>
  <si>
    <t>4.05-25</t>
  </si>
  <si>
    <t>Donor/partner salary source - staff 25</t>
  </si>
  <si>
    <t>4.05-26</t>
  </si>
  <si>
    <t>Donor/partner salary source - staff 26</t>
  </si>
  <si>
    <t>4.05-27</t>
  </si>
  <si>
    <t>Donor/partner salary source - staff 27</t>
  </si>
  <si>
    <t>4.05-28</t>
  </si>
  <si>
    <t>Donor/partner salary source - staff 28</t>
  </si>
  <si>
    <t>4.05-29</t>
  </si>
  <si>
    <t>Donor/partner salary source - staff 29</t>
  </si>
  <si>
    <t>4.05-30</t>
  </si>
  <si>
    <t>Donor/partner salary source - staff 30</t>
  </si>
  <si>
    <t>4.05-31</t>
  </si>
  <si>
    <t>Donor/partner salary source - staff 31</t>
  </si>
  <si>
    <t>4.05-32</t>
  </si>
  <si>
    <t>Donor/partner salary source - staff 32</t>
  </si>
  <si>
    <t>4.05-33</t>
  </si>
  <si>
    <t>Donor/partner salary source - staff 33</t>
  </si>
  <si>
    <t>4.05-34</t>
  </si>
  <si>
    <t>Donor/partner salary source - staff 34</t>
  </si>
  <si>
    <t>4.05-35</t>
  </si>
  <si>
    <t>Donor/partner salary source - staff 35</t>
  </si>
  <si>
    <t>4.05-36</t>
  </si>
  <si>
    <t>Donor/partner salary source - staff 36</t>
  </si>
  <si>
    <t>4.05-37</t>
  </si>
  <si>
    <t>Donor/partner salary source - staff 37</t>
  </si>
  <si>
    <t>4.05-38</t>
  </si>
  <si>
    <t>Donor/partner salary source - staff 38</t>
  </si>
  <si>
    <t>4.05-39</t>
  </si>
  <si>
    <t>Donor/partner salary source - staff 39</t>
  </si>
  <si>
    <t>4.05-40</t>
  </si>
  <si>
    <t>Donor/partner salary source - staff 40</t>
  </si>
  <si>
    <t>4.05-41</t>
  </si>
  <si>
    <t>Donor/partner salary source - staff 41</t>
  </si>
  <si>
    <t>4.05-42</t>
  </si>
  <si>
    <t>Donor/partner salary source - staff 42</t>
  </si>
  <si>
    <t>4.05-43</t>
  </si>
  <si>
    <t>Donor/partner salary source - staff 43</t>
  </si>
  <si>
    <t>4.05-44</t>
  </si>
  <si>
    <t>Donor/partner salary source - staff 44</t>
  </si>
  <si>
    <t>4.05-45</t>
  </si>
  <si>
    <t>Donor/partner salary source - staff 45</t>
  </si>
  <si>
    <t>4.05-46</t>
  </si>
  <si>
    <t>Donor/partner salary source - staff 46</t>
  </si>
  <si>
    <t>4.05-47</t>
  </si>
  <si>
    <t>Donor/partner salary source - staff 47</t>
  </si>
  <si>
    <t>4.05-48</t>
  </si>
  <si>
    <t>Donor/partner salary source - staff 48</t>
  </si>
  <si>
    <t>4.05-49</t>
  </si>
  <si>
    <t>Donor/partner salary source - staff 49</t>
  </si>
  <si>
    <t>4.05-50</t>
  </si>
  <si>
    <t>Donor/partner salary source - staff 50</t>
  </si>
  <si>
    <t>4.05-51</t>
  </si>
  <si>
    <t>Donor/partner salary source - staff 51</t>
  </si>
  <si>
    <t>4.05-52</t>
  </si>
  <si>
    <t>Donor/partner salary source - staff 52</t>
  </si>
  <si>
    <t>4.05-53</t>
  </si>
  <si>
    <t>Donor/partner salary source - staff 53</t>
  </si>
  <si>
    <t>4.05-54</t>
  </si>
  <si>
    <t>Donor/partner salary source - staff 54</t>
  </si>
  <si>
    <t>4.05-55</t>
  </si>
  <si>
    <t>Donor/partner salary source - staff 55</t>
  </si>
  <si>
    <t>4.05-56</t>
  </si>
  <si>
    <t>Donor/partner salary source - staff 56</t>
  </si>
  <si>
    <t>4.05-57</t>
  </si>
  <si>
    <t>Donor/partner salary source - staff 57</t>
  </si>
  <si>
    <t>4.05-58</t>
  </si>
  <si>
    <t>Donor/partner salary source - staff 58</t>
  </si>
  <si>
    <t>4.05-59</t>
  </si>
  <si>
    <t>Donor/partner salary source - staff 59</t>
  </si>
  <si>
    <t>4.05-60</t>
  </si>
  <si>
    <t>Donor/partner salary source - staff 60</t>
  </si>
  <si>
    <t>4.05-61</t>
  </si>
  <si>
    <t>Donor/partner salary source - staff 61</t>
  </si>
  <si>
    <t>4.05-62</t>
  </si>
  <si>
    <t>Donor/partner salary source - staff 62</t>
  </si>
  <si>
    <t>4.05-63</t>
  </si>
  <si>
    <t>Donor/partner salary source - staff 63</t>
  </si>
  <si>
    <t>4.05-64</t>
  </si>
  <si>
    <t>Donor/partner salary source - staff 64</t>
  </si>
  <si>
    <t>4.05-65</t>
  </si>
  <si>
    <t>Donor/partner salary source - staff 65</t>
  </si>
  <si>
    <t>4.05-66</t>
  </si>
  <si>
    <t>Donor/partner salary source - staff 66</t>
  </si>
  <si>
    <t>4.05-67</t>
  </si>
  <si>
    <t>Donor/partner salary source - staff 67</t>
  </si>
  <si>
    <t>4.05-68</t>
  </si>
  <si>
    <t>Donor/partner salary source - staff 68</t>
  </si>
  <si>
    <t>4.05-69</t>
  </si>
  <si>
    <t>Donor/partner salary source - staff 69</t>
  </si>
  <si>
    <t>4.05-70</t>
  </si>
  <si>
    <t>Donor/partner salary source - staff 70</t>
  </si>
  <si>
    <t>4.05-71</t>
  </si>
  <si>
    <t>Donor/partner salary source - staff 71</t>
  </si>
  <si>
    <t>4.05-72</t>
  </si>
  <si>
    <t>Donor/partner salary source - staff 72</t>
  </si>
  <si>
    <t>4.05-73</t>
  </si>
  <si>
    <t>Donor/partner salary source - staff 73</t>
  </si>
  <si>
    <t>4.05-74</t>
  </si>
  <si>
    <t>Donor/partner salary source - staff 74</t>
  </si>
  <si>
    <t>4.05-75</t>
  </si>
  <si>
    <t>Donor/partner salary source - staff 75</t>
  </si>
  <si>
    <t>4.05-76</t>
  </si>
  <si>
    <t>Donor/partner salary source - staff 76</t>
  </si>
  <si>
    <t>4.05-77</t>
  </si>
  <si>
    <t>Donor/partner salary source - staff 77</t>
  </si>
  <si>
    <t>4.05-78</t>
  </si>
  <si>
    <t>Donor/partner salary source - staff 78</t>
  </si>
  <si>
    <t>4.05-79</t>
  </si>
  <si>
    <t>Donor/partner salary source - staff 79</t>
  </si>
  <si>
    <t>4.05-80</t>
  </si>
  <si>
    <t>Donor/partner salary source - staff 80</t>
  </si>
  <si>
    <t>4.05-81</t>
  </si>
  <si>
    <t>Donor/partner salary source - staff 81</t>
  </si>
  <si>
    <t>4.05-82</t>
  </si>
  <si>
    <t>Donor/partner salary source - staff 82</t>
  </si>
  <si>
    <t>4.05-83</t>
  </si>
  <si>
    <t>Donor/partner salary source - staff 83</t>
  </si>
  <si>
    <t>4.05-84</t>
  </si>
  <si>
    <t>Donor/partner salary source - staff 84</t>
  </si>
  <si>
    <t>4.05-85</t>
  </si>
  <si>
    <t>Donor/partner salary source - staff 85</t>
  </si>
  <si>
    <t>4.05-86</t>
  </si>
  <si>
    <t>Donor/partner salary source - staff 86</t>
  </si>
  <si>
    <t>4.05-87</t>
  </si>
  <si>
    <t>Donor/partner salary source - staff 87</t>
  </si>
  <si>
    <t>4.05-88</t>
  </si>
  <si>
    <t>Donor/partner salary source - staff 88</t>
  </si>
  <si>
    <t>4.05-89</t>
  </si>
  <si>
    <t>Donor/partner salary source - staff 89</t>
  </si>
  <si>
    <t>4.05-90</t>
  </si>
  <si>
    <t>Donor/partner salary source - staff 90</t>
  </si>
  <si>
    <t>4.05-91</t>
  </si>
  <si>
    <t>Donor/partner salary source - staff 91</t>
  </si>
  <si>
    <t>4.05-92</t>
  </si>
  <si>
    <t>Donor/partner salary source - staff 92</t>
  </si>
  <si>
    <t>4.05-93</t>
  </si>
  <si>
    <t>Donor/partner salary source - staff 93</t>
  </si>
  <si>
    <t>4.05-94</t>
  </si>
  <si>
    <t>Donor/partner salary source - staff 94</t>
  </si>
  <si>
    <t>4.05-95</t>
  </si>
  <si>
    <t>Donor/partner salary source - staff 95</t>
  </si>
  <si>
    <t>4.05-96</t>
  </si>
  <si>
    <t>Donor/partner salary source - staff 96</t>
  </si>
  <si>
    <t>4.05-97</t>
  </si>
  <si>
    <t>Donor/partner salary source - staff 97</t>
  </si>
  <si>
    <t>4.05-98</t>
  </si>
  <si>
    <t>Donor/partner salary source - staff 98</t>
  </si>
  <si>
    <t>4.05-99</t>
  </si>
  <si>
    <t>Donor/partner salary source - staff 99</t>
  </si>
  <si>
    <t>4.05-100</t>
  </si>
  <si>
    <t>Donor/partner salary source - staff 100</t>
  </si>
  <si>
    <t>4.05-101</t>
  </si>
  <si>
    <t>Donor/partner salary source - staff 101</t>
  </si>
  <si>
    <t>4.05-102</t>
  </si>
  <si>
    <t>Donor/partner salary source - staff 102</t>
  </si>
  <si>
    <t>4.05-103</t>
  </si>
  <si>
    <t>Donor/partner salary source - staff 103</t>
  </si>
  <si>
    <t>4.05-104</t>
  </si>
  <si>
    <t>Donor/partner salary source - staff 104</t>
  </si>
  <si>
    <t>4.05-105</t>
  </si>
  <si>
    <t>Donor/partner salary source - staff 105</t>
  </si>
  <si>
    <t>4.05-106</t>
  </si>
  <si>
    <t>Donor/partner salary source - staff 106</t>
  </si>
  <si>
    <t>4.05-107</t>
  </si>
  <si>
    <t>Donor/partner salary source - staff 107</t>
  </si>
  <si>
    <t>4.05-108</t>
  </si>
  <si>
    <t>Donor/partner salary source - staff 108</t>
  </si>
  <si>
    <t>4.05-109</t>
  </si>
  <si>
    <t>Donor/partner salary source - staff 109</t>
  </si>
  <si>
    <t>4.05-110</t>
  </si>
  <si>
    <t>Donor/partner salary source - staff 110</t>
  </si>
  <si>
    <t>4.05-111</t>
  </si>
  <si>
    <t>Donor/partner salary source - staff 111</t>
  </si>
  <si>
    <t>4.05-112</t>
  </si>
  <si>
    <t>Donor/partner salary source - staff 112</t>
  </si>
  <si>
    <t>4.05-113</t>
  </si>
  <si>
    <t>Donor/partner salary source - staff 113</t>
  </si>
  <si>
    <t>4.05-114</t>
  </si>
  <si>
    <t>Donor/partner salary source - staff 114</t>
  </si>
  <si>
    <t>4.05-115</t>
  </si>
  <si>
    <t>Donor/partner salary source - staff 115</t>
  </si>
  <si>
    <t>4.05-116</t>
  </si>
  <si>
    <t>Donor/partner salary source - staff 116</t>
  </si>
  <si>
    <t>4.05-117</t>
  </si>
  <si>
    <t>Donor/partner salary source - staff 117</t>
  </si>
  <si>
    <t>4.05-118</t>
  </si>
  <si>
    <t>Donor/partner salary source - staff 118</t>
  </si>
  <si>
    <t>4.05-119</t>
  </si>
  <si>
    <t>Donor/partner salary source - staff 119</t>
  </si>
  <si>
    <t>4.05-120</t>
  </si>
  <si>
    <t>Donor/partner salary source - staff 120</t>
  </si>
  <si>
    <t>4.05-121</t>
  </si>
  <si>
    <t>Donor/partner salary source - staff 121</t>
  </si>
  <si>
    <t>4.05-122</t>
  </si>
  <si>
    <t>Donor/partner salary source - staff 122</t>
  </si>
  <si>
    <t>4.05-123</t>
  </si>
  <si>
    <t>Donor/partner salary source - staff 123</t>
  </si>
  <si>
    <t>4.05-124</t>
  </si>
  <si>
    <t>Donor/partner salary source - staff 124</t>
  </si>
  <si>
    <t>4.05-125</t>
  </si>
  <si>
    <t>Donor/partner salary source - staff 125</t>
  </si>
  <si>
    <t>4.05-126</t>
  </si>
  <si>
    <t>Donor/partner salary source - staff 126</t>
  </si>
  <si>
    <t>4.05-127</t>
  </si>
  <si>
    <t>Donor/partner salary source - staff 127</t>
  </si>
  <si>
    <t>4.05-128</t>
  </si>
  <si>
    <t>Donor/partner salary source - staff 128</t>
  </si>
  <si>
    <t>4.05-129</t>
  </si>
  <si>
    <t>Donor/partner salary source - staff 129</t>
  </si>
  <si>
    <t>4.05-130</t>
  </si>
  <si>
    <t>Donor/partner salary source - staff 130</t>
  </si>
  <si>
    <t>4.06-1</t>
  </si>
  <si>
    <t>4.06-2</t>
  </si>
  <si>
    <t>4.06-3</t>
  </si>
  <si>
    <t>4.06-4</t>
  </si>
  <si>
    <t>4.06-5</t>
  </si>
  <si>
    <t>4.06-6</t>
  </si>
  <si>
    <t>4.06-7</t>
  </si>
  <si>
    <t>4.06-8</t>
  </si>
  <si>
    <t>4.06-9</t>
  </si>
  <si>
    <t>4.06-10</t>
  </si>
  <si>
    <t>4.06-11</t>
  </si>
  <si>
    <t>4.06-12</t>
  </si>
  <si>
    <t>4.06-13</t>
  </si>
  <si>
    <t>4.06-14</t>
  </si>
  <si>
    <t>4.06-15</t>
  </si>
  <si>
    <t>4.06-16</t>
  </si>
  <si>
    <t>4.06-17</t>
  </si>
  <si>
    <t>4.06-18</t>
  </si>
  <si>
    <t>4.06-19</t>
  </si>
  <si>
    <t>4.06-20</t>
  </si>
  <si>
    <t>4.06-21</t>
  </si>
  <si>
    <t>4.06-22</t>
  </si>
  <si>
    <t>4.06-23</t>
  </si>
  <si>
    <t>4.06-24</t>
  </si>
  <si>
    <t>4.06-25</t>
  </si>
  <si>
    <t>4.06-26</t>
  </si>
  <si>
    <t>4.06-27</t>
  </si>
  <si>
    <t>4.06-28</t>
  </si>
  <si>
    <t>4.06-29</t>
  </si>
  <si>
    <t>4.06-30</t>
  </si>
  <si>
    <t>4.06-31</t>
  </si>
  <si>
    <t>4.06-32</t>
  </si>
  <si>
    <t>4.06-33</t>
  </si>
  <si>
    <t>4.06-34</t>
  </si>
  <si>
    <t>4.06-35</t>
  </si>
  <si>
    <t>4.06-36</t>
  </si>
  <si>
    <t>4.06-37</t>
  </si>
  <si>
    <t>4.06-38</t>
  </si>
  <si>
    <t>4.06-39</t>
  </si>
  <si>
    <t>4.06-40</t>
  </si>
  <si>
    <t>4.06-41</t>
  </si>
  <si>
    <t>4.06-42</t>
  </si>
  <si>
    <t>4.06-43</t>
  </si>
  <si>
    <t>4.06-44</t>
  </si>
  <si>
    <t>4.06-45</t>
  </si>
  <si>
    <t>4.06-46</t>
  </si>
  <si>
    <t>4.06-47</t>
  </si>
  <si>
    <t>4.06-48</t>
  </si>
  <si>
    <t>4.06-49</t>
  </si>
  <si>
    <t>4.06-50</t>
  </si>
  <si>
    <t>4.06-51</t>
  </si>
  <si>
    <t>4.06-52</t>
  </si>
  <si>
    <t>4.06-53</t>
  </si>
  <si>
    <t>4.06-54</t>
  </si>
  <si>
    <t>4.06-55</t>
  </si>
  <si>
    <t>4.06-56</t>
  </si>
  <si>
    <t>4.06-57</t>
  </si>
  <si>
    <t>4.06-58</t>
  </si>
  <si>
    <t>4.06-59</t>
  </si>
  <si>
    <t>4.06-60</t>
  </si>
  <si>
    <t>4.06-61</t>
  </si>
  <si>
    <t>4.06-62</t>
  </si>
  <si>
    <t>4.06-63</t>
  </si>
  <si>
    <t>4.06-64</t>
  </si>
  <si>
    <t>4.06-65</t>
  </si>
  <si>
    <t>4.06-66</t>
  </si>
  <si>
    <t>4.06-67</t>
  </si>
  <si>
    <t>4.06-68</t>
  </si>
  <si>
    <t>4.06-69</t>
  </si>
  <si>
    <t>4.06-70</t>
  </si>
  <si>
    <t>4.06-71</t>
  </si>
  <si>
    <t>4.06-72</t>
  </si>
  <si>
    <t>4.06-73</t>
  </si>
  <si>
    <t>4.06-74</t>
  </si>
  <si>
    <t>4.06-75</t>
  </si>
  <si>
    <t>4.06-76</t>
  </si>
  <si>
    <t>4.06-77</t>
  </si>
  <si>
    <t>4.06-78</t>
  </si>
  <si>
    <t>4.06-79</t>
  </si>
  <si>
    <t>4.06-80</t>
  </si>
  <si>
    <t>4.06-81</t>
  </si>
  <si>
    <t>4.06-82</t>
  </si>
  <si>
    <t>4.06-83</t>
  </si>
  <si>
    <t>4.06-84</t>
  </si>
  <si>
    <t>4.06-85</t>
  </si>
  <si>
    <t>4.06-86</t>
  </si>
  <si>
    <t>4.06-87</t>
  </si>
  <si>
    <t>4.06-88</t>
  </si>
  <si>
    <t>4.06-89</t>
  </si>
  <si>
    <t>4.06-90</t>
  </si>
  <si>
    <t>4.06-91</t>
  </si>
  <si>
    <t>4.06-92</t>
  </si>
  <si>
    <t>4.06-93</t>
  </si>
  <si>
    <t>4.06-94</t>
  </si>
  <si>
    <t>4.06-95</t>
  </si>
  <si>
    <t>4.06-96</t>
  </si>
  <si>
    <t>4.06-97</t>
  </si>
  <si>
    <t>4.06-98</t>
  </si>
  <si>
    <t>4.06-99</t>
  </si>
  <si>
    <t>4.06-100</t>
  </si>
  <si>
    <t>4.06-101</t>
  </si>
  <si>
    <t>4.06-102</t>
  </si>
  <si>
    <t>4.06-103</t>
  </si>
  <si>
    <t>4.06-104</t>
  </si>
  <si>
    <t>4.06-105</t>
  </si>
  <si>
    <t>4.06-106</t>
  </si>
  <si>
    <t>4.06-107</t>
  </si>
  <si>
    <t>4.06-108</t>
  </si>
  <si>
    <t>4.06-109</t>
  </si>
  <si>
    <t>4.06-110</t>
  </si>
  <si>
    <t>4.06-111</t>
  </si>
  <si>
    <t>4.06-112</t>
  </si>
  <si>
    <t>4.06-113</t>
  </si>
  <si>
    <t>4.06-114</t>
  </si>
  <si>
    <t>4.06-115</t>
  </si>
  <si>
    <t>4.06-116</t>
  </si>
  <si>
    <t>4.06-117</t>
  </si>
  <si>
    <t>4.06-118</t>
  </si>
  <si>
    <t>4.06-119</t>
  </si>
  <si>
    <t>4.06-120</t>
  </si>
  <si>
    <t>4.06-121</t>
  </si>
  <si>
    <t>4.06-122</t>
  </si>
  <si>
    <t>4.06-123</t>
  </si>
  <si>
    <t>4.06-124</t>
  </si>
  <si>
    <t>4.06-125</t>
  </si>
  <si>
    <t>4.06-126</t>
  </si>
  <si>
    <t>4.06-127</t>
  </si>
  <si>
    <t>4.06-128</t>
  </si>
  <si>
    <t>4.06-129</t>
  </si>
  <si>
    <t>4.06-130</t>
  </si>
  <si>
    <t>Any remarks 4</t>
  </si>
  <si>
    <t>5. Meetings, Trainings, Events</t>
  </si>
  <si>
    <t>5.01-E1</t>
  </si>
  <si>
    <t>Type of event - event 1</t>
  </si>
  <si>
    <t>5.01-E2</t>
  </si>
  <si>
    <t>Type of event - event 2</t>
  </si>
  <si>
    <t>5.01-E3</t>
  </si>
  <si>
    <t>Type of event - event 3</t>
  </si>
  <si>
    <t>5.01-E4</t>
  </si>
  <si>
    <t>Type of event - event 4</t>
  </si>
  <si>
    <t>5.01-E5</t>
  </si>
  <si>
    <t>Type of event - event 5</t>
  </si>
  <si>
    <t>5.01-E6</t>
  </si>
  <si>
    <t>Type of event - event 6</t>
  </si>
  <si>
    <t>5.01-E7</t>
  </si>
  <si>
    <t>Type of event - event 7</t>
  </si>
  <si>
    <t>5.01-E8</t>
  </si>
  <si>
    <t>Type of event - event 8</t>
  </si>
  <si>
    <t>5.01-E9</t>
  </si>
  <si>
    <t>Type of event - event 9</t>
  </si>
  <si>
    <t>5.01-E10</t>
  </si>
  <si>
    <t>Type of event - event 10</t>
  </si>
  <si>
    <t>5.02-E1</t>
  </si>
  <si>
    <t>Time of event - event 1</t>
  </si>
  <si>
    <t>5.02-E2</t>
  </si>
  <si>
    <t>Time of event - event 2</t>
  </si>
  <si>
    <t>5.02-E3</t>
  </si>
  <si>
    <t>Time of event - event 3</t>
  </si>
  <si>
    <t>5.02-E4</t>
  </si>
  <si>
    <t>Time of event - event 4</t>
  </si>
  <si>
    <t>5.02-E5</t>
  </si>
  <si>
    <t>Time of event - event 5</t>
  </si>
  <si>
    <t>5.02-E6</t>
  </si>
  <si>
    <t>Time of event - event 6</t>
  </si>
  <si>
    <t>5.02-E7</t>
  </si>
  <si>
    <t>Time of event - event 7</t>
  </si>
  <si>
    <t>5.02-E8</t>
  </si>
  <si>
    <t>Time of event - event 8</t>
  </si>
  <si>
    <t>5.02-E9</t>
  </si>
  <si>
    <t>Time of event - event 9</t>
  </si>
  <si>
    <t>5.02-E10</t>
  </si>
  <si>
    <t>Time of event - event 10</t>
  </si>
  <si>
    <t>5.03-E1</t>
  </si>
  <si>
    <t>Recurring event - event 1</t>
  </si>
  <si>
    <t>5.03-E2</t>
  </si>
  <si>
    <t>Recurring event - event 2</t>
  </si>
  <si>
    <t>5.03-E3</t>
  </si>
  <si>
    <t>Recurring event - event 3</t>
  </si>
  <si>
    <t>5.03-E4</t>
  </si>
  <si>
    <t>Recurring event - event 4</t>
  </si>
  <si>
    <t>5.03-E5</t>
  </si>
  <si>
    <t>Recurring event - event 5</t>
  </si>
  <si>
    <t>5.03-E6</t>
  </si>
  <si>
    <t>Recurring event - event 6</t>
  </si>
  <si>
    <t>5.03-E7</t>
  </si>
  <si>
    <t>Recurring event - event 7</t>
  </si>
  <si>
    <t>5.03-E8</t>
  </si>
  <si>
    <t>Recurring event - event 8</t>
  </si>
  <si>
    <t>5.03-E9</t>
  </si>
  <si>
    <t>Recurring event - event 9</t>
  </si>
  <si>
    <t>5.03-E10</t>
  </si>
  <si>
    <t>Recurring event - event 10</t>
  </si>
  <si>
    <t>5.03a-E1</t>
  </si>
  <si>
    <t>Number occurence - event 1</t>
  </si>
  <si>
    <t>5.03a-E2</t>
  </si>
  <si>
    <t>Number occurence - event 2</t>
  </si>
  <si>
    <t>5.03a-E3</t>
  </si>
  <si>
    <t>Number occurence - event 3</t>
  </si>
  <si>
    <t>5.03a-E4</t>
  </si>
  <si>
    <t>Number occurence - event 4</t>
  </si>
  <si>
    <t>5.03a-E5</t>
  </si>
  <si>
    <t>Number occurence - event 5</t>
  </si>
  <si>
    <t>5.03a-E6</t>
  </si>
  <si>
    <t>Number occurence - event 6</t>
  </si>
  <si>
    <t>5.03a-E7</t>
  </si>
  <si>
    <t>Number occurence - event 7</t>
  </si>
  <si>
    <t>5.03a-E8</t>
  </si>
  <si>
    <t>Number occurence - event 8</t>
  </si>
  <si>
    <t>5.03a-E9</t>
  </si>
  <si>
    <t>Number occurence - event 9</t>
  </si>
  <si>
    <t>5.03a-E10</t>
  </si>
  <si>
    <t>Number occurence - event 10</t>
  </si>
  <si>
    <t>5.04-E1</t>
  </si>
  <si>
    <t>Duration - event 1</t>
  </si>
  <si>
    <t>5.04-E2</t>
  </si>
  <si>
    <t>Duration - event 2</t>
  </si>
  <si>
    <t>5.04-E3</t>
  </si>
  <si>
    <t>Duration - event 3</t>
  </si>
  <si>
    <t>5.04-E4</t>
  </si>
  <si>
    <t>Duration - event 4</t>
  </si>
  <si>
    <t>5.04-E5</t>
  </si>
  <si>
    <t>Duration - event 5</t>
  </si>
  <si>
    <t>5.04-E6</t>
  </si>
  <si>
    <t>Duration - event 6</t>
  </si>
  <si>
    <t>5.04-E7</t>
  </si>
  <si>
    <t>Duration - event 7</t>
  </si>
  <si>
    <t>5.04-E8</t>
  </si>
  <si>
    <t>Duration - event 8</t>
  </si>
  <si>
    <t>5.04-E9</t>
  </si>
  <si>
    <t>Duration - event 9</t>
  </si>
  <si>
    <t>5.04-E10</t>
  </si>
  <si>
    <t>Duration - event 10</t>
  </si>
  <si>
    <t>5.05-E1</t>
  </si>
  <si>
    <t>Venue/refreshments - event 1</t>
  </si>
  <si>
    <t>5.05-E2</t>
  </si>
  <si>
    <t>Venue/refreshments - event 2</t>
  </si>
  <si>
    <t>5.05-E3</t>
  </si>
  <si>
    <t>Venue/refreshments - event 3</t>
  </si>
  <si>
    <t>5.05-E4</t>
  </si>
  <si>
    <t>Venue/refreshments - event 4</t>
  </si>
  <si>
    <t>5.05-E5</t>
  </si>
  <si>
    <t>Venue/refreshments - event 5</t>
  </si>
  <si>
    <t>5.05-E6</t>
  </si>
  <si>
    <t>Venue/refreshments - event 6</t>
  </si>
  <si>
    <t>5.05-E7</t>
  </si>
  <si>
    <t>Venue/refreshments - event 7</t>
  </si>
  <si>
    <t>5.05-E8</t>
  </si>
  <si>
    <t>Venue/refreshments - event 8</t>
  </si>
  <si>
    <t>5.05-E9</t>
  </si>
  <si>
    <t>Venue/refreshments - event 9</t>
  </si>
  <si>
    <t>5.05-E10</t>
  </si>
  <si>
    <t>Venue/refreshments - event 10</t>
  </si>
  <si>
    <t>5.05a-E1</t>
  </si>
  <si>
    <t>Venue/refreshments (cost) - event 1</t>
  </si>
  <si>
    <t>5.05a-E2</t>
  </si>
  <si>
    <t>Venue/refreshments (cost) - event 2</t>
  </si>
  <si>
    <t>5.05a-E3</t>
  </si>
  <si>
    <t>Venue/refreshments (cost) - event 3</t>
  </si>
  <si>
    <t>5.05a-E4</t>
  </si>
  <si>
    <t>Venue/refreshments (cost) - event 4</t>
  </si>
  <si>
    <t>5.05a-E5</t>
  </si>
  <si>
    <t>Venue/refreshments (cost) - event 5</t>
  </si>
  <si>
    <t>5.05a-E6</t>
  </si>
  <si>
    <t>Venue/refreshments (cost) - event 6</t>
  </si>
  <si>
    <t>5.05a-E7</t>
  </si>
  <si>
    <t>Venue/refreshments (cost) - event 7</t>
  </si>
  <si>
    <t>5.05a-E8</t>
  </si>
  <si>
    <t>Venue/refreshments (cost) - event 8</t>
  </si>
  <si>
    <t>5.05a-E9</t>
  </si>
  <si>
    <t>Venue/refreshments (cost) - event 9</t>
  </si>
  <si>
    <t>5.05a-E10</t>
  </si>
  <si>
    <t>Venue/refreshments (cost) - event 10</t>
  </si>
  <si>
    <t>5.06-E1</t>
  </si>
  <si>
    <t>Printing - event 1</t>
  </si>
  <si>
    <t>5.06-E2</t>
  </si>
  <si>
    <t>Printing - event 2</t>
  </si>
  <si>
    <t>5.06-E3</t>
  </si>
  <si>
    <t>Printing - event 3</t>
  </si>
  <si>
    <t>5.06-E4</t>
  </si>
  <si>
    <t>Printing - event 4</t>
  </si>
  <si>
    <t>5.06-E5</t>
  </si>
  <si>
    <t>Printing - event 5</t>
  </si>
  <si>
    <t>5.06-E6</t>
  </si>
  <si>
    <t>Printing - event 6</t>
  </si>
  <si>
    <t>5.06-E7</t>
  </si>
  <si>
    <t>Printing - event 7</t>
  </si>
  <si>
    <t>5.06-E8</t>
  </si>
  <si>
    <t>Printing - event 8</t>
  </si>
  <si>
    <t>5.06-E9</t>
  </si>
  <si>
    <t>Printing - event 9</t>
  </si>
  <si>
    <t>5.06-E10</t>
  </si>
  <si>
    <t>Printing - event 10</t>
  </si>
  <si>
    <t>5.06a-E1</t>
  </si>
  <si>
    <t>Printing (cost) - event 1</t>
  </si>
  <si>
    <t>5.06a-E2</t>
  </si>
  <si>
    <t>Printing (cost) - event 2</t>
  </si>
  <si>
    <t>5.06a-E3</t>
  </si>
  <si>
    <t>Printing (cost) - event 3</t>
  </si>
  <si>
    <t>5.06a-E4</t>
  </si>
  <si>
    <t>Printing (cost) - event 4</t>
  </si>
  <si>
    <t>5.06a-E5</t>
  </si>
  <si>
    <t>Printing (cost) - event 5</t>
  </si>
  <si>
    <t>5.06a-E6</t>
  </si>
  <si>
    <t>Printing (cost) - event 6</t>
  </si>
  <si>
    <t>5.06a-E7</t>
  </si>
  <si>
    <t>Printing (cost) - event 7</t>
  </si>
  <si>
    <t>5.06a-E8</t>
  </si>
  <si>
    <t>Printing (cost) - event 8</t>
  </si>
  <si>
    <t>5.06a-E9</t>
  </si>
  <si>
    <t>Printing (cost) - event 9</t>
  </si>
  <si>
    <t>5.06a-E10</t>
  </si>
  <si>
    <t>Printing (cost) - event 10</t>
  </si>
  <si>
    <t>5.07-E1</t>
  </si>
  <si>
    <t>Other - event 1</t>
  </si>
  <si>
    <t>5.07-E2</t>
  </si>
  <si>
    <t>Other - event 2</t>
  </si>
  <si>
    <t>5.07-E3</t>
  </si>
  <si>
    <t>Other - event 3</t>
  </si>
  <si>
    <t>5.07-E4</t>
  </si>
  <si>
    <t>Other - event 4</t>
  </si>
  <si>
    <t>5.07-E5</t>
  </si>
  <si>
    <t>Other - event 5</t>
  </si>
  <si>
    <t>5.07-E6</t>
  </si>
  <si>
    <t>Other - event 6</t>
  </si>
  <si>
    <t>5.07-E7</t>
  </si>
  <si>
    <t>Other - event 7</t>
  </si>
  <si>
    <t>5.07-E8</t>
  </si>
  <si>
    <t>Other - event 8</t>
  </si>
  <si>
    <t>5.07-E9</t>
  </si>
  <si>
    <t>Other - event 9</t>
  </si>
  <si>
    <t>5.07-E10</t>
  </si>
  <si>
    <t>Other - event 10</t>
  </si>
  <si>
    <t>5.07a-E1</t>
  </si>
  <si>
    <t>Other (cost) - event 1</t>
  </si>
  <si>
    <t>5.07a-E2</t>
  </si>
  <si>
    <t>Other (cost) - event 2</t>
  </si>
  <si>
    <t>5.07a-E3</t>
  </si>
  <si>
    <t>Other (cost) - event 3</t>
  </si>
  <si>
    <t>5.07a-E4</t>
  </si>
  <si>
    <t>Other (cost) - event 4</t>
  </si>
  <si>
    <t>5.07a-E5</t>
  </si>
  <si>
    <t>Other (cost) - event 5</t>
  </si>
  <si>
    <t>5.07a-E6</t>
  </si>
  <si>
    <t>Other (cost) - event 6</t>
  </si>
  <si>
    <t>5.07a-E7</t>
  </si>
  <si>
    <t>Other (cost) - event 7</t>
  </si>
  <si>
    <t>5.07a-E8</t>
  </si>
  <si>
    <t>Other (cost) - event 8</t>
  </si>
  <si>
    <t>5.07a-E9</t>
  </si>
  <si>
    <t>Other (cost) - event 9</t>
  </si>
  <si>
    <t>5.07a-E10</t>
  </si>
  <si>
    <t>Other (cost) - event 10</t>
  </si>
  <si>
    <t>5.08a-E1</t>
  </si>
  <si>
    <t>Staff presence - Staff 1 - E1</t>
  </si>
  <si>
    <t>5.08a-E2</t>
  </si>
  <si>
    <t>Staff presence - Staff 1 - E2</t>
  </si>
  <si>
    <t>5.08a-E3</t>
  </si>
  <si>
    <t>Staff presence - Staff 1 - E3</t>
  </si>
  <si>
    <t>5.08a-E4</t>
  </si>
  <si>
    <t>Staff presence - Staff 1 - E4</t>
  </si>
  <si>
    <t>5.08a-E5</t>
  </si>
  <si>
    <t>Staff presence - Staff 1 - E5</t>
  </si>
  <si>
    <t>5.08a-E6</t>
  </si>
  <si>
    <t>Staff presence - Staff 1 - E6</t>
  </si>
  <si>
    <t>5.08a-E7</t>
  </si>
  <si>
    <t>Staff presence - Staff 1 - E7</t>
  </si>
  <si>
    <t>5.08a-E8</t>
  </si>
  <si>
    <t>Staff presence - Staff 1 - E8</t>
  </si>
  <si>
    <t>5.08a-E9</t>
  </si>
  <si>
    <t>Staff presence - Staff 1 - E9</t>
  </si>
  <si>
    <t>5.08a-E10</t>
  </si>
  <si>
    <t>Staff presence - Staff 1 - E10</t>
  </si>
  <si>
    <t>5.08b-E1</t>
  </si>
  <si>
    <t>Staff presence - Staff 2 - E1</t>
  </si>
  <si>
    <t>5.08b-E2</t>
  </si>
  <si>
    <t>Staff presence - Staff 2 - E2</t>
  </si>
  <si>
    <t>5.08b-E3</t>
  </si>
  <si>
    <t>Staff presence - Staff 2 - E3</t>
  </si>
  <si>
    <t>5.08b-E4</t>
  </si>
  <si>
    <t>Staff presence - Staff 2 - E4</t>
  </si>
  <si>
    <t>5.08b-E5</t>
  </si>
  <si>
    <t>Staff presence - Staff 2 - E5</t>
  </si>
  <si>
    <t>5.08b-E6</t>
  </si>
  <si>
    <t>Staff presence - Staff 2 - E6</t>
  </si>
  <si>
    <t>5.08b-E7</t>
  </si>
  <si>
    <t>Staff presence - Staff 2 - E7</t>
  </si>
  <si>
    <t>5.08b-E8</t>
  </si>
  <si>
    <t>Staff presence - Staff 2 - E8</t>
  </si>
  <si>
    <t>5.08b-E9</t>
  </si>
  <si>
    <t>Staff presence - Staff 2 - E9</t>
  </si>
  <si>
    <t>5.08b-E10</t>
  </si>
  <si>
    <t>Staff presence - Staff 2 - E10</t>
  </si>
  <si>
    <t>5.08c-E1</t>
  </si>
  <si>
    <t>Staff presence - Staff 3 - E1</t>
  </si>
  <si>
    <t>5.08c-E2</t>
  </si>
  <si>
    <t>Staff presence - Staff 3 - E2</t>
  </si>
  <si>
    <t>5.08c-E3</t>
  </si>
  <si>
    <t>Staff presence - Staff 3 - E3</t>
  </si>
  <si>
    <t>5.08c-E4</t>
  </si>
  <si>
    <t>Staff presence - Staff 3 - E4</t>
  </si>
  <si>
    <t>5.08c-E5</t>
  </si>
  <si>
    <t>Staff presence - Staff 3 - E5</t>
  </si>
  <si>
    <t>5.08c-E6</t>
  </si>
  <si>
    <t>Staff presence - Staff 3 - E6</t>
  </si>
  <si>
    <t>5.08c-E7</t>
  </si>
  <si>
    <t>Staff presence - Staff 3 - E7</t>
  </si>
  <si>
    <t>5.08c-E8</t>
  </si>
  <si>
    <t>Staff presence - Staff 3 - E8</t>
  </si>
  <si>
    <t>5.08c-E9</t>
  </si>
  <si>
    <t>Staff presence - Staff 3 - E9</t>
  </si>
  <si>
    <t>5.08c-E10</t>
  </si>
  <si>
    <t>Staff presence - Staff 3 - E10</t>
  </si>
  <si>
    <t>5.08d-E1</t>
  </si>
  <si>
    <t>Staff presence - Staff 4 - E1</t>
  </si>
  <si>
    <t>5.08d-E2</t>
  </si>
  <si>
    <t>Staff presence - Staff 4 - E2</t>
  </si>
  <si>
    <t>5.08d-E3</t>
  </si>
  <si>
    <t>Staff presence - Staff 4 - E3</t>
  </si>
  <si>
    <t>5.08d-E4</t>
  </si>
  <si>
    <t>Staff presence - Staff 4 - E4</t>
  </si>
  <si>
    <t>5.08d-E5</t>
  </si>
  <si>
    <t>Staff presence - Staff 4 - E5</t>
  </si>
  <si>
    <t>5.08d-E6</t>
  </si>
  <si>
    <t>Staff presence - Staff 4 - E6</t>
  </si>
  <si>
    <t>5.08d-E7</t>
  </si>
  <si>
    <t>Staff presence - Staff 4 - E7</t>
  </si>
  <si>
    <t>5.08d-E8</t>
  </si>
  <si>
    <t>Staff presence - Staff 4 - E8</t>
  </si>
  <si>
    <t>5.08d-E9</t>
  </si>
  <si>
    <t>Staff presence - Staff 4 - E9</t>
  </si>
  <si>
    <t>5.08d-E10</t>
  </si>
  <si>
    <t>Staff presence - Staff 4 - E10</t>
  </si>
  <si>
    <t>5.08e-E1</t>
  </si>
  <si>
    <t>Staff presence - Staff 5 - E1</t>
  </si>
  <si>
    <t>5.08e-E2</t>
  </si>
  <si>
    <t>Staff presence - Staff 5 - E2</t>
  </si>
  <si>
    <t>5.08e-E3</t>
  </si>
  <si>
    <t>Staff presence - Staff 5 - E3</t>
  </si>
  <si>
    <t>5.08e-E4</t>
  </si>
  <si>
    <t>Staff presence - Staff 5 - E4</t>
  </si>
  <si>
    <t>5.08e-E5</t>
  </si>
  <si>
    <t>Staff presence - Staff 5 - E5</t>
  </si>
  <si>
    <t>5.08e-E6</t>
  </si>
  <si>
    <t>Staff presence - Staff 5 - E6</t>
  </si>
  <si>
    <t>5.08e-E7</t>
  </si>
  <si>
    <t>Staff presence - Staff 5 - E7</t>
  </si>
  <si>
    <t>5.08e-E8</t>
  </si>
  <si>
    <t>Staff presence - Staff 5 - E8</t>
  </si>
  <si>
    <t>5.08e-E9</t>
  </si>
  <si>
    <t>Staff presence - Staff 5 - E9</t>
  </si>
  <si>
    <t>5.08e-E10</t>
  </si>
  <si>
    <t>Staff presence - Staff 5 - E10</t>
  </si>
  <si>
    <t>5.08f-E1</t>
  </si>
  <si>
    <t>Staff presence - Staff 6 - E1</t>
  </si>
  <si>
    <t>5.08f-E2</t>
  </si>
  <si>
    <t>Staff presence - Staff 6 - E2</t>
  </si>
  <si>
    <t>5.08f-E3</t>
  </si>
  <si>
    <t>Staff presence - Staff 6 - E3</t>
  </si>
  <si>
    <t>5.08f-E4</t>
  </si>
  <si>
    <t>Staff presence - Staff 6 - E4</t>
  </si>
  <si>
    <t>5.08f-E5</t>
  </si>
  <si>
    <t>Staff presence - Staff 6 - E5</t>
  </si>
  <si>
    <t>5.08f-E6</t>
  </si>
  <si>
    <t>Staff presence - Staff 6 - E6</t>
  </si>
  <si>
    <t>5.08f-E7</t>
  </si>
  <si>
    <t>Staff presence - Staff 6 - E7</t>
  </si>
  <si>
    <t>5.08f-E8</t>
  </si>
  <si>
    <t>Staff presence - Staff 6 - E8</t>
  </si>
  <si>
    <t>5.08f-E9</t>
  </si>
  <si>
    <t>Staff presence - Staff 6 - E9</t>
  </si>
  <si>
    <t>5.08f-E10</t>
  </si>
  <si>
    <t>Staff presence - Staff 6 - E10</t>
  </si>
  <si>
    <t>5.08g-E1</t>
  </si>
  <si>
    <t>Staff presence - Staff 7 - E1</t>
  </si>
  <si>
    <t>5.08g-E2</t>
  </si>
  <si>
    <t>Staff presence - Staff 7 - E2</t>
  </si>
  <si>
    <t>5.08g-E3</t>
  </si>
  <si>
    <t>Staff presence - Staff 7 - E3</t>
  </si>
  <si>
    <t>5.08g-E4</t>
  </si>
  <si>
    <t>Staff presence - Staff 7 - E4</t>
  </si>
  <si>
    <t>5.08g-E5</t>
  </si>
  <si>
    <t>Staff presence - Staff 7 - E5</t>
  </si>
  <si>
    <t>5.08g-E6</t>
  </si>
  <si>
    <t>Staff presence - Staff 7 - E6</t>
  </si>
  <si>
    <t>5.08g-E7</t>
  </si>
  <si>
    <t>Staff presence - Staff 7 - E7</t>
  </si>
  <si>
    <t>5.08g-E8</t>
  </si>
  <si>
    <t>Staff presence - Staff 7 - E8</t>
  </si>
  <si>
    <t>5.08g-E9</t>
  </si>
  <si>
    <t>Staff presence - Staff 7 - E9</t>
  </si>
  <si>
    <t>5.08g-E10</t>
  </si>
  <si>
    <t>Staff presence - Staff 7 - E10</t>
  </si>
  <si>
    <t>5.08h-E1</t>
  </si>
  <si>
    <t>Staff presence - Staff 8 - E1</t>
  </si>
  <si>
    <t>5.08h-E2</t>
  </si>
  <si>
    <t>Staff presence - Staff 8 - E2</t>
  </si>
  <si>
    <t>5.08h-E3</t>
  </si>
  <si>
    <t>Staff presence - Staff 8 - E3</t>
  </si>
  <si>
    <t>5.08h-E4</t>
  </si>
  <si>
    <t>Staff presence - Staff 8 - E4</t>
  </si>
  <si>
    <t>5.08h-E5</t>
  </si>
  <si>
    <t>Staff presence - Staff 8 - E5</t>
  </si>
  <si>
    <t>5.08h-E6</t>
  </si>
  <si>
    <t>Staff presence - Staff 8 - E6</t>
  </si>
  <si>
    <t>5.08h-E7</t>
  </si>
  <si>
    <t>Staff presence - Staff 8 - E7</t>
  </si>
  <si>
    <t>5.08h-E8</t>
  </si>
  <si>
    <t>Staff presence - Staff 8 - E8</t>
  </si>
  <si>
    <t>5.08h-E9</t>
  </si>
  <si>
    <t>Staff presence - Staff 8 - E9</t>
  </si>
  <si>
    <t>5.08h-E10</t>
  </si>
  <si>
    <t>Staff presence - Staff 8 - E10</t>
  </si>
  <si>
    <t>5.08i-E1</t>
  </si>
  <si>
    <t>Staff presence - Staff 9 - E1</t>
  </si>
  <si>
    <t>5.08i-E2</t>
  </si>
  <si>
    <t>Staff presence - Staff 9 - E2</t>
  </si>
  <si>
    <t>5.08i-E3</t>
  </si>
  <si>
    <t>Staff presence - Staff 9 - E3</t>
  </si>
  <si>
    <t>5.08i-E4</t>
  </si>
  <si>
    <t>Staff presence - Staff 9 - E4</t>
  </si>
  <si>
    <t>5.08i-E5</t>
  </si>
  <si>
    <t>Staff presence - Staff 9 - E5</t>
  </si>
  <si>
    <t>5.08i-E6</t>
  </si>
  <si>
    <t>Staff presence - Staff 9 - E6</t>
  </si>
  <si>
    <t>5.08i-E7</t>
  </si>
  <si>
    <t>Staff presence - Staff 9 - E7</t>
  </si>
  <si>
    <t>5.08i-E8</t>
  </si>
  <si>
    <t>Staff presence - Staff 9 - E8</t>
  </si>
  <si>
    <t>5.08i-E9</t>
  </si>
  <si>
    <t>Staff presence - Staff 9 - E9</t>
  </si>
  <si>
    <t>5.08i-E10</t>
  </si>
  <si>
    <t>Staff presence - Staff 9 - E10</t>
  </si>
  <si>
    <t>5.08j-E1</t>
  </si>
  <si>
    <t>Staff presence - Staff 10 - E1</t>
  </si>
  <si>
    <t>5.08j-E2</t>
  </si>
  <si>
    <t>Staff presence - Staff 10 - E2</t>
  </si>
  <si>
    <t>5.08j-E3</t>
  </si>
  <si>
    <t>Staff presence - Staff 10 - E3</t>
  </si>
  <si>
    <t>5.08j-E4</t>
  </si>
  <si>
    <t>Staff presence - Staff 10 - E4</t>
  </si>
  <si>
    <t>5.08j-E5</t>
  </si>
  <si>
    <t>Staff presence - Staff 10 - E5</t>
  </si>
  <si>
    <t>5.08j-E6</t>
  </si>
  <si>
    <t>Staff presence - Staff 10 - E6</t>
  </si>
  <si>
    <t>5.08j-E7</t>
  </si>
  <si>
    <t>Staff presence - Staff 10 - E7</t>
  </si>
  <si>
    <t>5.08j-E8</t>
  </si>
  <si>
    <t>Staff presence - Staff 10 - E8</t>
  </si>
  <si>
    <t>5.08j-E9</t>
  </si>
  <si>
    <t>Staff presence - Staff 10 - E9</t>
  </si>
  <si>
    <t>5.08j-E10</t>
  </si>
  <si>
    <t>Staff presence - Staff 10 - E10</t>
  </si>
  <si>
    <t>5.08k-E1</t>
  </si>
  <si>
    <t>Staff presence - Staff 11 - E1</t>
  </si>
  <si>
    <t>5.08k-E2</t>
  </si>
  <si>
    <t>Staff presence - Staff 11 - E2</t>
  </si>
  <si>
    <t>5.08k-E3</t>
  </si>
  <si>
    <t>Staff presence - Staff 11 - E3</t>
  </si>
  <si>
    <t>5.08k-E4</t>
  </si>
  <si>
    <t>Staff presence - Staff 11 - E4</t>
  </si>
  <si>
    <t>5.08k-E5</t>
  </si>
  <si>
    <t>Staff presence - Staff 11 - E5</t>
  </si>
  <si>
    <t>5.08k-E6</t>
  </si>
  <si>
    <t>Staff presence - Staff 11 - E6</t>
  </si>
  <si>
    <t>5.08k-E7</t>
  </si>
  <si>
    <t>Staff presence - Staff 11 - E7</t>
  </si>
  <si>
    <t>5.08k-E8</t>
  </si>
  <si>
    <t>Staff presence - Staff 11 - E8</t>
  </si>
  <si>
    <t>5.08k-E9</t>
  </si>
  <si>
    <t>Staff presence - Staff 11 - E9</t>
  </si>
  <si>
    <t>5.08k-E10</t>
  </si>
  <si>
    <t>Staff presence - Staff 11 - E10</t>
  </si>
  <si>
    <t>5.08l-E1</t>
  </si>
  <si>
    <t>Staff presence - Staff 12 - E1</t>
  </si>
  <si>
    <t>5.08l-E2</t>
  </si>
  <si>
    <t>Staff presence - Staff 12 - E2</t>
  </si>
  <si>
    <t>5.08l-E3</t>
  </si>
  <si>
    <t>Staff presence - Staff 12 - E3</t>
  </si>
  <si>
    <t>5.08l-E4</t>
  </si>
  <si>
    <t>Staff presence - Staff 12 - E4</t>
  </si>
  <si>
    <t>5.08l-E5</t>
  </si>
  <si>
    <t>Staff presence - Staff 12 - E5</t>
  </si>
  <si>
    <t>5.08l-E6</t>
  </si>
  <si>
    <t>Staff presence - Staff 12 - E6</t>
  </si>
  <si>
    <t>5.08l-E7</t>
  </si>
  <si>
    <t>Staff presence - Staff 12 - E7</t>
  </si>
  <si>
    <t>5.08l-E8</t>
  </si>
  <si>
    <t>Staff presence - Staff 12 - E8</t>
  </si>
  <si>
    <t>5.08l-E9</t>
  </si>
  <si>
    <t>Staff presence - Staff 12 - E9</t>
  </si>
  <si>
    <t>5.08l-E10</t>
  </si>
  <si>
    <t>Staff presence - Staff 12 - E10</t>
  </si>
  <si>
    <t>5.08m-E1</t>
  </si>
  <si>
    <t>Staff presence - Staff 13 - E1</t>
  </si>
  <si>
    <t>5.08m-E2</t>
  </si>
  <si>
    <t>Staff presence - Staff 13 - E2</t>
  </si>
  <si>
    <t>5.08m-E3</t>
  </si>
  <si>
    <t>Staff presence - Staff 13 - E3</t>
  </si>
  <si>
    <t>5.08m-E4</t>
  </si>
  <si>
    <t>Staff presence - Staff 13 - E4</t>
  </si>
  <si>
    <t>5.08m-E5</t>
  </si>
  <si>
    <t>Staff presence - Staff 13 - E5</t>
  </si>
  <si>
    <t>5.08m-E6</t>
  </si>
  <si>
    <t>Staff presence - Staff 13 - E6</t>
  </si>
  <si>
    <t>5.08m-E7</t>
  </si>
  <si>
    <t>Staff presence - Staff 13 - E7</t>
  </si>
  <si>
    <t>5.08m-E8</t>
  </si>
  <si>
    <t>Staff presence - Staff 13 - E8</t>
  </si>
  <si>
    <t>5.08m-E9</t>
  </si>
  <si>
    <t>Staff presence - Staff 13 - E9</t>
  </si>
  <si>
    <t>5.08m-E10</t>
  </si>
  <si>
    <t>Staff presence - Staff 13 - E10</t>
  </si>
  <si>
    <t>5.08n-E1</t>
  </si>
  <si>
    <t>Staff presence - Staff 14 - E1</t>
  </si>
  <si>
    <t>5.08n-E2</t>
  </si>
  <si>
    <t>Staff presence - Staff 14 - E2</t>
  </si>
  <si>
    <t>5.08n-E3</t>
  </si>
  <si>
    <t>Staff presence - Staff 14 - E3</t>
  </si>
  <si>
    <t>5.08n-E4</t>
  </si>
  <si>
    <t>Staff presence - Staff 14 - E4</t>
  </si>
  <si>
    <t>5.08n-E5</t>
  </si>
  <si>
    <t>Staff presence - Staff 14 - E5</t>
  </si>
  <si>
    <t>5.08n-E6</t>
  </si>
  <si>
    <t>Staff presence - Staff 14 - E6</t>
  </si>
  <si>
    <t>5.08n-E7</t>
  </si>
  <si>
    <t>Staff presence - Staff 14 - E7</t>
  </si>
  <si>
    <t>5.08n-E8</t>
  </si>
  <si>
    <t>Staff presence - Staff 14 - E8</t>
  </si>
  <si>
    <t>5.08n-E9</t>
  </si>
  <si>
    <t>Staff presence - Staff 14 - E9</t>
  </si>
  <si>
    <t>5.08n-E10</t>
  </si>
  <si>
    <t>Staff presence - Staff 14 - E10</t>
  </si>
  <si>
    <t>5.08o-E1</t>
  </si>
  <si>
    <t>5.08o-E2</t>
  </si>
  <si>
    <t>5.08o-E3</t>
  </si>
  <si>
    <t>5.08o-E4</t>
  </si>
  <si>
    <t>5.08o-E5</t>
  </si>
  <si>
    <t>5.08o-E6</t>
  </si>
  <si>
    <t>5.08o-E7</t>
  </si>
  <si>
    <t>5.08o-E8</t>
  </si>
  <si>
    <t>5.08o-E9</t>
  </si>
  <si>
    <t>5.08o-E10</t>
  </si>
  <si>
    <t>5.08p-E1</t>
  </si>
  <si>
    <t>5.08p-E2</t>
  </si>
  <si>
    <t>5.08p-E3</t>
  </si>
  <si>
    <t>5.08p-E4</t>
  </si>
  <si>
    <t>5.08p-E5</t>
  </si>
  <si>
    <t>5.08p-E6</t>
  </si>
  <si>
    <t>5.08p-E7</t>
  </si>
  <si>
    <t>5.08p-E8</t>
  </si>
  <si>
    <t>5.08p-E9</t>
  </si>
  <si>
    <t>5.08p-E10</t>
  </si>
  <si>
    <t>5.08q-E1</t>
  </si>
  <si>
    <t>Staff presence - Staff 15 - E1</t>
  </si>
  <si>
    <t>5.08q-E2</t>
  </si>
  <si>
    <t>Staff presence - Staff 15 - E2</t>
  </si>
  <si>
    <t>5.08q-E3</t>
  </si>
  <si>
    <t>Staff presence - Staff 15 - E3</t>
  </si>
  <si>
    <t>5.08q-E4</t>
  </si>
  <si>
    <t>Staff presence - Staff 15 - E4</t>
  </si>
  <si>
    <t>5.08q-E5</t>
  </si>
  <si>
    <t>Staff presence - Staff 15 - E5</t>
  </si>
  <si>
    <t>5.08q-E6</t>
  </si>
  <si>
    <t>Staff presence - Staff 15 - E6</t>
  </si>
  <si>
    <t>5.08q-E7</t>
  </si>
  <si>
    <t>Staff presence - Staff 15 - E7</t>
  </si>
  <si>
    <t>5.08q-E8</t>
  </si>
  <si>
    <t>Staff presence - Staff 15 - E8</t>
  </si>
  <si>
    <t>5.08q-E9</t>
  </si>
  <si>
    <t>Staff presence - Staff 15 - E9</t>
  </si>
  <si>
    <t>5.08q-E10</t>
  </si>
  <si>
    <t>Staff presence - Staff 15 - E10</t>
  </si>
  <si>
    <t>5.08r-E1</t>
  </si>
  <si>
    <t>Staff presence - Staff 16 - E1</t>
  </si>
  <si>
    <t>5.08r-E2</t>
  </si>
  <si>
    <t>Staff presence - Staff 16 - E2</t>
  </si>
  <si>
    <t>5.08r-E3</t>
  </si>
  <si>
    <t>Staff presence - Staff 16 - E3</t>
  </si>
  <si>
    <t>5.08r-E4</t>
  </si>
  <si>
    <t>Staff presence - Staff 16 - E4</t>
  </si>
  <si>
    <t>5.08r-E5</t>
  </si>
  <si>
    <t>Staff presence - Staff 16 - E5</t>
  </si>
  <si>
    <t>5.08r-E6</t>
  </si>
  <si>
    <t>Staff presence - Staff 16 - E6</t>
  </si>
  <si>
    <t>5.08r-E7</t>
  </si>
  <si>
    <t>Staff presence - Staff 16 - E7</t>
  </si>
  <si>
    <t>5.08r-E8</t>
  </si>
  <si>
    <t>Staff presence - Staff 16 - E8</t>
  </si>
  <si>
    <t>5.08r-E9</t>
  </si>
  <si>
    <t>Staff presence - Staff 16 - E9</t>
  </si>
  <si>
    <t>5.08r-E10</t>
  </si>
  <si>
    <t>Staff presence - Staff 16 - E10</t>
  </si>
  <si>
    <t>5.08s-E1</t>
  </si>
  <si>
    <t>Staff presence - Staff 19 - E1</t>
  </si>
  <si>
    <t>5.08s-E2</t>
  </si>
  <si>
    <t>Staff presence - Staff 19 - E2</t>
  </si>
  <si>
    <t>5.08s-E3</t>
  </si>
  <si>
    <t>Staff presence - Staff 19 - E3</t>
  </si>
  <si>
    <t>5.08s-E4</t>
  </si>
  <si>
    <t>Staff presence - Staff 19 - E4</t>
  </si>
  <si>
    <t>5.08s-E5</t>
  </si>
  <si>
    <t>Staff presence - Staff 19 - E5</t>
  </si>
  <si>
    <t>5.08s-E6</t>
  </si>
  <si>
    <t>Staff presence - Staff 19 - E6</t>
  </si>
  <si>
    <t>5.08s-E7</t>
  </si>
  <si>
    <t>Staff presence - Staff 19 - E7</t>
  </si>
  <si>
    <t>5.08s-E8</t>
  </si>
  <si>
    <t>Staff presence - Staff 19 - E8</t>
  </si>
  <si>
    <t>5.08s-E9</t>
  </si>
  <si>
    <t>Staff presence - Staff 19 - E9</t>
  </si>
  <si>
    <t>5.08s-E10</t>
  </si>
  <si>
    <t>Staff presence - Staff 19 - E10</t>
  </si>
  <si>
    <t>5.08t-E1</t>
  </si>
  <si>
    <t>Staff presence - Staff 20 - E1</t>
  </si>
  <si>
    <t>5.08t-E2</t>
  </si>
  <si>
    <t>Staff presence - Staff 20 - E2</t>
  </si>
  <si>
    <t>5.08t-E3</t>
  </si>
  <si>
    <t>Staff presence - Staff 20 - E3</t>
  </si>
  <si>
    <t>5.08t-E4</t>
  </si>
  <si>
    <t>Staff presence - Staff 20 - E4</t>
  </si>
  <si>
    <t>5.08t-E5</t>
  </si>
  <si>
    <t>Staff presence - Staff 20 - E5</t>
  </si>
  <si>
    <t>5.08t-E6</t>
  </si>
  <si>
    <t>Staff presence - Staff 20 - E6</t>
  </si>
  <si>
    <t>5.08t-E7</t>
  </si>
  <si>
    <t>Staff presence - Staff 20 - E7</t>
  </si>
  <si>
    <t>5.08t-E8</t>
  </si>
  <si>
    <t>Staff presence - Staff 20 - E8</t>
  </si>
  <si>
    <t>5.08t-E9</t>
  </si>
  <si>
    <t>Staff presence - Staff 20 - E9</t>
  </si>
  <si>
    <t>5.08t-E10</t>
  </si>
  <si>
    <t>Staff presence - Staff 20 - E10</t>
  </si>
  <si>
    <t>5.08u-E1</t>
  </si>
  <si>
    <t>Staff presence - Staff 21 - E1</t>
  </si>
  <si>
    <t>5.08u-E2</t>
  </si>
  <si>
    <t>Staff presence - Staff 21 - E2</t>
  </si>
  <si>
    <t>5.08u-E3</t>
  </si>
  <si>
    <t>Staff presence - Staff 21 - E3</t>
  </si>
  <si>
    <t>5.08u-E4</t>
  </si>
  <si>
    <t>Staff presence - Staff 21 - E4</t>
  </si>
  <si>
    <t>5.08u-E5</t>
  </si>
  <si>
    <t>Staff presence - Staff 21 - E5</t>
  </si>
  <si>
    <t>5.08u-E6</t>
  </si>
  <si>
    <t>Staff presence - Staff 21 - E6</t>
  </si>
  <si>
    <t>5.08u-E7</t>
  </si>
  <si>
    <t>Staff presence - Staff 21 - E7</t>
  </si>
  <si>
    <t>5.08u-E8</t>
  </si>
  <si>
    <t>Staff presence - Staff 21 - E8</t>
  </si>
  <si>
    <t>5.08u-E9</t>
  </si>
  <si>
    <t>Staff presence - Staff 21 - E9</t>
  </si>
  <si>
    <t>5.08u-E10</t>
  </si>
  <si>
    <t>Staff presence - Staff 21 - E10</t>
  </si>
  <si>
    <t>5.08v-E1</t>
  </si>
  <si>
    <t>Staff presence - Staff 22 - E1</t>
  </si>
  <si>
    <t>5.08v-E2</t>
  </si>
  <si>
    <t>Staff presence - Staff 22 - E2</t>
  </si>
  <si>
    <t>5.08v-E3</t>
  </si>
  <si>
    <t>Staff presence - Staff 22 - E3</t>
  </si>
  <si>
    <t>5.08v-E4</t>
  </si>
  <si>
    <t>Staff presence - Staff 22 - E4</t>
  </si>
  <si>
    <t>5.08v-E5</t>
  </si>
  <si>
    <t>Staff presence - Staff 22 - E5</t>
  </si>
  <si>
    <t>5.08v-E6</t>
  </si>
  <si>
    <t>Staff presence - Staff 22 - E6</t>
  </si>
  <si>
    <t>5.08v-E7</t>
  </si>
  <si>
    <t>Staff presence - Staff 22 - E7</t>
  </si>
  <si>
    <t>5.08v-E8</t>
  </si>
  <si>
    <t>Staff presence - Staff 22 - E8</t>
  </si>
  <si>
    <t>5.08v-E9</t>
  </si>
  <si>
    <t>Staff presence - Staff 22 - E9</t>
  </si>
  <si>
    <t>5.08v-E10</t>
  </si>
  <si>
    <t>Staff presence - Staff 22 - E10</t>
  </si>
  <si>
    <t>5.08w-E1</t>
  </si>
  <si>
    <t>Staff presence - Staff 23 - E1</t>
  </si>
  <si>
    <t>5.08w-E2</t>
  </si>
  <si>
    <t>Staff presence - Staff 23 - E2</t>
  </si>
  <si>
    <t>5.08w-E3</t>
  </si>
  <si>
    <t>Staff presence - Staff 23 - E3</t>
  </si>
  <si>
    <t>5.08w-E4</t>
  </si>
  <si>
    <t>Staff presence - Staff 23 - E4</t>
  </si>
  <si>
    <t>5.08w-E5</t>
  </si>
  <si>
    <t>Staff presence - Staff 23 - E5</t>
  </si>
  <si>
    <t>5.08w-E6</t>
  </si>
  <si>
    <t>Staff presence - Staff 23 - E6</t>
  </si>
  <si>
    <t>5.08w-E7</t>
  </si>
  <si>
    <t>Staff presence - Staff 23 - E7</t>
  </si>
  <si>
    <t>5.08w-E8</t>
  </si>
  <si>
    <t>Staff presence - Staff 23 - E8</t>
  </si>
  <si>
    <t>5.08w-E9</t>
  </si>
  <si>
    <t>Staff presence - Staff 23 - E9</t>
  </si>
  <si>
    <t>5.08w-E10</t>
  </si>
  <si>
    <t>Staff presence - Staff 23 - E10</t>
  </si>
  <si>
    <t>5.08x-E1</t>
  </si>
  <si>
    <t>Staff presence - Staff 24 - E1</t>
  </si>
  <si>
    <t>5.08x-E2</t>
  </si>
  <si>
    <t>Staff presence - Staff 24 - E2</t>
  </si>
  <si>
    <t>5.08x-E3</t>
  </si>
  <si>
    <t>Staff presence - Staff 24 - E3</t>
  </si>
  <si>
    <t>5.08x-E4</t>
  </si>
  <si>
    <t>Staff presence - Staff 24 - E4</t>
  </si>
  <si>
    <t>5.08x-E5</t>
  </si>
  <si>
    <t>Staff presence - Staff 24 - E5</t>
  </si>
  <si>
    <t>5.08x-E6</t>
  </si>
  <si>
    <t>Staff presence - Staff 24 - E6</t>
  </si>
  <si>
    <t>5.08x-E7</t>
  </si>
  <si>
    <t>Staff presence - Staff 24 - E7</t>
  </si>
  <si>
    <t>5.08x-E8</t>
  </si>
  <si>
    <t>Staff presence - Staff 24 - E8</t>
  </si>
  <si>
    <t>5.08x-E9</t>
  </si>
  <si>
    <t>Staff presence - Staff 24 - E9</t>
  </si>
  <si>
    <t>5.08x-E10</t>
  </si>
  <si>
    <t>Staff presence - Staff 24 - E10</t>
  </si>
  <si>
    <t>5.08y-E1</t>
  </si>
  <si>
    <t>Staff presence - Staff 25 - E1</t>
  </si>
  <si>
    <t>5.08y-E2</t>
  </si>
  <si>
    <t>Staff presence - Staff 25 - E2</t>
  </si>
  <si>
    <t>5.08y-E3</t>
  </si>
  <si>
    <t>Staff presence - Staff 25 - E3</t>
  </si>
  <si>
    <t>5.08y-E4</t>
  </si>
  <si>
    <t>Staff presence - Staff 25 - E4</t>
  </si>
  <si>
    <t>5.08y-E5</t>
  </si>
  <si>
    <t>Staff presence - Staff 25 - E5</t>
  </si>
  <si>
    <t>5.08y-E6</t>
  </si>
  <si>
    <t>Staff presence - Staff 25 - E6</t>
  </si>
  <si>
    <t>5.08y-E7</t>
  </si>
  <si>
    <t>Staff presence - Staff 25 - E7</t>
  </si>
  <si>
    <t>5.08y-E8</t>
  </si>
  <si>
    <t>Staff presence - Staff 25 - E8</t>
  </si>
  <si>
    <t>5.08y-E9</t>
  </si>
  <si>
    <t>Staff presence - Staff 25 - E9</t>
  </si>
  <si>
    <t>5.08y-E10</t>
  </si>
  <si>
    <t>Staff presence - Staff 25 - E10</t>
  </si>
  <si>
    <t>5.09a-C1</t>
  </si>
  <si>
    <t>Financial contribution (NGN) 5 - contribution 1</t>
  </si>
  <si>
    <t>5.09a-C2</t>
  </si>
  <si>
    <t>Financial contribution (NGN) 5 - contribution 2</t>
  </si>
  <si>
    <t>5.09a-C3</t>
  </si>
  <si>
    <t>Financial contribution (NGN) 5 - contribution 3</t>
  </si>
  <si>
    <t>5.09a-C4</t>
  </si>
  <si>
    <t>Financial contribution (NGN) 5 - contribution 4</t>
  </si>
  <si>
    <t>5.09a-C5</t>
  </si>
  <si>
    <t>Financial contribution (NGN) 5 - contribution 5</t>
  </si>
  <si>
    <t>5.09b-C1</t>
  </si>
  <si>
    <t>Financial contribution (source/purpose) 5 - contribution 1</t>
  </si>
  <si>
    <t>5.09b-C2</t>
  </si>
  <si>
    <t>Financial contribution (source/purpose) 5 - contribution 2</t>
  </si>
  <si>
    <t>5.09b-C3</t>
  </si>
  <si>
    <t>Financial contribution (source/purpose) 5 - contribution 3</t>
  </si>
  <si>
    <t>5.09b-C4</t>
  </si>
  <si>
    <t>Financial contribution (source/purpose) 5 - contribution 4</t>
  </si>
  <si>
    <t>5.09b-C5</t>
  </si>
  <si>
    <t>Financial contribution (source/purpose) 5 - contribution 5</t>
  </si>
  <si>
    <t>5.10a-C1</t>
  </si>
  <si>
    <t>In kind contribution 5 - contribution 1</t>
  </si>
  <si>
    <t>5.10a-C2</t>
  </si>
  <si>
    <t>In kind contribution 5 - contribution 2</t>
  </si>
  <si>
    <t>5.10a-C3</t>
  </si>
  <si>
    <t>In kind contribution 5 - contribution 3</t>
  </si>
  <si>
    <t>5.10a-C4</t>
  </si>
  <si>
    <t>In kind contribution 5 - contribution 4</t>
  </si>
  <si>
    <t>5.10a-C5</t>
  </si>
  <si>
    <t>In kind contribution 5 - contribution 5</t>
  </si>
  <si>
    <t>5.10b-C1</t>
  </si>
  <si>
    <t>In kind contribution (source/use) 5 - contribution 1</t>
  </si>
  <si>
    <t>5.10b-C2</t>
  </si>
  <si>
    <t>In kind contribution (source/use) 5 - contribution 2</t>
  </si>
  <si>
    <t>5.10b-C3</t>
  </si>
  <si>
    <t>In kind contribution (source/use) 5 - contribution 3</t>
  </si>
  <si>
    <t>5.10b-C4</t>
  </si>
  <si>
    <t>In kind contribution (source/use) 5 - contribution 4</t>
  </si>
  <si>
    <t>5.10b-C5</t>
  </si>
  <si>
    <t>In kind contribution (source/use) 5 - contribution 5</t>
  </si>
  <si>
    <t>Any remarks 5</t>
  </si>
  <si>
    <t>Working day start - non-campaign</t>
  </si>
  <si>
    <t>Working day end - non-campaign</t>
  </si>
  <si>
    <t>Working day start - campaign</t>
  </si>
  <si>
    <t>Working day end - campaign</t>
  </si>
  <si>
    <t>6.05-1</t>
  </si>
  <si>
    <t>Before - training - staff 1</t>
  </si>
  <si>
    <t>6.05-2</t>
  </si>
  <si>
    <t>Before - training - staff 2</t>
  </si>
  <si>
    <t>6.05-3</t>
  </si>
  <si>
    <t>Before - training - staff 3</t>
  </si>
  <si>
    <t>6.05-4</t>
  </si>
  <si>
    <t>Before - training - staff 4</t>
  </si>
  <si>
    <t>6.05-5</t>
  </si>
  <si>
    <t>Before - training - staff 5</t>
  </si>
  <si>
    <t>6.05-6</t>
  </si>
  <si>
    <t>Before - training - staff 6</t>
  </si>
  <si>
    <t>6.05-7</t>
  </si>
  <si>
    <t>Before - training - staff 7</t>
  </si>
  <si>
    <t>6.05-8</t>
  </si>
  <si>
    <t>Before - training - staff 8</t>
  </si>
  <si>
    <t>6.05-9</t>
  </si>
  <si>
    <t>Before - training - staff 9</t>
  </si>
  <si>
    <t>6.05-10</t>
  </si>
  <si>
    <t>Before - training - staff 10</t>
  </si>
  <si>
    <t>6.05-11</t>
  </si>
  <si>
    <t>Before - training - staff 11</t>
  </si>
  <si>
    <t>6.05-12</t>
  </si>
  <si>
    <t>Before - training - staff 12</t>
  </si>
  <si>
    <t>6.05-13</t>
  </si>
  <si>
    <t>Before - training - staff 13</t>
  </si>
  <si>
    <t>6.05-14</t>
  </si>
  <si>
    <t>Before - training - staff 14</t>
  </si>
  <si>
    <t>6.05-15</t>
  </si>
  <si>
    <t>Before - training - staff 15</t>
  </si>
  <si>
    <t>6.05-16</t>
  </si>
  <si>
    <t>Before - training - staff 16</t>
  </si>
  <si>
    <t>6.05-17</t>
  </si>
  <si>
    <t>Before - training - staff 17</t>
  </si>
  <si>
    <t>6.05-18</t>
  </si>
  <si>
    <t>Before - training - staff 18</t>
  </si>
  <si>
    <t>6.05-19</t>
  </si>
  <si>
    <t>Before - training - staff 19</t>
  </si>
  <si>
    <t>6.05-20</t>
  </si>
  <si>
    <t>Before - training - staff 20</t>
  </si>
  <si>
    <t>6.05-21</t>
  </si>
  <si>
    <t>Before - training - staff 21</t>
  </si>
  <si>
    <t>6.05-22</t>
  </si>
  <si>
    <t>Before - training - staff 22</t>
  </si>
  <si>
    <t>6.05-23</t>
  </si>
  <si>
    <t>Before - training - staff 23</t>
  </si>
  <si>
    <t>6.05-24</t>
  </si>
  <si>
    <t>Before - training - staff 24</t>
  </si>
  <si>
    <t>6.05-25</t>
  </si>
  <si>
    <t>Before - training - staff 25</t>
  </si>
  <si>
    <t>6.05-26</t>
  </si>
  <si>
    <t>Before - training - staff 26</t>
  </si>
  <si>
    <t>6.05-27</t>
  </si>
  <si>
    <t>Before - training - staff 27</t>
  </si>
  <si>
    <t>6.05-28</t>
  </si>
  <si>
    <t>Before - training - staff 28</t>
  </si>
  <si>
    <t>6.05-29</t>
  </si>
  <si>
    <t>Before - training - staff 29</t>
  </si>
  <si>
    <t>6.05-30</t>
  </si>
  <si>
    <t>Before - training - staff 30</t>
  </si>
  <si>
    <t>6.05-31</t>
  </si>
  <si>
    <t>Before - training - staff 31</t>
  </si>
  <si>
    <t>6.05-32</t>
  </si>
  <si>
    <t>Before - training - staff 32</t>
  </si>
  <si>
    <t>6.05-33</t>
  </si>
  <si>
    <t>Before - training - staff 33</t>
  </si>
  <si>
    <t>6.05-34</t>
  </si>
  <si>
    <t>Before - training - staff 34</t>
  </si>
  <si>
    <t>6.05-35</t>
  </si>
  <si>
    <t>Before - training - staff 35</t>
  </si>
  <si>
    <t>6.05-36</t>
  </si>
  <si>
    <t>Before - training - staff 36</t>
  </si>
  <si>
    <t>6.05-37</t>
  </si>
  <si>
    <t>Before - training - staff 37</t>
  </si>
  <si>
    <t>6.05-38</t>
  </si>
  <si>
    <t>Before - training - staff 38</t>
  </si>
  <si>
    <t>6.05-39</t>
  </si>
  <si>
    <t>Before - training - staff 39</t>
  </si>
  <si>
    <t>6.05-40</t>
  </si>
  <si>
    <t>Before - training - staff 40</t>
  </si>
  <si>
    <t>6.05-41</t>
  </si>
  <si>
    <t>Before - training - staff 41</t>
  </si>
  <si>
    <t>6.05-42</t>
  </si>
  <si>
    <t>Before - training - staff 42</t>
  </si>
  <si>
    <t>6.05-43</t>
  </si>
  <si>
    <t>Before - training - staff 43</t>
  </si>
  <si>
    <t>6.05-44</t>
  </si>
  <si>
    <t>Before - training - staff 44</t>
  </si>
  <si>
    <t>6.05-45</t>
  </si>
  <si>
    <t>Before - training - staff 45</t>
  </si>
  <si>
    <t>6.05-46</t>
  </si>
  <si>
    <t>Before - training - staff 46</t>
  </si>
  <si>
    <t>6.05-47</t>
  </si>
  <si>
    <t>Before - training - staff 47</t>
  </si>
  <si>
    <t>6.05-48</t>
  </si>
  <si>
    <t>Before - training - staff 48</t>
  </si>
  <si>
    <t>6.05-49</t>
  </si>
  <si>
    <t>Before - training - staff 49</t>
  </si>
  <si>
    <t>6.05-50</t>
  </si>
  <si>
    <t>Before - training - staff 50</t>
  </si>
  <si>
    <t>6.05-51</t>
  </si>
  <si>
    <t>Before - training - staff 51</t>
  </si>
  <si>
    <t>6.05-52</t>
  </si>
  <si>
    <t>Before - training - staff 52</t>
  </si>
  <si>
    <t>6.05-53</t>
  </si>
  <si>
    <t>Before - training - staff 53</t>
  </si>
  <si>
    <t>6.05-54</t>
  </si>
  <si>
    <t>Before - training - staff 54</t>
  </si>
  <si>
    <t>6.05-55</t>
  </si>
  <si>
    <t>Before - training - staff 55</t>
  </si>
  <si>
    <t>6.05-56</t>
  </si>
  <si>
    <t>Before - training - staff 56</t>
  </si>
  <si>
    <t>6.05-57</t>
  </si>
  <si>
    <t>Before - training - staff 57</t>
  </si>
  <si>
    <t>6.05-58</t>
  </si>
  <si>
    <t>Before - training - staff 58</t>
  </si>
  <si>
    <t>6.05-59</t>
  </si>
  <si>
    <t>Before - training - staff 59</t>
  </si>
  <si>
    <t>6.05-60</t>
  </si>
  <si>
    <t>Before - training - staff 60</t>
  </si>
  <si>
    <t>6.05-61</t>
  </si>
  <si>
    <t>Before - training - staff 61</t>
  </si>
  <si>
    <t>6.05-62</t>
  </si>
  <si>
    <t>Before - training - staff 62</t>
  </si>
  <si>
    <t>6.05-63</t>
  </si>
  <si>
    <t>Before - training - staff 63</t>
  </si>
  <si>
    <t>6.05-64</t>
  </si>
  <si>
    <t>Before - training - staff 64</t>
  </si>
  <si>
    <t>6.05-65</t>
  </si>
  <si>
    <t>Before - training - staff 65</t>
  </si>
  <si>
    <t>6.05-66</t>
  </si>
  <si>
    <t>Before - training - staff 66</t>
  </si>
  <si>
    <t>6.05-67</t>
  </si>
  <si>
    <t>Before - training - staff 67</t>
  </si>
  <si>
    <t>6.05-68</t>
  </si>
  <si>
    <t>Before - training - staff 68</t>
  </si>
  <si>
    <t>6.05-69</t>
  </si>
  <si>
    <t>Before - training - staff 69</t>
  </si>
  <si>
    <t>6.05-70</t>
  </si>
  <si>
    <t>Before - training - staff 70</t>
  </si>
  <si>
    <t>6.05-71</t>
  </si>
  <si>
    <t>Before - training - staff 71</t>
  </si>
  <si>
    <t>6.05-72</t>
  </si>
  <si>
    <t>Before - training - staff 72</t>
  </si>
  <si>
    <t>6.05-73</t>
  </si>
  <si>
    <t>Before - training - staff 73</t>
  </si>
  <si>
    <t>6.05-74</t>
  </si>
  <si>
    <t>Before - training - staff 74</t>
  </si>
  <si>
    <t>6.05-75</t>
  </si>
  <si>
    <t>Before - training - staff 75</t>
  </si>
  <si>
    <t>6.05-76</t>
  </si>
  <si>
    <t>Before - training - staff 76</t>
  </si>
  <si>
    <t>6.05-77</t>
  </si>
  <si>
    <t>Before - training - staff 77</t>
  </si>
  <si>
    <t>6.05-78</t>
  </si>
  <si>
    <t>Before - training - staff 78</t>
  </si>
  <si>
    <t>6.05-79</t>
  </si>
  <si>
    <t>Before - training - staff 79</t>
  </si>
  <si>
    <t>6.05-80</t>
  </si>
  <si>
    <t>Before - training - staff 80</t>
  </si>
  <si>
    <t>6.05-81</t>
  </si>
  <si>
    <t>Before - training - staff 81</t>
  </si>
  <si>
    <t>6.05-82</t>
  </si>
  <si>
    <t>Before - training - staff 82</t>
  </si>
  <si>
    <t>6.05-83</t>
  </si>
  <si>
    <t>Before - training - staff 83</t>
  </si>
  <si>
    <t>6.05-84</t>
  </si>
  <si>
    <t>Before - training - staff 84</t>
  </si>
  <si>
    <t>6.05-85</t>
  </si>
  <si>
    <t>Before - training - staff 85</t>
  </si>
  <si>
    <t>6.05-86</t>
  </si>
  <si>
    <t>Before - training - staff 86</t>
  </si>
  <si>
    <t>6.05-87</t>
  </si>
  <si>
    <t>Before - training - staff 87</t>
  </si>
  <si>
    <t>6.05-88</t>
  </si>
  <si>
    <t>Before - training - staff 88</t>
  </si>
  <si>
    <t>6.05-89</t>
  </si>
  <si>
    <t>Before - training - staff 89</t>
  </si>
  <si>
    <t>6.05-90</t>
  </si>
  <si>
    <t>Before - training - staff 90</t>
  </si>
  <si>
    <t>6.05-91</t>
  </si>
  <si>
    <t>Before - training - staff 91</t>
  </si>
  <si>
    <t>6.05-92</t>
  </si>
  <si>
    <t>Before - training - staff 92</t>
  </si>
  <si>
    <t>6.05-93</t>
  </si>
  <si>
    <t>Before - training - staff 93</t>
  </si>
  <si>
    <t>6.05-94</t>
  </si>
  <si>
    <t>Before - training - staff 94</t>
  </si>
  <si>
    <t>6.05-95</t>
  </si>
  <si>
    <t>Before - training - staff 95</t>
  </si>
  <si>
    <t>6.05-96</t>
  </si>
  <si>
    <t>Before - training - staff 96</t>
  </si>
  <si>
    <t>6.05-97</t>
  </si>
  <si>
    <t>Before - training - staff 97</t>
  </si>
  <si>
    <t>6.05-98</t>
  </si>
  <si>
    <t>Before - training - staff 98</t>
  </si>
  <si>
    <t>6.05-99</t>
  </si>
  <si>
    <t>Before - training - staff 99</t>
  </si>
  <si>
    <t>6.05-100</t>
  </si>
  <si>
    <t>Before - training - staff 100</t>
  </si>
  <si>
    <t>6.05-101</t>
  </si>
  <si>
    <t>Before - training - staff 101</t>
  </si>
  <si>
    <t>6.05-102</t>
  </si>
  <si>
    <t>Before - training - staff 102</t>
  </si>
  <si>
    <t>6.05-103</t>
  </si>
  <si>
    <t>Before - training - staff 103</t>
  </si>
  <si>
    <t>6.05-104</t>
  </si>
  <si>
    <t>Before - training - staff 104</t>
  </si>
  <si>
    <t>6.05-105</t>
  </si>
  <si>
    <t>Before - training - staff 105</t>
  </si>
  <si>
    <t>6.05-106</t>
  </si>
  <si>
    <t>Before - training - staff 106</t>
  </si>
  <si>
    <t>6.05-107</t>
  </si>
  <si>
    <t>Before - training - staff 107</t>
  </si>
  <si>
    <t>6.05-108</t>
  </si>
  <si>
    <t>Before - training - staff 108</t>
  </si>
  <si>
    <t>6.05-109</t>
  </si>
  <si>
    <t>Before - training - staff 109</t>
  </si>
  <si>
    <t>6.05-110</t>
  </si>
  <si>
    <t>Before - training - staff 110</t>
  </si>
  <si>
    <t>6.05-111</t>
  </si>
  <si>
    <t>Before - training - staff 111</t>
  </si>
  <si>
    <t>6.05-112</t>
  </si>
  <si>
    <t>Before - training - staff 112</t>
  </si>
  <si>
    <t>6.05-113</t>
  </si>
  <si>
    <t>Before - training - staff 113</t>
  </si>
  <si>
    <t>6.05-114</t>
  </si>
  <si>
    <t>Before - training - staff 114</t>
  </si>
  <si>
    <t>6.05-115</t>
  </si>
  <si>
    <t>Before - training - staff 115</t>
  </si>
  <si>
    <t>6.05-116</t>
  </si>
  <si>
    <t>Before - training - staff 116</t>
  </si>
  <si>
    <t>6.05-117</t>
  </si>
  <si>
    <t>Before - training - staff 117</t>
  </si>
  <si>
    <t>6.05-118</t>
  </si>
  <si>
    <t>Before - training - staff 118</t>
  </si>
  <si>
    <t>6.05-119</t>
  </si>
  <si>
    <t>Before - training - staff 119</t>
  </si>
  <si>
    <t>6.05-120</t>
  </si>
  <si>
    <t>Before - training - staff 120</t>
  </si>
  <si>
    <t>6.05-121</t>
  </si>
  <si>
    <t>Before - training - staff 121</t>
  </si>
  <si>
    <t>6.05-122</t>
  </si>
  <si>
    <t>Before - training - staff 122</t>
  </si>
  <si>
    <t>6.05-123</t>
  </si>
  <si>
    <t>Before - training - staff 123</t>
  </si>
  <si>
    <t>6.05-124</t>
  </si>
  <si>
    <t>Before - training - staff 124</t>
  </si>
  <si>
    <t>6.05-125</t>
  </si>
  <si>
    <t>Before - training - staff 125</t>
  </si>
  <si>
    <t>6.05-126</t>
  </si>
  <si>
    <t>Before - training - staff 126</t>
  </si>
  <si>
    <t>6.05-127</t>
  </si>
  <si>
    <t>Before - training - staff 127</t>
  </si>
  <si>
    <t>6.05-128</t>
  </si>
  <si>
    <t>Before - training - staff 128</t>
  </si>
  <si>
    <t>6.05-129</t>
  </si>
  <si>
    <t>Before - training - staff 129</t>
  </si>
  <si>
    <t>6.05-130</t>
  </si>
  <si>
    <t>Before - training - staff 130</t>
  </si>
  <si>
    <t>6.06-1</t>
  </si>
  <si>
    <t>Before - Campaign management - staff 1</t>
  </si>
  <si>
    <t>6.06-2</t>
  </si>
  <si>
    <t>Before - Campaign management - staff 2</t>
  </si>
  <si>
    <t>6.06-3</t>
  </si>
  <si>
    <t>Before - Campaign management - staff 3</t>
  </si>
  <si>
    <t>6.06-4</t>
  </si>
  <si>
    <t>Before - Campaign management - staff 4</t>
  </si>
  <si>
    <t>6.06-5</t>
  </si>
  <si>
    <t>Before - Campaign management - staff 5</t>
  </si>
  <si>
    <t>6.06-6</t>
  </si>
  <si>
    <t>Before - Campaign management - staff 6</t>
  </si>
  <si>
    <t>6.06-7</t>
  </si>
  <si>
    <t>Before - Campaign management - staff 7</t>
  </si>
  <si>
    <t>6.06-8</t>
  </si>
  <si>
    <t>Before - Campaign management - staff 8</t>
  </si>
  <si>
    <t>6.06-9</t>
  </si>
  <si>
    <t>Before - Campaign management - staff 9</t>
  </si>
  <si>
    <t>6.06-10</t>
  </si>
  <si>
    <t>Before - Campaign management - staff 10</t>
  </si>
  <si>
    <t>6.06-11</t>
  </si>
  <si>
    <t>Before - Campaign management - staff 11</t>
  </si>
  <si>
    <t>6.06-12</t>
  </si>
  <si>
    <t>Before - Campaign management - staff 12</t>
  </si>
  <si>
    <t>6.06-13</t>
  </si>
  <si>
    <t>Before - Campaign management - staff 13</t>
  </si>
  <si>
    <t>6.06-14</t>
  </si>
  <si>
    <t>Before - Campaign management - staff 14</t>
  </si>
  <si>
    <t>6.06-15</t>
  </si>
  <si>
    <t>Before - Campaign management - staff 15</t>
  </si>
  <si>
    <t>6.06-16</t>
  </si>
  <si>
    <t>Before - Campaign management - staff 16</t>
  </si>
  <si>
    <t>6.06-17</t>
  </si>
  <si>
    <t>Before - Campaign management - staff 17</t>
  </si>
  <si>
    <t>6.06-18</t>
  </si>
  <si>
    <t>Before - Campaign management - staff 18</t>
  </si>
  <si>
    <t>6.06-19</t>
  </si>
  <si>
    <t>Before - Campaign management - staff 19</t>
  </si>
  <si>
    <t>6.06-20</t>
  </si>
  <si>
    <t>Before - Campaign management - staff 20</t>
  </si>
  <si>
    <t>6.06-21</t>
  </si>
  <si>
    <t>Before - Campaign management - staff 21</t>
  </si>
  <si>
    <t>6.06-22</t>
  </si>
  <si>
    <t>Before - Campaign management - staff 22</t>
  </si>
  <si>
    <t>6.06-23</t>
  </si>
  <si>
    <t>Before - Campaign management - staff 23</t>
  </si>
  <si>
    <t>6.06-24</t>
  </si>
  <si>
    <t>Before - Campaign management - staff 24</t>
  </si>
  <si>
    <t>6.06-25</t>
  </si>
  <si>
    <t>Before - Campaign management - staff 25</t>
  </si>
  <si>
    <t>6.06-26</t>
  </si>
  <si>
    <t>Before - Campaign management - staff 26</t>
  </si>
  <si>
    <t>6.06-27</t>
  </si>
  <si>
    <t>Before - Campaign management - staff 27</t>
  </si>
  <si>
    <t>6.06-28</t>
  </si>
  <si>
    <t>Before - Campaign management - staff 28</t>
  </si>
  <si>
    <t>6.06-29</t>
  </si>
  <si>
    <t>Before - Campaign management - staff 29</t>
  </si>
  <si>
    <t>6.06-30</t>
  </si>
  <si>
    <t>Before - Campaign management - staff 30</t>
  </si>
  <si>
    <t>6.06-31</t>
  </si>
  <si>
    <t>Before - Campaign management - staff 31</t>
  </si>
  <si>
    <t>6.06-32</t>
  </si>
  <si>
    <t>Before - Campaign management - staff 32</t>
  </si>
  <si>
    <t>6.06-33</t>
  </si>
  <si>
    <t>Before - Campaign management - staff 33</t>
  </si>
  <si>
    <t>6.06-34</t>
  </si>
  <si>
    <t>Before - Campaign management - staff 34</t>
  </si>
  <si>
    <t>6.06-35</t>
  </si>
  <si>
    <t>Before - Campaign management - staff 35</t>
  </si>
  <si>
    <t>6.06-36</t>
  </si>
  <si>
    <t>Before - Campaign management - staff 36</t>
  </si>
  <si>
    <t>6.06-37</t>
  </si>
  <si>
    <t>Before - Campaign management - staff 37</t>
  </si>
  <si>
    <t>6.06-38</t>
  </si>
  <si>
    <t>Before - Campaign management - staff 38</t>
  </si>
  <si>
    <t>6.06-39</t>
  </si>
  <si>
    <t>Before - Campaign management - staff 39</t>
  </si>
  <si>
    <t>6.06-40</t>
  </si>
  <si>
    <t>Before - Campaign management - staff 40</t>
  </si>
  <si>
    <t>6.06-41</t>
  </si>
  <si>
    <t>Before - Campaign management - staff 41</t>
  </si>
  <si>
    <t>6.06-42</t>
  </si>
  <si>
    <t>Before - Campaign management - staff 42</t>
  </si>
  <si>
    <t>6.06-43</t>
  </si>
  <si>
    <t>Before - Campaign management - staff 43</t>
  </si>
  <si>
    <t>6.06-44</t>
  </si>
  <si>
    <t>Before - Campaign management - staff 44</t>
  </si>
  <si>
    <t>6.06-45</t>
  </si>
  <si>
    <t>Before - Campaign management - staff 45</t>
  </si>
  <si>
    <t>6.06-46</t>
  </si>
  <si>
    <t>Before - Campaign management - staff 46</t>
  </si>
  <si>
    <t>6.06-47</t>
  </si>
  <si>
    <t>Before - Campaign management - staff 47</t>
  </si>
  <si>
    <t>6.06-48</t>
  </si>
  <si>
    <t>Before - Campaign management - staff 48</t>
  </si>
  <si>
    <t>6.06-49</t>
  </si>
  <si>
    <t>Before - Campaign management - staff 49</t>
  </si>
  <si>
    <t>6.06-50</t>
  </si>
  <si>
    <t>Before - Campaign management - staff 50</t>
  </si>
  <si>
    <t>6.06-51</t>
  </si>
  <si>
    <t>Before - Campaign management - staff 51</t>
  </si>
  <si>
    <t>6.06-52</t>
  </si>
  <si>
    <t>Before - Campaign management - staff 52</t>
  </si>
  <si>
    <t>6.06-53</t>
  </si>
  <si>
    <t>Before - Campaign management - staff 53</t>
  </si>
  <si>
    <t>6.06-54</t>
  </si>
  <si>
    <t>Before - Campaign management - staff 54</t>
  </si>
  <si>
    <t>6.06-55</t>
  </si>
  <si>
    <t>Before - Campaign management - staff 55</t>
  </si>
  <si>
    <t>6.06-56</t>
  </si>
  <si>
    <t>Before - Campaign management - staff 56</t>
  </si>
  <si>
    <t>6.06-57</t>
  </si>
  <si>
    <t>Before - Campaign management - staff 57</t>
  </si>
  <si>
    <t>6.06-58</t>
  </si>
  <si>
    <t>Before - Campaign management - staff 58</t>
  </si>
  <si>
    <t>6.06-59</t>
  </si>
  <si>
    <t>Before - Campaign management - staff 59</t>
  </si>
  <si>
    <t>6.06-60</t>
  </si>
  <si>
    <t>Before - Campaign management - staff 60</t>
  </si>
  <si>
    <t>6.06-61</t>
  </si>
  <si>
    <t>Before - Campaign management - staff 61</t>
  </si>
  <si>
    <t>6.06-62</t>
  </si>
  <si>
    <t>Before - Campaign management - staff 62</t>
  </si>
  <si>
    <t>6.06-63</t>
  </si>
  <si>
    <t>Before - Campaign management - staff 63</t>
  </si>
  <si>
    <t>6.06-64</t>
  </si>
  <si>
    <t>Before - Campaign management - staff 64</t>
  </si>
  <si>
    <t>6.06-65</t>
  </si>
  <si>
    <t>Before - Campaign management - staff 65</t>
  </si>
  <si>
    <t>6.06-66</t>
  </si>
  <si>
    <t>Before - Campaign management - staff 66</t>
  </si>
  <si>
    <t>6.06-67</t>
  </si>
  <si>
    <t>Before - Campaign management - staff 67</t>
  </si>
  <si>
    <t>6.06-68</t>
  </si>
  <si>
    <t>Before - Campaign management - staff 68</t>
  </si>
  <si>
    <t>6.06-69</t>
  </si>
  <si>
    <t>Before - Campaign management - staff 69</t>
  </si>
  <si>
    <t>6.06-70</t>
  </si>
  <si>
    <t>Before - Campaign management - staff 70</t>
  </si>
  <si>
    <t>6.06-71</t>
  </si>
  <si>
    <t>Before - Campaign management - staff 71</t>
  </si>
  <si>
    <t>6.06-72</t>
  </si>
  <si>
    <t>Before - Campaign management - staff 72</t>
  </si>
  <si>
    <t>6.06-73</t>
  </si>
  <si>
    <t>Before - Campaign management - staff 73</t>
  </si>
  <si>
    <t>6.06-74</t>
  </si>
  <si>
    <t>Before - Campaign management - staff 74</t>
  </si>
  <si>
    <t>6.06-75</t>
  </si>
  <si>
    <t>Before - Campaign management - staff 75</t>
  </si>
  <si>
    <t>6.06-76</t>
  </si>
  <si>
    <t>Before - Campaign management - staff 76</t>
  </si>
  <si>
    <t>6.06-77</t>
  </si>
  <si>
    <t>Before - Campaign management - staff 77</t>
  </si>
  <si>
    <t>6.06-78</t>
  </si>
  <si>
    <t>Before - Campaign management - staff 78</t>
  </si>
  <si>
    <t>6.06-79</t>
  </si>
  <si>
    <t>Before - Campaign management - staff 79</t>
  </si>
  <si>
    <t>6.06-80</t>
  </si>
  <si>
    <t>Before - Campaign management - staff 80</t>
  </si>
  <si>
    <t>6.06-81</t>
  </si>
  <si>
    <t>Before - Campaign management - staff 81</t>
  </si>
  <si>
    <t>6.06-82</t>
  </si>
  <si>
    <t>Before - Campaign management - staff 82</t>
  </si>
  <si>
    <t>6.06-83</t>
  </si>
  <si>
    <t>Before - Campaign management - staff 83</t>
  </si>
  <si>
    <t>6.06-84</t>
  </si>
  <si>
    <t>Before - Campaign management - staff 84</t>
  </si>
  <si>
    <t>6.06-85</t>
  </si>
  <si>
    <t>Before - Campaign management - staff 85</t>
  </si>
  <si>
    <t>6.06-86</t>
  </si>
  <si>
    <t>Before - Campaign management - staff 86</t>
  </si>
  <si>
    <t>6.06-87</t>
  </si>
  <si>
    <t>Before - Campaign management - staff 87</t>
  </si>
  <si>
    <t>6.06-88</t>
  </si>
  <si>
    <t>Before - Campaign management - staff 88</t>
  </si>
  <si>
    <t>6.06-89</t>
  </si>
  <si>
    <t>Before - Campaign management - staff 89</t>
  </si>
  <si>
    <t>6.06-90</t>
  </si>
  <si>
    <t>Before - Campaign management - staff 90</t>
  </si>
  <si>
    <t>6.06-91</t>
  </si>
  <si>
    <t>Before - Campaign management - staff 91</t>
  </si>
  <si>
    <t>6.06-92</t>
  </si>
  <si>
    <t>Before - Campaign management - staff 92</t>
  </si>
  <si>
    <t>6.06-93</t>
  </si>
  <si>
    <t>Before - Campaign management - staff 93</t>
  </si>
  <si>
    <t>6.06-94</t>
  </si>
  <si>
    <t>Before - Campaign management - staff 94</t>
  </si>
  <si>
    <t>6.06-95</t>
  </si>
  <si>
    <t>Before - Campaign management - staff 95</t>
  </si>
  <si>
    <t>6.06-96</t>
  </si>
  <si>
    <t>Before - Campaign management - staff 96</t>
  </si>
  <si>
    <t>6.06-97</t>
  </si>
  <si>
    <t>Before - Campaign management - staff 97</t>
  </si>
  <si>
    <t>6.06-98</t>
  </si>
  <si>
    <t>Before - Campaign management - staff 98</t>
  </si>
  <si>
    <t>6.06-99</t>
  </si>
  <si>
    <t>Before - Campaign management - staff 99</t>
  </si>
  <si>
    <t>6.06-100</t>
  </si>
  <si>
    <t>Before - Campaign management - staff 100</t>
  </si>
  <si>
    <t>6.06-101</t>
  </si>
  <si>
    <t>Before - Campaign management - staff 101</t>
  </si>
  <si>
    <t>6.06-102</t>
  </si>
  <si>
    <t>Before - Campaign management - staff 102</t>
  </si>
  <si>
    <t>6.06-103</t>
  </si>
  <si>
    <t>Before - Campaign management - staff 103</t>
  </si>
  <si>
    <t>6.06-104</t>
  </si>
  <si>
    <t>Before - Campaign management - staff 104</t>
  </si>
  <si>
    <t>6.06-105</t>
  </si>
  <si>
    <t>Before - Campaign management - staff 105</t>
  </si>
  <si>
    <t>6.06-106</t>
  </si>
  <si>
    <t>Before - Campaign management - staff 106</t>
  </si>
  <si>
    <t>6.06-107</t>
  </si>
  <si>
    <t>Before - Campaign management - staff 107</t>
  </si>
  <si>
    <t>6.06-108</t>
  </si>
  <si>
    <t>Before - Campaign management - staff 108</t>
  </si>
  <si>
    <t>6.06-109</t>
  </si>
  <si>
    <t>Before - Campaign management - staff 109</t>
  </si>
  <si>
    <t>6.06-110</t>
  </si>
  <si>
    <t>Before - Campaign management - staff 110</t>
  </si>
  <si>
    <t>6.06-111</t>
  </si>
  <si>
    <t>Before - Campaign management - staff 111</t>
  </si>
  <si>
    <t>6.06-112</t>
  </si>
  <si>
    <t>Before - Campaign management - staff 112</t>
  </si>
  <si>
    <t>6.06-113</t>
  </si>
  <si>
    <t>Before - Campaign management - staff 113</t>
  </si>
  <si>
    <t>6.06-114</t>
  </si>
  <si>
    <t>Before - Campaign management - staff 114</t>
  </si>
  <si>
    <t>6.06-115</t>
  </si>
  <si>
    <t>Before - Campaign management - staff 115</t>
  </si>
  <si>
    <t>6.06-116</t>
  </si>
  <si>
    <t>Before - Campaign management - staff 116</t>
  </si>
  <si>
    <t>6.06-117</t>
  </si>
  <si>
    <t>Before - Campaign management - staff 117</t>
  </si>
  <si>
    <t>6.06-118</t>
  </si>
  <si>
    <t>Before - Campaign management - staff 118</t>
  </si>
  <si>
    <t>6.06-119</t>
  </si>
  <si>
    <t>Before - Campaign management - staff 119</t>
  </si>
  <si>
    <t>6.06-120</t>
  </si>
  <si>
    <t>Before - Campaign management - staff 120</t>
  </si>
  <si>
    <t>6.06-121</t>
  </si>
  <si>
    <t>Before - Campaign management - staff 121</t>
  </si>
  <si>
    <t>6.06-122</t>
  </si>
  <si>
    <t>Before - Campaign management - staff 122</t>
  </si>
  <si>
    <t>6.06-123</t>
  </si>
  <si>
    <t>Before - Campaign management - staff 123</t>
  </si>
  <si>
    <t>6.06-124</t>
  </si>
  <si>
    <t>Before - Campaign management - staff 124</t>
  </si>
  <si>
    <t>6.06-125</t>
  </si>
  <si>
    <t>Before - Campaign management - staff 125</t>
  </si>
  <si>
    <t>6.06-126</t>
  </si>
  <si>
    <t>Before - Campaign management - staff 126</t>
  </si>
  <si>
    <t>6.06-127</t>
  </si>
  <si>
    <t>Before - Campaign management - staff 127</t>
  </si>
  <si>
    <t>6.06-128</t>
  </si>
  <si>
    <t>Before - Campaign management - staff 128</t>
  </si>
  <si>
    <t>6.06-129</t>
  </si>
  <si>
    <t>Before - Campaign management - staff 129</t>
  </si>
  <si>
    <t>6.06-130</t>
  </si>
  <si>
    <t>Before - Campaign management - staff 130</t>
  </si>
  <si>
    <t>6.07-1</t>
  </si>
  <si>
    <t>Before - Supervision - staff 1</t>
  </si>
  <si>
    <t>6.07-2</t>
  </si>
  <si>
    <t>Before - Supervision - staff 2</t>
  </si>
  <si>
    <t>6.07-3</t>
  </si>
  <si>
    <t>Before - Supervision - staff 3</t>
  </si>
  <si>
    <t>6.07-4</t>
  </si>
  <si>
    <t>Before - Supervision - staff 4</t>
  </si>
  <si>
    <t>6.07-5</t>
  </si>
  <si>
    <t>Before - Supervision - staff 5</t>
  </si>
  <si>
    <t>6.07-6</t>
  </si>
  <si>
    <t>Before - Supervision - staff 6</t>
  </si>
  <si>
    <t>6.07-7</t>
  </si>
  <si>
    <t>Before - Supervision - staff 7</t>
  </si>
  <si>
    <t>6.07-8</t>
  </si>
  <si>
    <t>Before - Supervision - staff 8</t>
  </si>
  <si>
    <t>6.07-9</t>
  </si>
  <si>
    <t>Before - Supervision - staff 9</t>
  </si>
  <si>
    <t>6.07-10</t>
  </si>
  <si>
    <t>Before - Supervision - staff 10</t>
  </si>
  <si>
    <t>6.07-11</t>
  </si>
  <si>
    <t>Before - Supervision - staff 11</t>
  </si>
  <si>
    <t>6.07-12</t>
  </si>
  <si>
    <t>Before - Supervision - staff 12</t>
  </si>
  <si>
    <t>6.07-13</t>
  </si>
  <si>
    <t>Before - Supervision - staff 13</t>
  </si>
  <si>
    <t>6.07-14</t>
  </si>
  <si>
    <t>Before - Supervision - staff 14</t>
  </si>
  <si>
    <t>6.07-15</t>
  </si>
  <si>
    <t>Before - Supervision - staff 15</t>
  </si>
  <si>
    <t>6.07-16</t>
  </si>
  <si>
    <t>Before - Supervision - staff 16</t>
  </si>
  <si>
    <t>6.07-17</t>
  </si>
  <si>
    <t>Before - Supervision - staff 17</t>
  </si>
  <si>
    <t>6.07-18</t>
  </si>
  <si>
    <t>Before - Supervision - staff 18</t>
  </si>
  <si>
    <t>6.07-19</t>
  </si>
  <si>
    <t>Before - Supervision - staff 19</t>
  </si>
  <si>
    <t>6.07-20</t>
  </si>
  <si>
    <t>Before - Supervision - staff 20</t>
  </si>
  <si>
    <t>6.07-21</t>
  </si>
  <si>
    <t>Before - Supervision - staff 21</t>
  </si>
  <si>
    <t>6.07-22</t>
  </si>
  <si>
    <t>Before - Supervision - staff 22</t>
  </si>
  <si>
    <t>6.07-23</t>
  </si>
  <si>
    <t>Before - Supervision - staff 23</t>
  </si>
  <si>
    <t>6.07-24</t>
  </si>
  <si>
    <t>Before - Supervision - staff 24</t>
  </si>
  <si>
    <t>6.07-25</t>
  </si>
  <si>
    <t>Before - Supervision - staff 25</t>
  </si>
  <si>
    <t>6.07-26</t>
  </si>
  <si>
    <t>Before - Supervision - staff 26</t>
  </si>
  <si>
    <t>6.07-27</t>
  </si>
  <si>
    <t>Before - Supervision - staff 27</t>
  </si>
  <si>
    <t>6.07-28</t>
  </si>
  <si>
    <t>Before - Supervision - staff 28</t>
  </si>
  <si>
    <t>6.07-29</t>
  </si>
  <si>
    <t>Before - Supervision - staff 29</t>
  </si>
  <si>
    <t>6.07-30</t>
  </si>
  <si>
    <t>Before - Supervision - staff 30</t>
  </si>
  <si>
    <t>6.07-31</t>
  </si>
  <si>
    <t>Before - Supervision - staff 31</t>
  </si>
  <si>
    <t>6.07-32</t>
  </si>
  <si>
    <t>Before - Supervision - staff 32</t>
  </si>
  <si>
    <t>6.07-33</t>
  </si>
  <si>
    <t>Before - Supervision - staff 33</t>
  </si>
  <si>
    <t>6.07-34</t>
  </si>
  <si>
    <t>Before - Supervision - staff 34</t>
  </si>
  <si>
    <t>6.07-35</t>
  </si>
  <si>
    <t>Before - Supervision - staff 35</t>
  </si>
  <si>
    <t>6.07-36</t>
  </si>
  <si>
    <t>Before - Supervision - staff 36</t>
  </si>
  <si>
    <t>6.07-37</t>
  </si>
  <si>
    <t>Before - Supervision - staff 37</t>
  </si>
  <si>
    <t>6.07-38</t>
  </si>
  <si>
    <t>Before - Supervision - staff 38</t>
  </si>
  <si>
    <t>6.07-39</t>
  </si>
  <si>
    <t>Before - Supervision - staff 39</t>
  </si>
  <si>
    <t>6.07-40</t>
  </si>
  <si>
    <t>Before - Supervision - staff 40</t>
  </si>
  <si>
    <t>6.07-41</t>
  </si>
  <si>
    <t>Before - Supervision - staff 41</t>
  </si>
  <si>
    <t>6.07-42</t>
  </si>
  <si>
    <t>Before - Supervision - staff 42</t>
  </si>
  <si>
    <t>6.07-43</t>
  </si>
  <si>
    <t>Before - Supervision - staff 43</t>
  </si>
  <si>
    <t>6.07-44</t>
  </si>
  <si>
    <t>Before - Supervision - staff 44</t>
  </si>
  <si>
    <t>6.07-45</t>
  </si>
  <si>
    <t>Before - Supervision - staff 45</t>
  </si>
  <si>
    <t>6.07-46</t>
  </si>
  <si>
    <t>Before - Supervision - staff 46</t>
  </si>
  <si>
    <t>6.07-47</t>
  </si>
  <si>
    <t>Before - Supervision - staff 47</t>
  </si>
  <si>
    <t>6.07-48</t>
  </si>
  <si>
    <t>Before - Supervision - staff 48</t>
  </si>
  <si>
    <t>6.07-49</t>
  </si>
  <si>
    <t>Before - Supervision - staff 49</t>
  </si>
  <si>
    <t>6.07-50</t>
  </si>
  <si>
    <t>Before - Supervision - staff 50</t>
  </si>
  <si>
    <t>6.07-51</t>
  </si>
  <si>
    <t>Before - Supervision - staff 51</t>
  </si>
  <si>
    <t>6.07-52</t>
  </si>
  <si>
    <t>Before - Supervision - staff 52</t>
  </si>
  <si>
    <t>6.07-53</t>
  </si>
  <si>
    <t>Before - Supervision - staff 53</t>
  </si>
  <si>
    <t>6.07-54</t>
  </si>
  <si>
    <t>Before - Supervision - staff 54</t>
  </si>
  <si>
    <t>6.07-55</t>
  </si>
  <si>
    <t>Before - Supervision - staff 55</t>
  </si>
  <si>
    <t>6.07-56</t>
  </si>
  <si>
    <t>Before - Supervision - staff 56</t>
  </si>
  <si>
    <t>6.07-57</t>
  </si>
  <si>
    <t>Before - Supervision - staff 57</t>
  </si>
  <si>
    <t>6.07-58</t>
  </si>
  <si>
    <t>Before - Supervision - staff 58</t>
  </si>
  <si>
    <t>6.07-59</t>
  </si>
  <si>
    <t>Before - Supervision - staff 59</t>
  </si>
  <si>
    <t>6.07-60</t>
  </si>
  <si>
    <t>Before - Supervision - staff 60</t>
  </si>
  <si>
    <t>6.07-61</t>
  </si>
  <si>
    <t>Before - Supervision - staff 61</t>
  </si>
  <si>
    <t>6.07-62</t>
  </si>
  <si>
    <t>Before - Supervision - staff 62</t>
  </si>
  <si>
    <t>6.07-63</t>
  </si>
  <si>
    <t>Before - Supervision - staff 63</t>
  </si>
  <si>
    <t>6.07-64</t>
  </si>
  <si>
    <t>Before - Supervision - staff 64</t>
  </si>
  <si>
    <t>6.07-65</t>
  </si>
  <si>
    <t>Before - Supervision - staff 65</t>
  </si>
  <si>
    <t>6.07-66</t>
  </si>
  <si>
    <t>Before - Supervision - staff 66</t>
  </si>
  <si>
    <t>6.07-67</t>
  </si>
  <si>
    <t>Before - Supervision - staff 67</t>
  </si>
  <si>
    <t>6.07-68</t>
  </si>
  <si>
    <t>Before - Supervision - staff 68</t>
  </si>
  <si>
    <t>6.07-69</t>
  </si>
  <si>
    <t>Before - Supervision - staff 69</t>
  </si>
  <si>
    <t>6.07-70</t>
  </si>
  <si>
    <t>Before - Supervision - staff 70</t>
  </si>
  <si>
    <t>6.07-71</t>
  </si>
  <si>
    <t>Before - Supervision - staff 71</t>
  </si>
  <si>
    <t>6.07-72</t>
  </si>
  <si>
    <t>Before - Supervision - staff 72</t>
  </si>
  <si>
    <t>6.07-73</t>
  </si>
  <si>
    <t>Before - Supervision - staff 73</t>
  </si>
  <si>
    <t>6.07-74</t>
  </si>
  <si>
    <t>Before - Supervision - staff 74</t>
  </si>
  <si>
    <t>6.07-75</t>
  </si>
  <si>
    <t>Before - Supervision - staff 75</t>
  </si>
  <si>
    <t>6.07-76</t>
  </si>
  <si>
    <t>Before - Supervision - staff 76</t>
  </si>
  <si>
    <t>6.07-77</t>
  </si>
  <si>
    <t>Before - Supervision - staff 77</t>
  </si>
  <si>
    <t>6.07-78</t>
  </si>
  <si>
    <t>Before - Supervision - staff 78</t>
  </si>
  <si>
    <t>6.07-79</t>
  </si>
  <si>
    <t>Before - Supervision - staff 79</t>
  </si>
  <si>
    <t>6.07-80</t>
  </si>
  <si>
    <t>Before - Supervision - staff 80</t>
  </si>
  <si>
    <t>6.07-81</t>
  </si>
  <si>
    <t>Before - Supervision - staff 81</t>
  </si>
  <si>
    <t>6.07-82</t>
  </si>
  <si>
    <t>Before - Supervision - staff 82</t>
  </si>
  <si>
    <t>6.07-83</t>
  </si>
  <si>
    <t>Before - Supervision - staff 83</t>
  </si>
  <si>
    <t>6.07-84</t>
  </si>
  <si>
    <t>Before - Supervision - staff 84</t>
  </si>
  <si>
    <t>6.07-85</t>
  </si>
  <si>
    <t>Before - Supervision - staff 85</t>
  </si>
  <si>
    <t>6.07-86</t>
  </si>
  <si>
    <t>Before - Supervision - staff 86</t>
  </si>
  <si>
    <t>6.07-87</t>
  </si>
  <si>
    <t>Before - Supervision - staff 87</t>
  </si>
  <si>
    <t>6.07-88</t>
  </si>
  <si>
    <t>Before - Supervision - staff 88</t>
  </si>
  <si>
    <t>6.07-89</t>
  </si>
  <si>
    <t>Before - Supervision - staff 89</t>
  </si>
  <si>
    <t>6.07-90</t>
  </si>
  <si>
    <t>Before - Supervision - staff 90</t>
  </si>
  <si>
    <t>6.07-91</t>
  </si>
  <si>
    <t>Before - Supervision - staff 91</t>
  </si>
  <si>
    <t>6.07-92</t>
  </si>
  <si>
    <t>Before - Supervision - staff 92</t>
  </si>
  <si>
    <t>6.07-93</t>
  </si>
  <si>
    <t>Before - Supervision - staff 93</t>
  </si>
  <si>
    <t>6.07-94</t>
  </si>
  <si>
    <t>Before - Supervision - staff 94</t>
  </si>
  <si>
    <t>6.07-95</t>
  </si>
  <si>
    <t>Before - Supervision - staff 95</t>
  </si>
  <si>
    <t>6.07-96</t>
  </si>
  <si>
    <t>Before - Supervision - staff 96</t>
  </si>
  <si>
    <t>6.07-97</t>
  </si>
  <si>
    <t>Before - Supervision - staff 97</t>
  </si>
  <si>
    <t>6.07-98</t>
  </si>
  <si>
    <t>Before - Supervision - staff 98</t>
  </si>
  <si>
    <t>6.07-99</t>
  </si>
  <si>
    <t>Before - Supervision - staff 99</t>
  </si>
  <si>
    <t>6.07-100</t>
  </si>
  <si>
    <t>Before - Supervision - staff 100</t>
  </si>
  <si>
    <t>6.07-101</t>
  </si>
  <si>
    <t>Before - Supervision - staff 101</t>
  </si>
  <si>
    <t>6.07-102</t>
  </si>
  <si>
    <t>Before - Supervision - staff 102</t>
  </si>
  <si>
    <t>6.07-103</t>
  </si>
  <si>
    <t>Before - Supervision - staff 103</t>
  </si>
  <si>
    <t>6.07-104</t>
  </si>
  <si>
    <t>Before - Supervision - staff 104</t>
  </si>
  <si>
    <t>6.07-105</t>
  </si>
  <si>
    <t>Before - Supervision - staff 105</t>
  </si>
  <si>
    <t>6.07-106</t>
  </si>
  <si>
    <t>Before - Supervision - staff 106</t>
  </si>
  <si>
    <t>6.07-107</t>
  </si>
  <si>
    <t>Before - Supervision - staff 107</t>
  </si>
  <si>
    <t>6.07-108</t>
  </si>
  <si>
    <t>Before - Supervision - staff 108</t>
  </si>
  <si>
    <t>6.07-109</t>
  </si>
  <si>
    <t>Before - Supervision - staff 109</t>
  </si>
  <si>
    <t>6.07-110</t>
  </si>
  <si>
    <t>Before - Supervision - staff 110</t>
  </si>
  <si>
    <t>6.07-111</t>
  </si>
  <si>
    <t>Before - Supervision - staff 111</t>
  </si>
  <si>
    <t>6.07-112</t>
  </si>
  <si>
    <t>Before - Supervision - staff 112</t>
  </si>
  <si>
    <t>6.07-113</t>
  </si>
  <si>
    <t>Before - Supervision - staff 113</t>
  </si>
  <si>
    <t>6.07-114</t>
  </si>
  <si>
    <t>Before - Supervision - staff 114</t>
  </si>
  <si>
    <t>6.07-115</t>
  </si>
  <si>
    <t>Before - Supervision - staff 115</t>
  </si>
  <si>
    <t>6.07-116</t>
  </si>
  <si>
    <t>Before - Supervision - staff 116</t>
  </si>
  <si>
    <t>6.07-117</t>
  </si>
  <si>
    <t>Before - Supervision - staff 117</t>
  </si>
  <si>
    <t>6.07-118</t>
  </si>
  <si>
    <t>Before - Supervision - staff 118</t>
  </si>
  <si>
    <t>6.07-119</t>
  </si>
  <si>
    <t>Before - Supervision - staff 119</t>
  </si>
  <si>
    <t>6.07-120</t>
  </si>
  <si>
    <t>Before - Supervision - staff 120</t>
  </si>
  <si>
    <t>6.07-121</t>
  </si>
  <si>
    <t>Before - Supervision - staff 121</t>
  </si>
  <si>
    <t>6.07-122</t>
  </si>
  <si>
    <t>Before - Supervision - staff 122</t>
  </si>
  <si>
    <t>6.07-123</t>
  </si>
  <si>
    <t>Before - Supervision - staff 123</t>
  </si>
  <si>
    <t>6.07-124</t>
  </si>
  <si>
    <t>Before - Supervision - staff 124</t>
  </si>
  <si>
    <t>6.07-125</t>
  </si>
  <si>
    <t>Before - Supervision - staff 125</t>
  </si>
  <si>
    <t>6.07-126</t>
  </si>
  <si>
    <t>Before - Supervision - staff 126</t>
  </si>
  <si>
    <t>6.07-127</t>
  </si>
  <si>
    <t>Before - Supervision - staff 127</t>
  </si>
  <si>
    <t>6.07-128</t>
  </si>
  <si>
    <t>Before - Supervision - staff 128</t>
  </si>
  <si>
    <t>6.07-129</t>
  </si>
  <si>
    <t>Before - Supervision - staff 129</t>
  </si>
  <si>
    <t>6.07-130</t>
  </si>
  <si>
    <t>Before - Supervision - staff 130</t>
  </si>
  <si>
    <t>6.08-1</t>
  </si>
  <si>
    <t>Before - Vacc. distrib. &amp; storage - staff 1</t>
  </si>
  <si>
    <t>6.08-2</t>
  </si>
  <si>
    <t>Before - Vacc. distrib. &amp; storage - staff 2</t>
  </si>
  <si>
    <t>6.08-3</t>
  </si>
  <si>
    <t>Before - Vacc. distrib. &amp; storage - staff 3</t>
  </si>
  <si>
    <t>6.08-4</t>
  </si>
  <si>
    <t>Before - Vacc. distrib. &amp; storage - staff 4</t>
  </si>
  <si>
    <t>6.08-5</t>
  </si>
  <si>
    <t>Before - Vacc. distrib. &amp; storage - staff 5</t>
  </si>
  <si>
    <t>6.08-6</t>
  </si>
  <si>
    <t>Before - Vacc. distrib. &amp; storage - staff 6</t>
  </si>
  <si>
    <t>6.08-7</t>
  </si>
  <si>
    <t>Before - Vacc. distrib. &amp; storage - staff 7</t>
  </si>
  <si>
    <t>6.08-8</t>
  </si>
  <si>
    <t>Before - Vacc. distrib. &amp; storage - staff 8</t>
  </si>
  <si>
    <t>6.08-9</t>
  </si>
  <si>
    <t>Before - Vacc. distrib. &amp; storage - staff 9</t>
  </si>
  <si>
    <t>6.08-10</t>
  </si>
  <si>
    <t>Before - Vacc. distrib. &amp; storage - staff 10</t>
  </si>
  <si>
    <t>6.08-11</t>
  </si>
  <si>
    <t>Before - Vacc. distrib. &amp; storage - staff 11</t>
  </si>
  <si>
    <t>6.08-12</t>
  </si>
  <si>
    <t>Before - Vacc. distrib. &amp; storage - staff 12</t>
  </si>
  <si>
    <t>6.08-13</t>
  </si>
  <si>
    <t>Before - Vacc. distrib. &amp; storage - staff 13</t>
  </si>
  <si>
    <t>6.08-14</t>
  </si>
  <si>
    <t>Before - Vacc. distrib. &amp; storage - staff 14</t>
  </si>
  <si>
    <t>6.08-15</t>
  </si>
  <si>
    <t>Before - Vacc. distrib. &amp; storage - staff 15</t>
  </si>
  <si>
    <t>6.08-16</t>
  </si>
  <si>
    <t>Before - Vacc. distrib. &amp; storage - staff 16</t>
  </si>
  <si>
    <t>6.08-17</t>
  </si>
  <si>
    <t>Before - Vacc. distrib. &amp; storage - staff 17</t>
  </si>
  <si>
    <t>6.08-18</t>
  </si>
  <si>
    <t>Before - Vacc. distrib. &amp; storage - staff 18</t>
  </si>
  <si>
    <t>6.08-19</t>
  </si>
  <si>
    <t>Before - Vacc. distrib. &amp; storage - staff 19</t>
  </si>
  <si>
    <t>6.08-20</t>
  </si>
  <si>
    <t>Before - Vacc. distrib. &amp; storage - staff 20</t>
  </si>
  <si>
    <t>6.08-21</t>
  </si>
  <si>
    <t>Before - Vacc. distrib. &amp; storage - staff 21</t>
  </si>
  <si>
    <t>6.08-22</t>
  </si>
  <si>
    <t>Before - Vacc. distrib. &amp; storage - staff 22</t>
  </si>
  <si>
    <t>6.08-23</t>
  </si>
  <si>
    <t>Before - Vacc. distrib. &amp; storage - staff 23</t>
  </si>
  <si>
    <t>6.08-24</t>
  </si>
  <si>
    <t>Before - Vacc. distrib. &amp; storage - staff 24</t>
  </si>
  <si>
    <t>6.08-25</t>
  </si>
  <si>
    <t>Before - Vacc. distrib. &amp; storage - staff 25</t>
  </si>
  <si>
    <t>6.08-26</t>
  </si>
  <si>
    <t>Before - Vacc. distrib. &amp; storage - staff 26</t>
  </si>
  <si>
    <t>6.08-27</t>
  </si>
  <si>
    <t>Before - Vacc. distrib. &amp; storage - staff 27</t>
  </si>
  <si>
    <t>6.08-28</t>
  </si>
  <si>
    <t>Before - Vacc. distrib. &amp; storage - staff 28</t>
  </si>
  <si>
    <t>6.08-29</t>
  </si>
  <si>
    <t>Before - Vacc. distrib. &amp; storage - staff 29</t>
  </si>
  <si>
    <t>6.08-30</t>
  </si>
  <si>
    <t>Before - Vacc. distrib. &amp; storage - staff 30</t>
  </si>
  <si>
    <t>6.08-31</t>
  </si>
  <si>
    <t>Before - Vacc. distrib. &amp; storage - staff 31</t>
  </si>
  <si>
    <t>6.08-32</t>
  </si>
  <si>
    <t>Before - Vacc. distrib. &amp; storage - staff 32</t>
  </si>
  <si>
    <t>6.08-33</t>
  </si>
  <si>
    <t>Before - Vacc. distrib. &amp; storage - staff 33</t>
  </si>
  <si>
    <t>6.08-34</t>
  </si>
  <si>
    <t>Before - Vacc. distrib. &amp; storage - staff 34</t>
  </si>
  <si>
    <t>6.08-35</t>
  </si>
  <si>
    <t>Before - Vacc. distrib. &amp; storage - staff 35</t>
  </si>
  <si>
    <t>6.08-36</t>
  </si>
  <si>
    <t>Before - Vacc. distrib. &amp; storage - staff 36</t>
  </si>
  <si>
    <t>6.08-37</t>
  </si>
  <si>
    <t>Before - Vacc. distrib. &amp; storage - staff 37</t>
  </si>
  <si>
    <t>6.08-38</t>
  </si>
  <si>
    <t>Before - Vacc. distrib. &amp; storage - staff 38</t>
  </si>
  <si>
    <t>6.08-39</t>
  </si>
  <si>
    <t>Before - Vacc. distrib. &amp; storage - staff 39</t>
  </si>
  <si>
    <t>6.08-40</t>
  </si>
  <si>
    <t>Before - Vacc. distrib. &amp; storage - staff 40</t>
  </si>
  <si>
    <t>6.08-41</t>
  </si>
  <si>
    <t>Before - Vacc. distrib. &amp; storage - staff 41</t>
  </si>
  <si>
    <t>6.08-42</t>
  </si>
  <si>
    <t>Before - Vacc. distrib. &amp; storage - staff 42</t>
  </si>
  <si>
    <t>6.08-43</t>
  </si>
  <si>
    <t>Before - Vacc. distrib. &amp; storage - staff 43</t>
  </si>
  <si>
    <t>6.08-44</t>
  </si>
  <si>
    <t>Before - Vacc. distrib. &amp; storage - staff 44</t>
  </si>
  <si>
    <t>6.08-45</t>
  </si>
  <si>
    <t>Before - Vacc. distrib. &amp; storage - staff 45</t>
  </si>
  <si>
    <t>6.08-46</t>
  </si>
  <si>
    <t>Before - Vacc. distrib. &amp; storage - staff 46</t>
  </si>
  <si>
    <t>6.08-47</t>
  </si>
  <si>
    <t>Before - Vacc. distrib. &amp; storage - staff 47</t>
  </si>
  <si>
    <t>6.08-48</t>
  </si>
  <si>
    <t>Before - Vacc. distrib. &amp; storage - staff 48</t>
  </si>
  <si>
    <t>6.08-49</t>
  </si>
  <si>
    <t>Before - Vacc. distrib. &amp; storage - staff 49</t>
  </si>
  <si>
    <t>6.08-50</t>
  </si>
  <si>
    <t>Before - Vacc. distrib. &amp; storage - staff 50</t>
  </si>
  <si>
    <t>6.08-51</t>
  </si>
  <si>
    <t>Before - Vacc. distrib. &amp; storage - staff 51</t>
  </si>
  <si>
    <t>6.08-52</t>
  </si>
  <si>
    <t>Before - Vacc. distrib. &amp; storage - staff 52</t>
  </si>
  <si>
    <t>6.08-53</t>
  </si>
  <si>
    <t>Before - Vacc. distrib. &amp; storage - staff 53</t>
  </si>
  <si>
    <t>6.08-54</t>
  </si>
  <si>
    <t>Before - Vacc. distrib. &amp; storage - staff 54</t>
  </si>
  <si>
    <t>6.08-55</t>
  </si>
  <si>
    <t>Before - Vacc. distrib. &amp; storage - staff 55</t>
  </si>
  <si>
    <t>6.08-56</t>
  </si>
  <si>
    <t>Before - Vacc. distrib. &amp; storage - staff 56</t>
  </si>
  <si>
    <t>6.08-57</t>
  </si>
  <si>
    <t>Before - Vacc. distrib. &amp; storage - staff 57</t>
  </si>
  <si>
    <t>6.08-58</t>
  </si>
  <si>
    <t>Before - Vacc. distrib. &amp; storage - staff 58</t>
  </si>
  <si>
    <t>6.08-59</t>
  </si>
  <si>
    <t>Before - Vacc. distrib. &amp; storage - staff 59</t>
  </si>
  <si>
    <t>6.08-60</t>
  </si>
  <si>
    <t>Before - Vacc. distrib. &amp; storage - staff 60</t>
  </si>
  <si>
    <t>6.08-61</t>
  </si>
  <si>
    <t>Before - Vacc. distrib. &amp; storage - staff 61</t>
  </si>
  <si>
    <t>6.08-62</t>
  </si>
  <si>
    <t>Before - Vacc. distrib. &amp; storage - staff 62</t>
  </si>
  <si>
    <t>6.08-63</t>
  </si>
  <si>
    <t>Before - Vacc. distrib. &amp; storage - staff 63</t>
  </si>
  <si>
    <t>6.08-64</t>
  </si>
  <si>
    <t>Before - Vacc. distrib. &amp; storage - staff 64</t>
  </si>
  <si>
    <t>6.08-65</t>
  </si>
  <si>
    <t>Before - Vacc. distrib. &amp; storage - staff 65</t>
  </si>
  <si>
    <t>6.08-66</t>
  </si>
  <si>
    <t>Before - Vacc. distrib. &amp; storage - staff 66</t>
  </si>
  <si>
    <t>6.08-67</t>
  </si>
  <si>
    <t>Before - Vacc. distrib. &amp; storage - staff 67</t>
  </si>
  <si>
    <t>6.08-68</t>
  </si>
  <si>
    <t>Before - Vacc. distrib. &amp; storage - staff 68</t>
  </si>
  <si>
    <t>6.08-69</t>
  </si>
  <si>
    <t>Before - Vacc. distrib. &amp; storage - staff 69</t>
  </si>
  <si>
    <t>6.08-70</t>
  </si>
  <si>
    <t>Before - Vacc. distrib. &amp; storage - staff 70</t>
  </si>
  <si>
    <t>6.08-71</t>
  </si>
  <si>
    <t>Before - Vacc. distrib. &amp; storage - staff 71</t>
  </si>
  <si>
    <t>6.08-72</t>
  </si>
  <si>
    <t>Before - Vacc. distrib. &amp; storage - staff 72</t>
  </si>
  <si>
    <t>6.08-73</t>
  </si>
  <si>
    <t>Before - Vacc. distrib. &amp; storage - staff 73</t>
  </si>
  <si>
    <t>6.08-74</t>
  </si>
  <si>
    <t>Before - Vacc. distrib. &amp; storage - staff 74</t>
  </si>
  <si>
    <t>6.08-75</t>
  </si>
  <si>
    <t>Before - Vacc. distrib. &amp; storage - staff 75</t>
  </si>
  <si>
    <t>6.08-76</t>
  </si>
  <si>
    <t>Before - Vacc. distrib. &amp; storage - staff 76</t>
  </si>
  <si>
    <t>6.08-77</t>
  </si>
  <si>
    <t>Before - Vacc. distrib. &amp; storage - staff 77</t>
  </si>
  <si>
    <t>6.08-78</t>
  </si>
  <si>
    <t>Before - Vacc. distrib. &amp; storage - staff 78</t>
  </si>
  <si>
    <t>6.08-79</t>
  </si>
  <si>
    <t>Before - Vacc. distrib. &amp; storage - staff 79</t>
  </si>
  <si>
    <t>6.08-80</t>
  </si>
  <si>
    <t>Before - Vacc. distrib. &amp; storage - staff 80</t>
  </si>
  <si>
    <t>6.08-81</t>
  </si>
  <si>
    <t>Before - Vacc. distrib. &amp; storage - staff 81</t>
  </si>
  <si>
    <t>6.08-82</t>
  </si>
  <si>
    <t>Before - Vacc. distrib. &amp; storage - staff 82</t>
  </si>
  <si>
    <t>6.08-83</t>
  </si>
  <si>
    <t>Before - Vacc. distrib. &amp; storage - staff 83</t>
  </si>
  <si>
    <t>6.08-84</t>
  </si>
  <si>
    <t>Before - Vacc. distrib. &amp; storage - staff 84</t>
  </si>
  <si>
    <t>6.08-85</t>
  </si>
  <si>
    <t>Before - Vacc. distrib. &amp; storage - staff 85</t>
  </si>
  <si>
    <t>6.08-86</t>
  </si>
  <si>
    <t>Before - Vacc. distrib. &amp; storage - staff 86</t>
  </si>
  <si>
    <t>6.08-87</t>
  </si>
  <si>
    <t>Before - Vacc. distrib. &amp; storage - staff 87</t>
  </si>
  <si>
    <t>6.08-88</t>
  </si>
  <si>
    <t>Before - Vacc. distrib. &amp; storage - staff 88</t>
  </si>
  <si>
    <t>6.08-89</t>
  </si>
  <si>
    <t>Before - Vacc. distrib. &amp; storage - staff 89</t>
  </si>
  <si>
    <t>6.08-90</t>
  </si>
  <si>
    <t>Before - Vacc. distrib. &amp; storage - staff 90</t>
  </si>
  <si>
    <t>6.08-91</t>
  </si>
  <si>
    <t>Before - Vacc. distrib. &amp; storage - staff 91</t>
  </si>
  <si>
    <t>6.08-92</t>
  </si>
  <si>
    <t>Before - Vacc. distrib. &amp; storage - staff 92</t>
  </si>
  <si>
    <t>6.08-93</t>
  </si>
  <si>
    <t>Before - Vacc. distrib. &amp; storage - staff 93</t>
  </si>
  <si>
    <t>6.08-94</t>
  </si>
  <si>
    <t>Before - Vacc. distrib. &amp; storage - staff 94</t>
  </si>
  <si>
    <t>6.08-95</t>
  </si>
  <si>
    <t>Before - Vacc. distrib. &amp; storage - staff 95</t>
  </si>
  <si>
    <t>6.08-96</t>
  </si>
  <si>
    <t>Before - Vacc. distrib. &amp; storage - staff 96</t>
  </si>
  <si>
    <t>6.08-97</t>
  </si>
  <si>
    <t>Before - Vacc. distrib. &amp; storage - staff 97</t>
  </si>
  <si>
    <t>6.08-98</t>
  </si>
  <si>
    <t>Before - Vacc. distrib. &amp; storage - staff 98</t>
  </si>
  <si>
    <t>6.08-99</t>
  </si>
  <si>
    <t>Before - Vacc. distrib. &amp; storage - staff 99</t>
  </si>
  <si>
    <t>6.08-100</t>
  </si>
  <si>
    <t>Before - Vacc. distrib. &amp; storage - staff 100</t>
  </si>
  <si>
    <t>6.08-101</t>
  </si>
  <si>
    <t>Before - Vacc. distrib. &amp; storage - staff 101</t>
  </si>
  <si>
    <t>6.08-102</t>
  </si>
  <si>
    <t>Before - Vacc. distrib. &amp; storage - staff 102</t>
  </si>
  <si>
    <t>6.08-103</t>
  </si>
  <si>
    <t>Before - Vacc. distrib. &amp; storage - staff 103</t>
  </si>
  <si>
    <t>6.08-104</t>
  </si>
  <si>
    <t>Before - Vacc. distrib. &amp; storage - staff 104</t>
  </si>
  <si>
    <t>6.08-105</t>
  </si>
  <si>
    <t>Before - Vacc. distrib. &amp; storage - staff 105</t>
  </si>
  <si>
    <t>6.08-106</t>
  </si>
  <si>
    <t>Before - Vacc. distrib. &amp; storage - staff 106</t>
  </si>
  <si>
    <t>6.08-107</t>
  </si>
  <si>
    <t>Before - Vacc. distrib. &amp; storage - staff 107</t>
  </si>
  <si>
    <t>6.08-108</t>
  </si>
  <si>
    <t>Before - Vacc. distrib. &amp; storage - staff 108</t>
  </si>
  <si>
    <t>6.08-109</t>
  </si>
  <si>
    <t>Before - Vacc. distrib. &amp; storage - staff 109</t>
  </si>
  <si>
    <t>6.08-110</t>
  </si>
  <si>
    <t>Before - Vacc. distrib. &amp; storage - staff 110</t>
  </si>
  <si>
    <t>6.08-111</t>
  </si>
  <si>
    <t>Before - Vacc. distrib. &amp; storage - staff 111</t>
  </si>
  <si>
    <t>6.08-112</t>
  </si>
  <si>
    <t>Before - Vacc. distrib. &amp; storage - staff 112</t>
  </si>
  <si>
    <t>6.08-113</t>
  </si>
  <si>
    <t>Before - Vacc. distrib. &amp; storage - staff 113</t>
  </si>
  <si>
    <t>6.08-114</t>
  </si>
  <si>
    <t>Before - Vacc. distrib. &amp; storage - staff 114</t>
  </si>
  <si>
    <t>6.08-115</t>
  </si>
  <si>
    <t>Before - Vacc. distrib. &amp; storage - staff 115</t>
  </si>
  <si>
    <t>6.08-116</t>
  </si>
  <si>
    <t>Before - Vacc. distrib. &amp; storage - staff 116</t>
  </si>
  <si>
    <t>6.08-117</t>
  </si>
  <si>
    <t>Before - Vacc. distrib. &amp; storage - staff 117</t>
  </si>
  <si>
    <t>6.08-118</t>
  </si>
  <si>
    <t>Before - Vacc. distrib. &amp; storage - staff 118</t>
  </si>
  <si>
    <t>6.08-119</t>
  </si>
  <si>
    <t>Before - Vacc. distrib. &amp; storage - staff 119</t>
  </si>
  <si>
    <t>6.08-120</t>
  </si>
  <si>
    <t>Before - Vacc. distrib. &amp; storage - staff 120</t>
  </si>
  <si>
    <t>6.08-121</t>
  </si>
  <si>
    <t>Before - Vacc. distrib. &amp; storage - staff 121</t>
  </si>
  <si>
    <t>6.08-122</t>
  </si>
  <si>
    <t>Before - Vacc. distrib. &amp; storage - staff 122</t>
  </si>
  <si>
    <t>6.08-123</t>
  </si>
  <si>
    <t>Before - Vacc. distrib. &amp; storage - staff 123</t>
  </si>
  <si>
    <t>6.08-124</t>
  </si>
  <si>
    <t>Before - Vacc. distrib. &amp; storage - staff 124</t>
  </si>
  <si>
    <t>6.08-125</t>
  </si>
  <si>
    <t>Before - Vacc. distrib. &amp; storage - staff 125</t>
  </si>
  <si>
    <t>6.08-126</t>
  </si>
  <si>
    <t>Before - Vacc. distrib. &amp; storage - staff 126</t>
  </si>
  <si>
    <t>6.08-127</t>
  </si>
  <si>
    <t>Before - Vacc. distrib. &amp; storage - staff 127</t>
  </si>
  <si>
    <t>6.08-128</t>
  </si>
  <si>
    <t>Before - Vacc. distrib. &amp; storage - staff 128</t>
  </si>
  <si>
    <t>6.08-129</t>
  </si>
  <si>
    <t>Before - Vacc. distrib. &amp; storage - staff 129</t>
  </si>
  <si>
    <t>6.08-130</t>
  </si>
  <si>
    <t>Before - Vacc. distrib. &amp; storage - staff 130</t>
  </si>
  <si>
    <t>6.09-1</t>
  </si>
  <si>
    <t>Before - cold chain maintenance - staff 1</t>
  </si>
  <si>
    <t>6.09-2</t>
  </si>
  <si>
    <t>Before - cold chain maintenance - staff 2</t>
  </si>
  <si>
    <t>6.09-3</t>
  </si>
  <si>
    <t>Before - cold chain maintenance - staff 3</t>
  </si>
  <si>
    <t>6.09-4</t>
  </si>
  <si>
    <t>Before - cold chain maintenance - staff 4</t>
  </si>
  <si>
    <t>6.09-5</t>
  </si>
  <si>
    <t>Before - cold chain maintenance - staff 5</t>
  </si>
  <si>
    <t>6.09-6</t>
  </si>
  <si>
    <t>Before - cold chain maintenance - staff 6</t>
  </si>
  <si>
    <t>6.09-7</t>
  </si>
  <si>
    <t>Before - cold chain maintenance - staff 7</t>
  </si>
  <si>
    <t>6.09-8</t>
  </si>
  <si>
    <t>Before - cold chain maintenance - staff 8</t>
  </si>
  <si>
    <t>6.09-9</t>
  </si>
  <si>
    <t>Before - cold chain maintenance - staff 9</t>
  </si>
  <si>
    <t>6.09-10</t>
  </si>
  <si>
    <t>Before - cold chain maintenance - staff 10</t>
  </si>
  <si>
    <t>6.09-11</t>
  </si>
  <si>
    <t>Before - cold chain maintenance - staff 11</t>
  </si>
  <si>
    <t>6.09-12</t>
  </si>
  <si>
    <t>Before - cold chain maintenance - staff 12</t>
  </si>
  <si>
    <t>6.09-13</t>
  </si>
  <si>
    <t>Before - cold chain maintenance - staff 13</t>
  </si>
  <si>
    <t>6.09-14</t>
  </si>
  <si>
    <t>Before - cold chain maintenance - staff 14</t>
  </si>
  <si>
    <t>6.09-15</t>
  </si>
  <si>
    <t>Before - cold chain maintenance - staff 15</t>
  </si>
  <si>
    <t>6.09-16</t>
  </si>
  <si>
    <t>Before - cold chain maintenance - staff 16</t>
  </si>
  <si>
    <t>6.09-17</t>
  </si>
  <si>
    <t>Before - cold chain maintenance - staff 17</t>
  </si>
  <si>
    <t>6.09-18</t>
  </si>
  <si>
    <t>Before - cold chain maintenance - staff 18</t>
  </si>
  <si>
    <t>6.09-19</t>
  </si>
  <si>
    <t>Before - cold chain maintenance - staff 19</t>
  </si>
  <si>
    <t>6.09-20</t>
  </si>
  <si>
    <t>Before - cold chain maintenance - staff 20</t>
  </si>
  <si>
    <t>6.09-21</t>
  </si>
  <si>
    <t>Before - cold chain maintenance - staff 21</t>
  </si>
  <si>
    <t>6.09-22</t>
  </si>
  <si>
    <t>Before - cold chain maintenance - staff 22</t>
  </si>
  <si>
    <t>6.09-23</t>
  </si>
  <si>
    <t>Before - cold chain maintenance - staff 23</t>
  </si>
  <si>
    <t>6.09-24</t>
  </si>
  <si>
    <t>Before - cold chain maintenance - staff 24</t>
  </si>
  <si>
    <t>6.09-25</t>
  </si>
  <si>
    <t>Before - cold chain maintenance - staff 25</t>
  </si>
  <si>
    <t>6.09-26</t>
  </si>
  <si>
    <t>Before - cold chain maintenance - staff 26</t>
  </si>
  <si>
    <t>6.09-27</t>
  </si>
  <si>
    <t>Before - cold chain maintenance - staff 27</t>
  </si>
  <si>
    <t>6.09-28</t>
  </si>
  <si>
    <t>Before - cold chain maintenance - staff 28</t>
  </si>
  <si>
    <t>6.09-29</t>
  </si>
  <si>
    <t>Before - cold chain maintenance - staff 29</t>
  </si>
  <si>
    <t>6.09-30</t>
  </si>
  <si>
    <t>Before - cold chain maintenance - staff 30</t>
  </si>
  <si>
    <t>6.09-31</t>
  </si>
  <si>
    <t>Before - cold chain maintenance - staff 31</t>
  </si>
  <si>
    <t>6.09-32</t>
  </si>
  <si>
    <t>Before - cold chain maintenance - staff 32</t>
  </si>
  <si>
    <t>6.09-33</t>
  </si>
  <si>
    <t>Before - cold chain maintenance - staff 33</t>
  </si>
  <si>
    <t>6.09-34</t>
  </si>
  <si>
    <t>Before - cold chain maintenance - staff 34</t>
  </si>
  <si>
    <t>6.09-35</t>
  </si>
  <si>
    <t>Before - cold chain maintenance - staff 35</t>
  </si>
  <si>
    <t>6.09-36</t>
  </si>
  <si>
    <t>Before - cold chain maintenance - staff 36</t>
  </si>
  <si>
    <t>6.09-37</t>
  </si>
  <si>
    <t>Before - cold chain maintenance - staff 37</t>
  </si>
  <si>
    <t>6.09-38</t>
  </si>
  <si>
    <t>Before - cold chain maintenance - staff 38</t>
  </si>
  <si>
    <t>6.09-39</t>
  </si>
  <si>
    <t>Before - cold chain maintenance - staff 39</t>
  </si>
  <si>
    <t>6.09-40</t>
  </si>
  <si>
    <t>Before - cold chain maintenance - staff 40</t>
  </si>
  <si>
    <t>6.09-41</t>
  </si>
  <si>
    <t>Before - cold chain maintenance - staff 41</t>
  </si>
  <si>
    <t>6.09-42</t>
  </si>
  <si>
    <t>Before - cold chain maintenance - staff 42</t>
  </si>
  <si>
    <t>6.09-43</t>
  </si>
  <si>
    <t>Before - cold chain maintenance - staff 43</t>
  </si>
  <si>
    <t>6.09-44</t>
  </si>
  <si>
    <t>Before - cold chain maintenance - staff 44</t>
  </si>
  <si>
    <t>6.09-45</t>
  </si>
  <si>
    <t>Before - cold chain maintenance - staff 45</t>
  </si>
  <si>
    <t>6.09-46</t>
  </si>
  <si>
    <t>Before - cold chain maintenance - staff 46</t>
  </si>
  <si>
    <t>6.09-47</t>
  </si>
  <si>
    <t>Before - cold chain maintenance - staff 47</t>
  </si>
  <si>
    <t>6.09-48</t>
  </si>
  <si>
    <t>Before - cold chain maintenance - staff 48</t>
  </si>
  <si>
    <t>6.09-49</t>
  </si>
  <si>
    <t>Before - cold chain maintenance - staff 49</t>
  </si>
  <si>
    <t>6.09-50</t>
  </si>
  <si>
    <t>Before - cold chain maintenance - staff 50</t>
  </si>
  <si>
    <t>6.09-51</t>
  </si>
  <si>
    <t>Before - cold chain maintenance - staff 51</t>
  </si>
  <si>
    <t>6.09-52</t>
  </si>
  <si>
    <t>Before - cold chain maintenance - staff 52</t>
  </si>
  <si>
    <t>6.09-53</t>
  </si>
  <si>
    <t>Before - cold chain maintenance - staff 53</t>
  </si>
  <si>
    <t>6.09-54</t>
  </si>
  <si>
    <t>Before - cold chain maintenance - staff 54</t>
  </si>
  <si>
    <t>6.09-55</t>
  </si>
  <si>
    <t>Before - cold chain maintenance - staff 55</t>
  </si>
  <si>
    <t>6.09-56</t>
  </si>
  <si>
    <t>Before - cold chain maintenance - staff 56</t>
  </si>
  <si>
    <t>6.09-57</t>
  </si>
  <si>
    <t>Before - cold chain maintenance - staff 57</t>
  </si>
  <si>
    <t>6.09-58</t>
  </si>
  <si>
    <t>Before - cold chain maintenance - staff 58</t>
  </si>
  <si>
    <t>6.09-59</t>
  </si>
  <si>
    <t>Before - cold chain maintenance - staff 59</t>
  </si>
  <si>
    <t>6.09-60</t>
  </si>
  <si>
    <t>Before - cold chain maintenance - staff 60</t>
  </si>
  <si>
    <t>6.09-61</t>
  </si>
  <si>
    <t>Before - cold chain maintenance - staff 61</t>
  </si>
  <si>
    <t>6.09-62</t>
  </si>
  <si>
    <t>Before - cold chain maintenance - staff 62</t>
  </si>
  <si>
    <t>6.09-63</t>
  </si>
  <si>
    <t>Before - cold chain maintenance - staff 63</t>
  </si>
  <si>
    <t>6.09-64</t>
  </si>
  <si>
    <t>Before - cold chain maintenance - staff 64</t>
  </si>
  <si>
    <t>6.09-65</t>
  </si>
  <si>
    <t>Before - cold chain maintenance - staff 65</t>
  </si>
  <si>
    <t>6.09-66</t>
  </si>
  <si>
    <t>Before - cold chain maintenance - staff 66</t>
  </si>
  <si>
    <t>6.09-67</t>
  </si>
  <si>
    <t>Before - cold chain maintenance - staff 67</t>
  </si>
  <si>
    <t>6.09-68</t>
  </si>
  <si>
    <t>Before - cold chain maintenance - staff 68</t>
  </si>
  <si>
    <t>6.09-69</t>
  </si>
  <si>
    <t>Before - cold chain maintenance - staff 69</t>
  </si>
  <si>
    <t>6.09-70</t>
  </si>
  <si>
    <t>Before - cold chain maintenance - staff 70</t>
  </si>
  <si>
    <t>6.09-71</t>
  </si>
  <si>
    <t>Before - cold chain maintenance - staff 71</t>
  </si>
  <si>
    <t>6.09-72</t>
  </si>
  <si>
    <t>Before - cold chain maintenance - staff 72</t>
  </si>
  <si>
    <t>6.09-73</t>
  </si>
  <si>
    <t>Before - cold chain maintenance - staff 73</t>
  </si>
  <si>
    <t>6.09-74</t>
  </si>
  <si>
    <t>Before - cold chain maintenance - staff 74</t>
  </si>
  <si>
    <t>6.09-75</t>
  </si>
  <si>
    <t>Before - cold chain maintenance - staff 75</t>
  </si>
  <si>
    <t>6.09-76</t>
  </si>
  <si>
    <t>Before - cold chain maintenance - staff 76</t>
  </si>
  <si>
    <t>6.09-77</t>
  </si>
  <si>
    <t>Before - cold chain maintenance - staff 77</t>
  </si>
  <si>
    <t>6.09-78</t>
  </si>
  <si>
    <t>Before - cold chain maintenance - staff 78</t>
  </si>
  <si>
    <t>6.09-79</t>
  </si>
  <si>
    <t>Before - cold chain maintenance - staff 79</t>
  </si>
  <si>
    <t>6.09-80</t>
  </si>
  <si>
    <t>Before - cold chain maintenance - staff 80</t>
  </si>
  <si>
    <t>6.09-81</t>
  </si>
  <si>
    <t>Before - cold chain maintenance - staff 81</t>
  </si>
  <si>
    <t>6.09-82</t>
  </si>
  <si>
    <t>Before - cold chain maintenance - staff 82</t>
  </si>
  <si>
    <t>6.09-83</t>
  </si>
  <si>
    <t>Before - cold chain maintenance - staff 83</t>
  </si>
  <si>
    <t>6.09-84</t>
  </si>
  <si>
    <t>Before - cold chain maintenance - staff 84</t>
  </si>
  <si>
    <t>6.09-85</t>
  </si>
  <si>
    <t>Before - cold chain maintenance - staff 85</t>
  </si>
  <si>
    <t>6.09-86</t>
  </si>
  <si>
    <t>Before - cold chain maintenance - staff 86</t>
  </si>
  <si>
    <t>6.09-87</t>
  </si>
  <si>
    <t>Before - cold chain maintenance - staff 87</t>
  </si>
  <si>
    <t>6.09-88</t>
  </si>
  <si>
    <t>Before - cold chain maintenance - staff 88</t>
  </si>
  <si>
    <t>6.09-89</t>
  </si>
  <si>
    <t>Before - cold chain maintenance - staff 89</t>
  </si>
  <si>
    <t>6.09-90</t>
  </si>
  <si>
    <t>Before - cold chain maintenance - staff 90</t>
  </si>
  <si>
    <t>6.09-91</t>
  </si>
  <si>
    <t>Before - cold chain maintenance - staff 91</t>
  </si>
  <si>
    <t>6.09-92</t>
  </si>
  <si>
    <t>Before - cold chain maintenance - staff 92</t>
  </si>
  <si>
    <t>6.09-93</t>
  </si>
  <si>
    <t>Before - cold chain maintenance - staff 93</t>
  </si>
  <si>
    <t>6.09-94</t>
  </si>
  <si>
    <t>Before - cold chain maintenance - staff 94</t>
  </si>
  <si>
    <t>6.09-95</t>
  </si>
  <si>
    <t>Before - cold chain maintenance - staff 95</t>
  </si>
  <si>
    <t>6.09-96</t>
  </si>
  <si>
    <t>Before - cold chain maintenance - staff 96</t>
  </si>
  <si>
    <t>6.09-97</t>
  </si>
  <si>
    <t>Before - cold chain maintenance - staff 97</t>
  </si>
  <si>
    <t>6.09-98</t>
  </si>
  <si>
    <t>Before - cold chain maintenance - staff 98</t>
  </si>
  <si>
    <t>6.09-99</t>
  </si>
  <si>
    <t>Before - cold chain maintenance - staff 99</t>
  </si>
  <si>
    <t>6.09-100</t>
  </si>
  <si>
    <t>Before - cold chain maintenance - staff 100</t>
  </si>
  <si>
    <t>6.09-101</t>
  </si>
  <si>
    <t>Before - cold chain maintenance - staff 101</t>
  </si>
  <si>
    <t>6.09-102</t>
  </si>
  <si>
    <t>Before - cold chain maintenance - staff 102</t>
  </si>
  <si>
    <t>6.09-103</t>
  </si>
  <si>
    <t>Before - cold chain maintenance - staff 103</t>
  </si>
  <si>
    <t>6.09-104</t>
  </si>
  <si>
    <t>Before - cold chain maintenance - staff 104</t>
  </si>
  <si>
    <t>6.09-105</t>
  </si>
  <si>
    <t>Before - cold chain maintenance - staff 105</t>
  </si>
  <si>
    <t>6.09-106</t>
  </si>
  <si>
    <t>Before - cold chain maintenance - staff 106</t>
  </si>
  <si>
    <t>6.09-107</t>
  </si>
  <si>
    <t>Before - cold chain maintenance - staff 107</t>
  </si>
  <si>
    <t>6.09-108</t>
  </si>
  <si>
    <t>Before - cold chain maintenance - staff 108</t>
  </si>
  <si>
    <t>6.09-109</t>
  </si>
  <si>
    <t>Before - cold chain maintenance - staff 109</t>
  </si>
  <si>
    <t>6.09-110</t>
  </si>
  <si>
    <t>Before - cold chain maintenance - staff 110</t>
  </si>
  <si>
    <t>6.09-111</t>
  </si>
  <si>
    <t>Before - cold chain maintenance - staff 111</t>
  </si>
  <si>
    <t>6.09-112</t>
  </si>
  <si>
    <t>Before - cold chain maintenance - staff 112</t>
  </si>
  <si>
    <t>6.09-113</t>
  </si>
  <si>
    <t>Before - cold chain maintenance - staff 113</t>
  </si>
  <si>
    <t>6.09-114</t>
  </si>
  <si>
    <t>Before - cold chain maintenance - staff 114</t>
  </si>
  <si>
    <t>6.09-115</t>
  </si>
  <si>
    <t>Before - cold chain maintenance - staff 115</t>
  </si>
  <si>
    <t>6.09-116</t>
  </si>
  <si>
    <t>Before - cold chain maintenance - staff 116</t>
  </si>
  <si>
    <t>6.09-117</t>
  </si>
  <si>
    <t>Before - cold chain maintenance - staff 117</t>
  </si>
  <si>
    <t>6.09-118</t>
  </si>
  <si>
    <t>Before - cold chain maintenance - staff 118</t>
  </si>
  <si>
    <t>6.09-119</t>
  </si>
  <si>
    <t>Before - cold chain maintenance - staff 119</t>
  </si>
  <si>
    <t>6.09-120</t>
  </si>
  <si>
    <t>Before - cold chain maintenance - staff 120</t>
  </si>
  <si>
    <t>6.09-121</t>
  </si>
  <si>
    <t>Before - cold chain maintenance - staff 121</t>
  </si>
  <si>
    <t>6.09-122</t>
  </si>
  <si>
    <t>Before - cold chain maintenance - staff 122</t>
  </si>
  <si>
    <t>6.09-123</t>
  </si>
  <si>
    <t>Before - cold chain maintenance - staff 123</t>
  </si>
  <si>
    <t>6.09-124</t>
  </si>
  <si>
    <t>Before - cold chain maintenance - staff 124</t>
  </si>
  <si>
    <t>6.09-125</t>
  </si>
  <si>
    <t>Before - cold chain maintenance - staff 125</t>
  </si>
  <si>
    <t>6.09-126</t>
  </si>
  <si>
    <t>Before - cold chain maintenance - staff 126</t>
  </si>
  <si>
    <t>6.09-127</t>
  </si>
  <si>
    <t>Before - cold chain maintenance - staff 127</t>
  </si>
  <si>
    <t>6.09-128</t>
  </si>
  <si>
    <t>Before - cold chain maintenance - staff 128</t>
  </si>
  <si>
    <t>6.09-129</t>
  </si>
  <si>
    <t>Before - cold chain maintenance - staff 129</t>
  </si>
  <si>
    <t>6.09-130</t>
  </si>
  <si>
    <t>Before - cold chain maintenance - staff 130</t>
  </si>
  <si>
    <t>6.10-1</t>
  </si>
  <si>
    <t>Before - Waste management - staff 1</t>
  </si>
  <si>
    <t>6.10-2</t>
  </si>
  <si>
    <t>Before - Waste management - staff 2</t>
  </si>
  <si>
    <t>6.10-3</t>
  </si>
  <si>
    <t>Before - Waste management - staff 3</t>
  </si>
  <si>
    <t>6.10-4</t>
  </si>
  <si>
    <t>Before - Waste management - staff 4</t>
  </si>
  <si>
    <t>6.10-5</t>
  </si>
  <si>
    <t>Before - Waste management - staff 5</t>
  </si>
  <si>
    <t>6.10-6</t>
  </si>
  <si>
    <t>Before - Waste management - staff 6</t>
  </si>
  <si>
    <t>6.10-7</t>
  </si>
  <si>
    <t>Before - Waste management - staff 7</t>
  </si>
  <si>
    <t>6.10-8</t>
  </si>
  <si>
    <t>Before - Waste management - staff 8</t>
  </si>
  <si>
    <t>6.10-9</t>
  </si>
  <si>
    <t>Before - Waste management - staff 9</t>
  </si>
  <si>
    <t>6.10-10</t>
  </si>
  <si>
    <t>Before - Waste management - staff 10</t>
  </si>
  <si>
    <t>6.10-11</t>
  </si>
  <si>
    <t>Before - Waste management - staff 11</t>
  </si>
  <si>
    <t>6.10-12</t>
  </si>
  <si>
    <t>Before - Waste management - staff 12</t>
  </si>
  <si>
    <t>6.10-13</t>
  </si>
  <si>
    <t>Before - Waste management - staff 13</t>
  </si>
  <si>
    <t>6.10-14</t>
  </si>
  <si>
    <t>Before - Waste management - staff 14</t>
  </si>
  <si>
    <t>6.10-15</t>
  </si>
  <si>
    <t>Before - Waste management - staff 15</t>
  </si>
  <si>
    <t>6.10-16</t>
  </si>
  <si>
    <t>Before - Waste management - staff 16</t>
  </si>
  <si>
    <t>6.10-17</t>
  </si>
  <si>
    <t>Before - Waste management - staff 17</t>
  </si>
  <si>
    <t>6.10-18</t>
  </si>
  <si>
    <t>Before - Waste management - staff 18</t>
  </si>
  <si>
    <t>6.10-19</t>
  </si>
  <si>
    <t>Before - Waste management - staff 19</t>
  </si>
  <si>
    <t>6.10-20</t>
  </si>
  <si>
    <t>Before - Waste management - staff 20</t>
  </si>
  <si>
    <t>6.10-21</t>
  </si>
  <si>
    <t>Before - Waste management - staff 21</t>
  </si>
  <si>
    <t>6.10-22</t>
  </si>
  <si>
    <t>Before - Waste management - staff 22</t>
  </si>
  <si>
    <t>6.10-23</t>
  </si>
  <si>
    <t>Before - Waste management - staff 23</t>
  </si>
  <si>
    <t>6.10-24</t>
  </si>
  <si>
    <t>Before - Waste management - staff 24</t>
  </si>
  <si>
    <t>6.10-25</t>
  </si>
  <si>
    <t>Before - Waste management - staff 25</t>
  </si>
  <si>
    <t>6.10-26</t>
  </si>
  <si>
    <t>Before - Waste management - staff 26</t>
  </si>
  <si>
    <t>6.10-27</t>
  </si>
  <si>
    <t>Before - Waste management - staff 27</t>
  </si>
  <si>
    <t>6.10-28</t>
  </si>
  <si>
    <t>Before - Waste management - staff 28</t>
  </si>
  <si>
    <t>6.10-29</t>
  </si>
  <si>
    <t>Before - Waste management - staff 29</t>
  </si>
  <si>
    <t>6.10-30</t>
  </si>
  <si>
    <t>Before - Waste management - staff 30</t>
  </si>
  <si>
    <t>6.10-31</t>
  </si>
  <si>
    <t>Before - Waste management - staff 31</t>
  </si>
  <si>
    <t>6.10-32</t>
  </si>
  <si>
    <t>Before - Waste management - staff 32</t>
  </si>
  <si>
    <t>6.10-33</t>
  </si>
  <si>
    <t>Before - Waste management - staff 33</t>
  </si>
  <si>
    <t>6.10-34</t>
  </si>
  <si>
    <t>Before - Waste management - staff 34</t>
  </si>
  <si>
    <t>6.10-35</t>
  </si>
  <si>
    <t>Before - Waste management - staff 35</t>
  </si>
  <si>
    <t>6.10-36</t>
  </si>
  <si>
    <t>Before - Waste management - staff 36</t>
  </si>
  <si>
    <t>6.10-37</t>
  </si>
  <si>
    <t>Before - Waste management - staff 37</t>
  </si>
  <si>
    <t>6.10-38</t>
  </si>
  <si>
    <t>Before - Waste management - staff 38</t>
  </si>
  <si>
    <t>6.10-39</t>
  </si>
  <si>
    <t>Before - Waste management - staff 39</t>
  </si>
  <si>
    <t>6.10-40</t>
  </si>
  <si>
    <t>Before - Waste management - staff 40</t>
  </si>
  <si>
    <t>6.10-41</t>
  </si>
  <si>
    <t>Before - Waste management - staff 41</t>
  </si>
  <si>
    <t>6.10-42</t>
  </si>
  <si>
    <t>Before - Waste management - staff 42</t>
  </si>
  <si>
    <t>6.10-43</t>
  </si>
  <si>
    <t>Before - Waste management - staff 43</t>
  </si>
  <si>
    <t>6.10-44</t>
  </si>
  <si>
    <t>Before - Waste management - staff 44</t>
  </si>
  <si>
    <t>6.10-45</t>
  </si>
  <si>
    <t>Before - Waste management - staff 45</t>
  </si>
  <si>
    <t>6.10-46</t>
  </si>
  <si>
    <t>Before - Waste management - staff 46</t>
  </si>
  <si>
    <t>6.10-47</t>
  </si>
  <si>
    <t>Before - Waste management - staff 47</t>
  </si>
  <si>
    <t>6.10-48</t>
  </si>
  <si>
    <t>Before - Waste management - staff 48</t>
  </si>
  <si>
    <t>6.10-49</t>
  </si>
  <si>
    <t>Before - Waste management - staff 49</t>
  </si>
  <si>
    <t>6.10-50</t>
  </si>
  <si>
    <t>Before - Waste management - staff 50</t>
  </si>
  <si>
    <t>6.10-51</t>
  </si>
  <si>
    <t>Before - Waste management - staff 51</t>
  </si>
  <si>
    <t>6.10-52</t>
  </si>
  <si>
    <t>Before - Waste management - staff 52</t>
  </si>
  <si>
    <t>6.10-53</t>
  </si>
  <si>
    <t>Before - Waste management - staff 53</t>
  </si>
  <si>
    <t>6.10-54</t>
  </si>
  <si>
    <t>Before - Waste management - staff 54</t>
  </si>
  <si>
    <t>6.10-55</t>
  </si>
  <si>
    <t>Before - Waste management - staff 55</t>
  </si>
  <si>
    <t>6.10-56</t>
  </si>
  <si>
    <t>Before - Waste management - staff 56</t>
  </si>
  <si>
    <t>6.10-57</t>
  </si>
  <si>
    <t>Before - Waste management - staff 57</t>
  </si>
  <si>
    <t>6.10-58</t>
  </si>
  <si>
    <t>Before - Waste management - staff 58</t>
  </si>
  <si>
    <t>6.10-59</t>
  </si>
  <si>
    <t>Before - Waste management - staff 59</t>
  </si>
  <si>
    <t>6.10-60</t>
  </si>
  <si>
    <t>Before - Waste management - staff 60</t>
  </si>
  <si>
    <t>6.10-61</t>
  </si>
  <si>
    <t>Before - Waste management - staff 61</t>
  </si>
  <si>
    <t>6.10-62</t>
  </si>
  <si>
    <t>Before - Waste management - staff 62</t>
  </si>
  <si>
    <t>6.10-63</t>
  </si>
  <si>
    <t>Before - Waste management - staff 63</t>
  </si>
  <si>
    <t>6.10-64</t>
  </si>
  <si>
    <t>Before - Waste management - staff 64</t>
  </si>
  <si>
    <t>6.10-65</t>
  </si>
  <si>
    <t>Before - Waste management - staff 65</t>
  </si>
  <si>
    <t>6.10-66</t>
  </si>
  <si>
    <t>Before - Waste management - staff 66</t>
  </si>
  <si>
    <t>6.10-67</t>
  </si>
  <si>
    <t>Before - Waste management - staff 67</t>
  </si>
  <si>
    <t>6.10-68</t>
  </si>
  <si>
    <t>Before - Waste management - staff 68</t>
  </si>
  <si>
    <t>6.10-69</t>
  </si>
  <si>
    <t>Before - Waste management - staff 69</t>
  </si>
  <si>
    <t>6.10-70</t>
  </si>
  <si>
    <t>Before - Waste management - staff 70</t>
  </si>
  <si>
    <t>6.10-71</t>
  </si>
  <si>
    <t>Before - Waste management - staff 71</t>
  </si>
  <si>
    <t>6.10-72</t>
  </si>
  <si>
    <t>Before - Waste management - staff 72</t>
  </si>
  <si>
    <t>6.10-73</t>
  </si>
  <si>
    <t>Before - Waste management - staff 73</t>
  </si>
  <si>
    <t>6.10-74</t>
  </si>
  <si>
    <t>Before - Waste management - staff 74</t>
  </si>
  <si>
    <t>6.10-75</t>
  </si>
  <si>
    <t>Before - Waste management - staff 75</t>
  </si>
  <si>
    <t>6.10-76</t>
  </si>
  <si>
    <t>Before - Waste management - staff 76</t>
  </si>
  <si>
    <t>6.10-77</t>
  </si>
  <si>
    <t>Before - Waste management - staff 77</t>
  </si>
  <si>
    <t>6.10-78</t>
  </si>
  <si>
    <t>Before - Waste management - staff 78</t>
  </si>
  <si>
    <t>6.10-79</t>
  </si>
  <si>
    <t>Before - Waste management - staff 79</t>
  </si>
  <si>
    <t>6.10-80</t>
  </si>
  <si>
    <t>Before - Waste management - staff 80</t>
  </si>
  <si>
    <t>6.10-81</t>
  </si>
  <si>
    <t>Before - Waste management - staff 81</t>
  </si>
  <si>
    <t>6.10-82</t>
  </si>
  <si>
    <t>Before - Waste management - staff 82</t>
  </si>
  <si>
    <t>6.10-83</t>
  </si>
  <si>
    <t>Before - Waste management - staff 83</t>
  </si>
  <si>
    <t>6.10-84</t>
  </si>
  <si>
    <t>Before - Waste management - staff 84</t>
  </si>
  <si>
    <t>6.10-85</t>
  </si>
  <si>
    <t>Before - Waste management - staff 85</t>
  </si>
  <si>
    <t>6.10-86</t>
  </si>
  <si>
    <t>Before - Waste management - staff 86</t>
  </si>
  <si>
    <t>6.10-87</t>
  </si>
  <si>
    <t>Before - Waste management - staff 87</t>
  </si>
  <si>
    <t>6.10-88</t>
  </si>
  <si>
    <t>Before - Waste management - staff 88</t>
  </si>
  <si>
    <t>6.10-89</t>
  </si>
  <si>
    <t>Before - Waste management - staff 89</t>
  </si>
  <si>
    <t>6.10-90</t>
  </si>
  <si>
    <t>Before - Waste management - staff 90</t>
  </si>
  <si>
    <t>6.10-91</t>
  </si>
  <si>
    <t>Before - Waste management - staff 91</t>
  </si>
  <si>
    <t>6.10-92</t>
  </si>
  <si>
    <t>Before - Waste management - staff 92</t>
  </si>
  <si>
    <t>6.10-93</t>
  </si>
  <si>
    <t>Before - Waste management - staff 93</t>
  </si>
  <si>
    <t>6.10-94</t>
  </si>
  <si>
    <t>Before - Waste management - staff 94</t>
  </si>
  <si>
    <t>6.10-95</t>
  </si>
  <si>
    <t>Before - Waste management - staff 95</t>
  </si>
  <si>
    <t>6.10-96</t>
  </si>
  <si>
    <t>Before - Waste management - staff 96</t>
  </si>
  <si>
    <t>6.10-97</t>
  </si>
  <si>
    <t>Before - Waste management - staff 97</t>
  </si>
  <si>
    <t>6.10-98</t>
  </si>
  <si>
    <t>Before - Waste management - staff 98</t>
  </si>
  <si>
    <t>6.10-99</t>
  </si>
  <si>
    <t>Before - Waste management - staff 99</t>
  </si>
  <si>
    <t>6.10-100</t>
  </si>
  <si>
    <t>Before - Waste management - staff 100</t>
  </si>
  <si>
    <t>6.10-101</t>
  </si>
  <si>
    <t>Before - Waste management - staff 101</t>
  </si>
  <si>
    <t>6.10-102</t>
  </si>
  <si>
    <t>Before - Waste management - staff 102</t>
  </si>
  <si>
    <t>6.10-103</t>
  </si>
  <si>
    <t>Before - Waste management - staff 103</t>
  </si>
  <si>
    <t>6.10-104</t>
  </si>
  <si>
    <t>Before - Waste management - staff 104</t>
  </si>
  <si>
    <t>6.10-105</t>
  </si>
  <si>
    <t>Before - Waste management - staff 105</t>
  </si>
  <si>
    <t>6.10-106</t>
  </si>
  <si>
    <t>Before - Waste management - staff 106</t>
  </si>
  <si>
    <t>6.10-107</t>
  </si>
  <si>
    <t>Before - Waste management - staff 107</t>
  </si>
  <si>
    <t>6.10-108</t>
  </si>
  <si>
    <t>Before - Waste management - staff 108</t>
  </si>
  <si>
    <t>6.10-109</t>
  </si>
  <si>
    <t>Before - Waste management - staff 109</t>
  </si>
  <si>
    <t>6.10-110</t>
  </si>
  <si>
    <t>Before - Waste management - staff 110</t>
  </si>
  <si>
    <t>6.10-111</t>
  </si>
  <si>
    <t>Before - Waste management - staff 111</t>
  </si>
  <si>
    <t>6.10-112</t>
  </si>
  <si>
    <t>Before - Waste management - staff 112</t>
  </si>
  <si>
    <t>6.10-113</t>
  </si>
  <si>
    <t>Before - Waste management - staff 113</t>
  </si>
  <si>
    <t>6.10-114</t>
  </si>
  <si>
    <t>Before - Waste management - staff 114</t>
  </si>
  <si>
    <t>6.10-115</t>
  </si>
  <si>
    <t>Before - Waste management - staff 115</t>
  </si>
  <si>
    <t>6.10-116</t>
  </si>
  <si>
    <t>Before - Waste management - staff 116</t>
  </si>
  <si>
    <t>6.10-117</t>
  </si>
  <si>
    <t>Before - Waste management - staff 117</t>
  </si>
  <si>
    <t>6.10-118</t>
  </si>
  <si>
    <t>Before - Waste management - staff 118</t>
  </si>
  <si>
    <t>6.10-119</t>
  </si>
  <si>
    <t>Before - Waste management - staff 119</t>
  </si>
  <si>
    <t>6.10-120</t>
  </si>
  <si>
    <t>Before - Waste management - staff 120</t>
  </si>
  <si>
    <t>6.10-121</t>
  </si>
  <si>
    <t>Before - Waste management - staff 121</t>
  </si>
  <si>
    <t>6.10-122</t>
  </si>
  <si>
    <t>Before - Waste management - staff 122</t>
  </si>
  <si>
    <t>6.10-123</t>
  </si>
  <si>
    <t>Before - Waste management - staff 123</t>
  </si>
  <si>
    <t>6.10-124</t>
  </si>
  <si>
    <t>Before - Waste management - staff 124</t>
  </si>
  <si>
    <t>6.10-125</t>
  </si>
  <si>
    <t>Before - Waste management - staff 125</t>
  </si>
  <si>
    <t>6.10-126</t>
  </si>
  <si>
    <t>Before - Waste management - staff 126</t>
  </si>
  <si>
    <t>6.10-127</t>
  </si>
  <si>
    <t>Before - Waste management - staff 127</t>
  </si>
  <si>
    <t>6.10-128</t>
  </si>
  <si>
    <t>Before - Waste management - staff 128</t>
  </si>
  <si>
    <t>6.10-129</t>
  </si>
  <si>
    <t>Before - Waste management - staff 129</t>
  </si>
  <si>
    <t>6.10-130</t>
  </si>
  <si>
    <t>Before - Waste management - staff 130</t>
  </si>
  <si>
    <t>6.11-1</t>
  </si>
  <si>
    <t>Before - AEFI management - staff 1</t>
  </si>
  <si>
    <t>6.11-2</t>
  </si>
  <si>
    <t>Before - AEFI management - staff 2</t>
  </si>
  <si>
    <t>6.11-3</t>
  </si>
  <si>
    <t>Before - AEFI management - staff 3</t>
  </si>
  <si>
    <t>6.11-4</t>
  </si>
  <si>
    <t>Before - AEFI management - staff 4</t>
  </si>
  <si>
    <t>6.11-5</t>
  </si>
  <si>
    <t>Before - AEFI management - staff 5</t>
  </si>
  <si>
    <t>6.11-6</t>
  </si>
  <si>
    <t>Before - AEFI management - staff 6</t>
  </si>
  <si>
    <t>6.11-7</t>
  </si>
  <si>
    <t>Before - AEFI management - staff 7</t>
  </si>
  <si>
    <t>6.11-8</t>
  </si>
  <si>
    <t>Before - AEFI management - staff 8</t>
  </si>
  <si>
    <t>6.11-9</t>
  </si>
  <si>
    <t>Before - AEFI management - staff 9</t>
  </si>
  <si>
    <t>6.11-10</t>
  </si>
  <si>
    <t>Before - AEFI management - staff 10</t>
  </si>
  <si>
    <t>6.11-11</t>
  </si>
  <si>
    <t>Before - AEFI management - staff 11</t>
  </si>
  <si>
    <t>6.11-12</t>
  </si>
  <si>
    <t>Before - AEFI management - staff 12</t>
  </si>
  <si>
    <t>6.11-13</t>
  </si>
  <si>
    <t>Before - AEFI management - staff 13</t>
  </si>
  <si>
    <t>6.11-14</t>
  </si>
  <si>
    <t>Before - AEFI management - staff 14</t>
  </si>
  <si>
    <t>6.11-15</t>
  </si>
  <si>
    <t>Before - AEFI management - staff 15</t>
  </si>
  <si>
    <t>6.11-16</t>
  </si>
  <si>
    <t>Before - AEFI management - staff 16</t>
  </si>
  <si>
    <t>6.11-17</t>
  </si>
  <si>
    <t>Before - AEFI management - staff 17</t>
  </si>
  <si>
    <t>6.11-18</t>
  </si>
  <si>
    <t>Before - AEFI management - staff 18</t>
  </si>
  <si>
    <t>6.11-19</t>
  </si>
  <si>
    <t>Before - AEFI management - staff 19</t>
  </si>
  <si>
    <t>6.11-20</t>
  </si>
  <si>
    <t>Before - AEFI management - staff 20</t>
  </si>
  <si>
    <t>6.11-21</t>
  </si>
  <si>
    <t>Before - AEFI management - staff 21</t>
  </si>
  <si>
    <t>6.11-22</t>
  </si>
  <si>
    <t>Before - AEFI management - staff 22</t>
  </si>
  <si>
    <t>6.11-23</t>
  </si>
  <si>
    <t>Before - AEFI management - staff 23</t>
  </si>
  <si>
    <t>6.11-24</t>
  </si>
  <si>
    <t>Before - AEFI management - staff 24</t>
  </si>
  <si>
    <t>6.11-25</t>
  </si>
  <si>
    <t>Before - AEFI management - staff 25</t>
  </si>
  <si>
    <t>6.11-26</t>
  </si>
  <si>
    <t>Before - AEFI management - staff 26</t>
  </si>
  <si>
    <t>6.11-27</t>
  </si>
  <si>
    <t>Before - AEFI management - staff 27</t>
  </si>
  <si>
    <t>6.11-28</t>
  </si>
  <si>
    <t>Before - AEFI management - staff 28</t>
  </si>
  <si>
    <t>6.11-29</t>
  </si>
  <si>
    <t>Before - AEFI management - staff 29</t>
  </si>
  <si>
    <t>6.11-30</t>
  </si>
  <si>
    <t>Before - AEFI management - staff 30</t>
  </si>
  <si>
    <t>6.11-31</t>
  </si>
  <si>
    <t>Before - AEFI management - staff 31</t>
  </si>
  <si>
    <t>6.11-32</t>
  </si>
  <si>
    <t>Before - AEFI management - staff 32</t>
  </si>
  <si>
    <t>6.11-33</t>
  </si>
  <si>
    <t>Before - AEFI management - staff 33</t>
  </si>
  <si>
    <t>6.11-34</t>
  </si>
  <si>
    <t>Before - AEFI management - staff 34</t>
  </si>
  <si>
    <t>6.11-35</t>
  </si>
  <si>
    <t>Before - AEFI management - staff 35</t>
  </si>
  <si>
    <t>6.11-36</t>
  </si>
  <si>
    <t>Before - AEFI management - staff 36</t>
  </si>
  <si>
    <t>6.11-37</t>
  </si>
  <si>
    <t>Before - AEFI management - staff 37</t>
  </si>
  <si>
    <t>6.11-38</t>
  </si>
  <si>
    <t>Before - AEFI management - staff 38</t>
  </si>
  <si>
    <t>6.11-39</t>
  </si>
  <si>
    <t>Before - AEFI management - staff 39</t>
  </si>
  <si>
    <t>6.11-40</t>
  </si>
  <si>
    <t>Before - AEFI management - staff 40</t>
  </si>
  <si>
    <t>6.11-41</t>
  </si>
  <si>
    <t>Before - AEFI management - staff 41</t>
  </si>
  <si>
    <t>6.11-42</t>
  </si>
  <si>
    <t>Before - AEFI management - staff 42</t>
  </si>
  <si>
    <t>6.11-43</t>
  </si>
  <si>
    <t>Before - AEFI management - staff 43</t>
  </si>
  <si>
    <t>6.11-44</t>
  </si>
  <si>
    <t>Before - AEFI management - staff 44</t>
  </si>
  <si>
    <t>6.11-45</t>
  </si>
  <si>
    <t>Before - AEFI management - staff 45</t>
  </si>
  <si>
    <t>6.11-46</t>
  </si>
  <si>
    <t>Before - AEFI management - staff 46</t>
  </si>
  <si>
    <t>6.11-47</t>
  </si>
  <si>
    <t>Before - AEFI management - staff 47</t>
  </si>
  <si>
    <t>6.11-48</t>
  </si>
  <si>
    <t>Before - AEFI management - staff 48</t>
  </si>
  <si>
    <t>6.11-49</t>
  </si>
  <si>
    <t>Before - AEFI management - staff 49</t>
  </si>
  <si>
    <t>6.11-50</t>
  </si>
  <si>
    <t>Before - AEFI management - staff 50</t>
  </si>
  <si>
    <t>6.11-51</t>
  </si>
  <si>
    <t>Before - AEFI management - staff 51</t>
  </si>
  <si>
    <t>6.11-52</t>
  </si>
  <si>
    <t>Before - AEFI management - staff 52</t>
  </si>
  <si>
    <t>6.11-53</t>
  </si>
  <si>
    <t>Before - AEFI management - staff 53</t>
  </si>
  <si>
    <t>6.11-54</t>
  </si>
  <si>
    <t>Before - AEFI management - staff 54</t>
  </si>
  <si>
    <t>6.11-55</t>
  </si>
  <si>
    <t>Before - AEFI management - staff 55</t>
  </si>
  <si>
    <t>6.11-56</t>
  </si>
  <si>
    <t>Before - AEFI management - staff 56</t>
  </si>
  <si>
    <t>6.11-57</t>
  </si>
  <si>
    <t>Before - AEFI management - staff 57</t>
  </si>
  <si>
    <t>6.11-58</t>
  </si>
  <si>
    <t>Before - AEFI management - staff 58</t>
  </si>
  <si>
    <t>6.11-59</t>
  </si>
  <si>
    <t>Before - AEFI management - staff 59</t>
  </si>
  <si>
    <t>6.11-60</t>
  </si>
  <si>
    <t>Before - AEFI management - staff 60</t>
  </si>
  <si>
    <t>6.11-61</t>
  </si>
  <si>
    <t>Before - AEFI management - staff 61</t>
  </si>
  <si>
    <t>6.11-62</t>
  </si>
  <si>
    <t>Before - AEFI management - staff 62</t>
  </si>
  <si>
    <t>6.11-63</t>
  </si>
  <si>
    <t>Before - AEFI management - staff 63</t>
  </si>
  <si>
    <t>6.11-64</t>
  </si>
  <si>
    <t>Before - AEFI management - staff 64</t>
  </si>
  <si>
    <t>6.11-65</t>
  </si>
  <si>
    <t>Before - AEFI management - staff 65</t>
  </si>
  <si>
    <t>6.11-66</t>
  </si>
  <si>
    <t>Before - AEFI management - staff 66</t>
  </si>
  <si>
    <t>6.11-67</t>
  </si>
  <si>
    <t>Before - AEFI management - staff 67</t>
  </si>
  <si>
    <t>6.11-68</t>
  </si>
  <si>
    <t>Before - AEFI management - staff 68</t>
  </si>
  <si>
    <t>6.11-69</t>
  </si>
  <si>
    <t>Before - AEFI management - staff 69</t>
  </si>
  <si>
    <t>6.11-70</t>
  </si>
  <si>
    <t>Before - AEFI management - staff 70</t>
  </si>
  <si>
    <t>6.11-71</t>
  </si>
  <si>
    <t>Before - AEFI management - staff 71</t>
  </si>
  <si>
    <t>6.11-72</t>
  </si>
  <si>
    <t>Before - AEFI management - staff 72</t>
  </si>
  <si>
    <t>6.11-73</t>
  </si>
  <si>
    <t>Before - AEFI management - staff 73</t>
  </si>
  <si>
    <t>6.11-74</t>
  </si>
  <si>
    <t>Before - AEFI management - staff 74</t>
  </si>
  <si>
    <t>6.11-75</t>
  </si>
  <si>
    <t>Before - AEFI management - staff 75</t>
  </si>
  <si>
    <t>6.11-76</t>
  </si>
  <si>
    <t>Before - AEFI management - staff 76</t>
  </si>
  <si>
    <t>6.11-77</t>
  </si>
  <si>
    <t>Before - AEFI management - staff 77</t>
  </si>
  <si>
    <t>6.11-78</t>
  </si>
  <si>
    <t>Before - AEFI management - staff 78</t>
  </si>
  <si>
    <t>6.11-79</t>
  </si>
  <si>
    <t>Before - AEFI management - staff 79</t>
  </si>
  <si>
    <t>6.11-80</t>
  </si>
  <si>
    <t>Before - AEFI management - staff 80</t>
  </si>
  <si>
    <t>6.11-81</t>
  </si>
  <si>
    <t>Before - AEFI management - staff 81</t>
  </si>
  <si>
    <t>6.11-82</t>
  </si>
  <si>
    <t>Before - AEFI management - staff 82</t>
  </si>
  <si>
    <t>6.11-83</t>
  </si>
  <si>
    <t>Before - AEFI management - staff 83</t>
  </si>
  <si>
    <t>6.11-84</t>
  </si>
  <si>
    <t>Before - AEFI management - staff 84</t>
  </si>
  <si>
    <t>6.11-85</t>
  </si>
  <si>
    <t>Before - AEFI management - staff 85</t>
  </si>
  <si>
    <t>6.11-86</t>
  </si>
  <si>
    <t>Before - AEFI management - staff 86</t>
  </si>
  <si>
    <t>6.11-87</t>
  </si>
  <si>
    <t>Before - AEFI management - staff 87</t>
  </si>
  <si>
    <t>6.11-88</t>
  </si>
  <si>
    <t>Before - AEFI management - staff 88</t>
  </si>
  <si>
    <t>6.11-89</t>
  </si>
  <si>
    <t>Before - AEFI management - staff 89</t>
  </si>
  <si>
    <t>6.11-90</t>
  </si>
  <si>
    <t>Before - AEFI management - staff 90</t>
  </si>
  <si>
    <t>6.11-91</t>
  </si>
  <si>
    <t>Before - AEFI management - staff 91</t>
  </si>
  <si>
    <t>6.11-92</t>
  </si>
  <si>
    <t>Before - AEFI management - staff 92</t>
  </si>
  <si>
    <t>6.11-93</t>
  </si>
  <si>
    <t>Before - AEFI management - staff 93</t>
  </si>
  <si>
    <t>6.11-94</t>
  </si>
  <si>
    <t>Before - AEFI management - staff 94</t>
  </si>
  <si>
    <t>6.11-95</t>
  </si>
  <si>
    <t>Before - AEFI management - staff 95</t>
  </si>
  <si>
    <t>6.11-96</t>
  </si>
  <si>
    <t>Before - AEFI management - staff 96</t>
  </si>
  <si>
    <t>6.11-97</t>
  </si>
  <si>
    <t>Before - AEFI management - staff 97</t>
  </si>
  <si>
    <t>6.11-98</t>
  </si>
  <si>
    <t>Before - AEFI management - staff 98</t>
  </si>
  <si>
    <t>6.11-99</t>
  </si>
  <si>
    <t>Before - AEFI management - staff 99</t>
  </si>
  <si>
    <t>6.11-100</t>
  </si>
  <si>
    <t>Before - AEFI management - staff 100</t>
  </si>
  <si>
    <t>6.11-101</t>
  </si>
  <si>
    <t>Before - AEFI management - staff 101</t>
  </si>
  <si>
    <t>6.11-102</t>
  </si>
  <si>
    <t>Before - AEFI management - staff 102</t>
  </si>
  <si>
    <t>6.11-103</t>
  </si>
  <si>
    <t>Before - AEFI management - staff 103</t>
  </si>
  <si>
    <t>6.11-104</t>
  </si>
  <si>
    <t>Before - AEFI management - staff 104</t>
  </si>
  <si>
    <t>6.11-105</t>
  </si>
  <si>
    <t>Before - AEFI management - staff 105</t>
  </si>
  <si>
    <t>6.11-106</t>
  </si>
  <si>
    <t>Before - AEFI management - staff 106</t>
  </si>
  <si>
    <t>6.11-107</t>
  </si>
  <si>
    <t>Before - AEFI management - staff 107</t>
  </si>
  <si>
    <t>6.11-108</t>
  </si>
  <si>
    <t>Before - AEFI management - staff 108</t>
  </si>
  <si>
    <t>6.11-109</t>
  </si>
  <si>
    <t>Before - AEFI management - staff 109</t>
  </si>
  <si>
    <t>6.11-110</t>
  </si>
  <si>
    <t>Before - AEFI management - staff 110</t>
  </si>
  <si>
    <t>6.11-111</t>
  </si>
  <si>
    <t>Before - AEFI management - staff 111</t>
  </si>
  <si>
    <t>6.11-112</t>
  </si>
  <si>
    <t>Before - AEFI management - staff 112</t>
  </si>
  <si>
    <t>6.11-113</t>
  </si>
  <si>
    <t>Before - AEFI management - staff 113</t>
  </si>
  <si>
    <t>6.11-114</t>
  </si>
  <si>
    <t>Before - AEFI management - staff 114</t>
  </si>
  <si>
    <t>6.11-115</t>
  </si>
  <si>
    <t>Before - AEFI management - staff 115</t>
  </si>
  <si>
    <t>6.11-116</t>
  </si>
  <si>
    <t>Before - AEFI management - staff 116</t>
  </si>
  <si>
    <t>6.11-117</t>
  </si>
  <si>
    <t>Before - AEFI management - staff 117</t>
  </si>
  <si>
    <t>6.11-118</t>
  </si>
  <si>
    <t>Before - AEFI management - staff 118</t>
  </si>
  <si>
    <t>6.11-119</t>
  </si>
  <si>
    <t>Before - AEFI management - staff 119</t>
  </si>
  <si>
    <t>6.11-120</t>
  </si>
  <si>
    <t>Before - AEFI management - staff 120</t>
  </si>
  <si>
    <t>6.11-121</t>
  </si>
  <si>
    <t>Before - AEFI management - staff 121</t>
  </si>
  <si>
    <t>6.11-122</t>
  </si>
  <si>
    <t>Before - AEFI management - staff 122</t>
  </si>
  <si>
    <t>6.11-123</t>
  </si>
  <si>
    <t>Before - AEFI management - staff 123</t>
  </si>
  <si>
    <t>6.11-124</t>
  </si>
  <si>
    <t>Before - AEFI management - staff 124</t>
  </si>
  <si>
    <t>6.11-125</t>
  </si>
  <si>
    <t>Before - AEFI management - staff 125</t>
  </si>
  <si>
    <t>6.11-126</t>
  </si>
  <si>
    <t>Before - AEFI management - staff 126</t>
  </si>
  <si>
    <t>6.11-127</t>
  </si>
  <si>
    <t>Before - AEFI management - staff 127</t>
  </si>
  <si>
    <t>6.11-128</t>
  </si>
  <si>
    <t>Before - AEFI management - staff 128</t>
  </si>
  <si>
    <t>6.11-129</t>
  </si>
  <si>
    <t>Before - AEFI management - staff 129</t>
  </si>
  <si>
    <t>6.11-130</t>
  </si>
  <si>
    <t>Before - AEFI management - staff 130</t>
  </si>
  <si>
    <t>6.12-1</t>
  </si>
  <si>
    <t>Before - Record keeping - staff 1</t>
  </si>
  <si>
    <t>6.12-2</t>
  </si>
  <si>
    <t>Before - Record keeping - staff 2</t>
  </si>
  <si>
    <t>6.12-3</t>
  </si>
  <si>
    <t>Before - Record keeping - staff 3</t>
  </si>
  <si>
    <t>6.12-4</t>
  </si>
  <si>
    <t>Before - Record keeping - staff 4</t>
  </si>
  <si>
    <t>6.12-5</t>
  </si>
  <si>
    <t>Before - Record keeping - staff 5</t>
  </si>
  <si>
    <t>6.12-6</t>
  </si>
  <si>
    <t>Before - Record keeping - staff 6</t>
  </si>
  <si>
    <t>6.12-7</t>
  </si>
  <si>
    <t>Before - Record keeping - staff 7</t>
  </si>
  <si>
    <t>6.12-8</t>
  </si>
  <si>
    <t>Before - Record keeping - staff 8</t>
  </si>
  <si>
    <t>6.12-9</t>
  </si>
  <si>
    <t>Before - Record keeping - staff 9</t>
  </si>
  <si>
    <t>6.12-10</t>
  </si>
  <si>
    <t>Before - Record keeping - staff 10</t>
  </si>
  <si>
    <t>6.12-11</t>
  </si>
  <si>
    <t>Before - Record keeping - staff 11</t>
  </si>
  <si>
    <t>6.12-12</t>
  </si>
  <si>
    <t>Before - Record keeping - staff 12</t>
  </si>
  <si>
    <t>6.12-13</t>
  </si>
  <si>
    <t>Before - Record keeping - staff 13</t>
  </si>
  <si>
    <t>6.12-14</t>
  </si>
  <si>
    <t>Before - Record keeping - staff 14</t>
  </si>
  <si>
    <t>6.12-15</t>
  </si>
  <si>
    <t>Before - Record keeping - staff 15</t>
  </si>
  <si>
    <t>6.12-16</t>
  </si>
  <si>
    <t>Before - Record keeping - staff 16</t>
  </si>
  <si>
    <t>6.12-17</t>
  </si>
  <si>
    <t>Before - Record keeping - staff 17</t>
  </si>
  <si>
    <t>6.12-18</t>
  </si>
  <si>
    <t>Before - Record keeping - staff 18</t>
  </si>
  <si>
    <t>6.12-19</t>
  </si>
  <si>
    <t>Before - Record keeping - staff 19</t>
  </si>
  <si>
    <t>6.12-20</t>
  </si>
  <si>
    <t>Before - Record keeping - staff 20</t>
  </si>
  <si>
    <t>6.12-21</t>
  </si>
  <si>
    <t>Before - Record keeping - staff 21</t>
  </si>
  <si>
    <t>6.12-22</t>
  </si>
  <si>
    <t>Before - Record keeping - staff 22</t>
  </si>
  <si>
    <t>6.12-23</t>
  </si>
  <si>
    <t>Before - Record keeping - staff 23</t>
  </si>
  <si>
    <t>6.12-24</t>
  </si>
  <si>
    <t>Before - Record keeping - staff 24</t>
  </si>
  <si>
    <t>6.12-25</t>
  </si>
  <si>
    <t>Before - Record keeping - staff 25</t>
  </si>
  <si>
    <t>6.12-26</t>
  </si>
  <si>
    <t>Before - Record keeping - staff 26</t>
  </si>
  <si>
    <t>6.12-27</t>
  </si>
  <si>
    <t>Before - Record keeping - staff 27</t>
  </si>
  <si>
    <t>6.12-28</t>
  </si>
  <si>
    <t>Before - Record keeping - staff 28</t>
  </si>
  <si>
    <t>6.12-29</t>
  </si>
  <si>
    <t>Before - Record keeping - staff 29</t>
  </si>
  <si>
    <t>6.12-30</t>
  </si>
  <si>
    <t>Before - Record keeping - staff 30</t>
  </si>
  <si>
    <t>6.12-31</t>
  </si>
  <si>
    <t>Before - Record keeping - staff 31</t>
  </si>
  <si>
    <t>6.12-32</t>
  </si>
  <si>
    <t>Before - Record keeping - staff 32</t>
  </si>
  <si>
    <t>6.12-33</t>
  </si>
  <si>
    <t>Before - Record keeping - staff 33</t>
  </si>
  <si>
    <t>6.12-34</t>
  </si>
  <si>
    <t>Before - Record keeping - staff 34</t>
  </si>
  <si>
    <t>6.12-35</t>
  </si>
  <si>
    <t>Before - Record keeping - staff 35</t>
  </si>
  <si>
    <t>6.12-36</t>
  </si>
  <si>
    <t>Before - Record keeping - staff 36</t>
  </si>
  <si>
    <t>6.12-37</t>
  </si>
  <si>
    <t>Before - Record keeping - staff 37</t>
  </si>
  <si>
    <t>6.12-38</t>
  </si>
  <si>
    <t>Before - Record keeping - staff 38</t>
  </si>
  <si>
    <t>6.12-39</t>
  </si>
  <si>
    <t>Before - Record keeping - staff 39</t>
  </si>
  <si>
    <t>6.12-40</t>
  </si>
  <si>
    <t>Before - Record keeping - staff 40</t>
  </si>
  <si>
    <t>6.12-41</t>
  </si>
  <si>
    <t>Before - Record keeping - staff 41</t>
  </si>
  <si>
    <t>6.12-42</t>
  </si>
  <si>
    <t>Before - Record keeping - staff 42</t>
  </si>
  <si>
    <t>6.12-43</t>
  </si>
  <si>
    <t>Before - Record keeping - staff 43</t>
  </si>
  <si>
    <t>6.12-44</t>
  </si>
  <si>
    <t>Before - Record keeping - staff 44</t>
  </si>
  <si>
    <t>6.12-45</t>
  </si>
  <si>
    <t>Before - Record keeping - staff 45</t>
  </si>
  <si>
    <t>6.12-46</t>
  </si>
  <si>
    <t>Before - Record keeping - staff 46</t>
  </si>
  <si>
    <t>6.12-47</t>
  </si>
  <si>
    <t>Before - Record keeping - staff 47</t>
  </si>
  <si>
    <t>6.12-48</t>
  </si>
  <si>
    <t>Before - Record keeping - staff 48</t>
  </si>
  <si>
    <t>6.12-49</t>
  </si>
  <si>
    <t>Before - Record keeping - staff 49</t>
  </si>
  <si>
    <t>6.12-50</t>
  </si>
  <si>
    <t>Before - Record keeping - staff 50</t>
  </si>
  <si>
    <t>6.12-51</t>
  </si>
  <si>
    <t>Before - Record keeping - staff 51</t>
  </si>
  <si>
    <t>6.12-52</t>
  </si>
  <si>
    <t>Before - Record keeping - staff 52</t>
  </si>
  <si>
    <t>6.12-53</t>
  </si>
  <si>
    <t>Before - Record keeping - staff 53</t>
  </si>
  <si>
    <t>6.12-54</t>
  </si>
  <si>
    <t>Before - Record keeping - staff 54</t>
  </si>
  <si>
    <t>6.12-55</t>
  </si>
  <si>
    <t>Before - Record keeping - staff 55</t>
  </si>
  <si>
    <t>6.12-56</t>
  </si>
  <si>
    <t>Before - Record keeping - staff 56</t>
  </si>
  <si>
    <t>6.12-57</t>
  </si>
  <si>
    <t>Before - Record keeping - staff 57</t>
  </si>
  <si>
    <t>6.12-58</t>
  </si>
  <si>
    <t>Before - Record keeping - staff 58</t>
  </si>
  <si>
    <t>6.12-59</t>
  </si>
  <si>
    <t>Before - Record keeping - staff 59</t>
  </si>
  <si>
    <t>6.12-60</t>
  </si>
  <si>
    <t>Before - Record keeping - staff 60</t>
  </si>
  <si>
    <t>6.12-61</t>
  </si>
  <si>
    <t>Before - Record keeping - staff 61</t>
  </si>
  <si>
    <t>6.12-62</t>
  </si>
  <si>
    <t>Before - Record keeping - staff 62</t>
  </si>
  <si>
    <t>6.12-63</t>
  </si>
  <si>
    <t>Before - Record keeping - staff 63</t>
  </si>
  <si>
    <t>6.12-64</t>
  </si>
  <si>
    <t>Before - Record keeping - staff 64</t>
  </si>
  <si>
    <t>6.12-65</t>
  </si>
  <si>
    <t>Before - Record keeping - staff 65</t>
  </si>
  <si>
    <t>6.12-66</t>
  </si>
  <si>
    <t>Before - Record keeping - staff 66</t>
  </si>
  <si>
    <t>6.12-67</t>
  </si>
  <si>
    <t>Before - Record keeping - staff 67</t>
  </si>
  <si>
    <t>6.12-68</t>
  </si>
  <si>
    <t>Before - Record keeping - staff 68</t>
  </si>
  <si>
    <t>6.12-69</t>
  </si>
  <si>
    <t>Before - Record keeping - staff 69</t>
  </si>
  <si>
    <t>6.12-70</t>
  </si>
  <si>
    <t>Before - Record keeping - staff 70</t>
  </si>
  <si>
    <t>6.12-71</t>
  </si>
  <si>
    <t>Before - Record keeping - staff 71</t>
  </si>
  <si>
    <t>6.12-72</t>
  </si>
  <si>
    <t>Before - Record keeping - staff 72</t>
  </si>
  <si>
    <t>6.12-73</t>
  </si>
  <si>
    <t>Before - Record keeping - staff 73</t>
  </si>
  <si>
    <t>6.12-74</t>
  </si>
  <si>
    <t>Before - Record keeping - staff 74</t>
  </si>
  <si>
    <t>6.12-75</t>
  </si>
  <si>
    <t>Before - Record keeping - staff 75</t>
  </si>
  <si>
    <t>6.12-76</t>
  </si>
  <si>
    <t>Before - Record keeping - staff 76</t>
  </si>
  <si>
    <t>6.12-77</t>
  </si>
  <si>
    <t>Before - Record keeping - staff 77</t>
  </si>
  <si>
    <t>6.12-78</t>
  </si>
  <si>
    <t>Before - Record keeping - staff 78</t>
  </si>
  <si>
    <t>6.12-79</t>
  </si>
  <si>
    <t>Before - Record keeping - staff 79</t>
  </si>
  <si>
    <t>6.12-80</t>
  </si>
  <si>
    <t>Before - Record keeping - staff 80</t>
  </si>
  <si>
    <t>6.12-81</t>
  </si>
  <si>
    <t>Before - Record keeping - staff 81</t>
  </si>
  <si>
    <t>6.12-82</t>
  </si>
  <si>
    <t>Before - Record keeping - staff 82</t>
  </si>
  <si>
    <t>6.12-83</t>
  </si>
  <si>
    <t>Before - Record keeping - staff 83</t>
  </si>
  <si>
    <t>6.12-84</t>
  </si>
  <si>
    <t>Before - Record keeping - staff 84</t>
  </si>
  <si>
    <t>6.12-85</t>
  </si>
  <si>
    <t>Before - Record keeping - staff 85</t>
  </si>
  <si>
    <t>6.12-86</t>
  </si>
  <si>
    <t>Before - Record keeping - staff 86</t>
  </si>
  <si>
    <t>6.12-87</t>
  </si>
  <si>
    <t>Before - Record keeping - staff 87</t>
  </si>
  <si>
    <t>6.12-88</t>
  </si>
  <si>
    <t>Before - Record keeping - staff 88</t>
  </si>
  <si>
    <t>6.12-89</t>
  </si>
  <si>
    <t>Before - Record keeping - staff 89</t>
  </si>
  <si>
    <t>6.12-90</t>
  </si>
  <si>
    <t>Before - Record keeping - staff 90</t>
  </si>
  <si>
    <t>6.12-91</t>
  </si>
  <si>
    <t>Before - Record keeping - staff 91</t>
  </si>
  <si>
    <t>6.12-92</t>
  </si>
  <si>
    <t>Before - Record keeping - staff 92</t>
  </si>
  <si>
    <t>6.12-93</t>
  </si>
  <si>
    <t>Before - Record keeping - staff 93</t>
  </si>
  <si>
    <t>6.12-94</t>
  </si>
  <si>
    <t>Before - Record keeping - staff 94</t>
  </si>
  <si>
    <t>6.12-95</t>
  </si>
  <si>
    <t>Before - Record keeping - staff 95</t>
  </si>
  <si>
    <t>6.12-96</t>
  </si>
  <si>
    <t>Before - Record keeping - staff 96</t>
  </si>
  <si>
    <t>6.12-97</t>
  </si>
  <si>
    <t>Before - Record keeping - staff 97</t>
  </si>
  <si>
    <t>6.12-98</t>
  </si>
  <si>
    <t>Before - Record keeping - staff 98</t>
  </si>
  <si>
    <t>6.12-99</t>
  </si>
  <si>
    <t>Before - Record keeping - staff 99</t>
  </si>
  <si>
    <t>6.12-100</t>
  </si>
  <si>
    <t>Before - Record keeping - staff 100</t>
  </si>
  <si>
    <t>6.12-101</t>
  </si>
  <si>
    <t>Before - Record keeping - staff 101</t>
  </si>
  <si>
    <t>6.12-102</t>
  </si>
  <si>
    <t>Before - Record keeping - staff 102</t>
  </si>
  <si>
    <t>6.12-103</t>
  </si>
  <si>
    <t>Before - Record keeping - staff 103</t>
  </si>
  <si>
    <t>6.12-104</t>
  </si>
  <si>
    <t>Before - Record keeping - staff 104</t>
  </si>
  <si>
    <t>6.12-105</t>
  </si>
  <si>
    <t>Before - Record keeping - staff 105</t>
  </si>
  <si>
    <t>6.12-106</t>
  </si>
  <si>
    <t>Before - Record keeping - staff 106</t>
  </si>
  <si>
    <t>6.12-107</t>
  </si>
  <si>
    <t>Before - Record keeping - staff 107</t>
  </si>
  <si>
    <t>6.12-108</t>
  </si>
  <si>
    <t>Before - Record keeping - staff 108</t>
  </si>
  <si>
    <t>6.12-109</t>
  </si>
  <si>
    <t>Before - Record keeping - staff 109</t>
  </si>
  <si>
    <t>6.12-110</t>
  </si>
  <si>
    <t>Before - Record keeping - staff 110</t>
  </si>
  <si>
    <t>6.12-111</t>
  </si>
  <si>
    <t>Before - Record keeping - staff 111</t>
  </si>
  <si>
    <t>6.12-112</t>
  </si>
  <si>
    <t>Before - Record keeping - staff 112</t>
  </si>
  <si>
    <t>6.12-113</t>
  </si>
  <si>
    <t>Before - Record keeping - staff 113</t>
  </si>
  <si>
    <t>6.12-114</t>
  </si>
  <si>
    <t>Before - Record keeping - staff 114</t>
  </si>
  <si>
    <t>6.12-115</t>
  </si>
  <si>
    <t>Before - Record keeping - staff 115</t>
  </si>
  <si>
    <t>6.12-116</t>
  </si>
  <si>
    <t>Before - Record keeping - staff 116</t>
  </si>
  <si>
    <t>6.12-117</t>
  </si>
  <si>
    <t>Before - Record keeping - staff 117</t>
  </si>
  <si>
    <t>6.12-118</t>
  </si>
  <si>
    <t>Before - Record keeping - staff 118</t>
  </si>
  <si>
    <t>6.12-119</t>
  </si>
  <si>
    <t>Before - Record keeping - staff 119</t>
  </si>
  <si>
    <t>6.12-120</t>
  </si>
  <si>
    <t>Before - Record keeping - staff 120</t>
  </si>
  <si>
    <t>6.12-121</t>
  </si>
  <si>
    <t>Before - Record keeping - staff 121</t>
  </si>
  <si>
    <t>6.12-122</t>
  </si>
  <si>
    <t>Before - Record keeping - staff 122</t>
  </si>
  <si>
    <t>6.12-123</t>
  </si>
  <si>
    <t>Before - Record keeping - staff 123</t>
  </si>
  <si>
    <t>6.12-124</t>
  </si>
  <si>
    <t>Before - Record keeping - staff 124</t>
  </si>
  <si>
    <t>6.12-125</t>
  </si>
  <si>
    <t>Before - Record keeping - staff 125</t>
  </si>
  <si>
    <t>6.12-126</t>
  </si>
  <si>
    <t>Before - Record keeping - staff 126</t>
  </si>
  <si>
    <t>6.12-127</t>
  </si>
  <si>
    <t>Before - Record keeping - staff 127</t>
  </si>
  <si>
    <t>6.12-128</t>
  </si>
  <si>
    <t>Before - Record keeping - staff 128</t>
  </si>
  <si>
    <t>6.12-129</t>
  </si>
  <si>
    <t>Before - Record keeping - staff 129</t>
  </si>
  <si>
    <t>6.12-130</t>
  </si>
  <si>
    <t>Before - Record keeping - staff 130</t>
  </si>
  <si>
    <t>6.13-1</t>
  </si>
  <si>
    <t>Before - Soc mob - staff 1</t>
  </si>
  <si>
    <t>6.13-2</t>
  </si>
  <si>
    <t>Before - Soc mob - staff 2</t>
  </si>
  <si>
    <t>6.13-3</t>
  </si>
  <si>
    <t>Before - Soc mob - staff 3</t>
  </si>
  <si>
    <t>6.13-4</t>
  </si>
  <si>
    <t>Before - Soc mob - staff 4</t>
  </si>
  <si>
    <t>6.13-5</t>
  </si>
  <si>
    <t>Before - Soc mob - staff 5</t>
  </si>
  <si>
    <t>6.13-6</t>
  </si>
  <si>
    <t>Before - Soc mob - staff 6</t>
  </si>
  <si>
    <t>6.13-7</t>
  </si>
  <si>
    <t>Before - Soc mob - staff 7</t>
  </si>
  <si>
    <t>6.13-8</t>
  </si>
  <si>
    <t>Before - Soc mob - staff 8</t>
  </si>
  <si>
    <t>6.13-9</t>
  </si>
  <si>
    <t>Before - Soc mob - staff 9</t>
  </si>
  <si>
    <t>6.13-10</t>
  </si>
  <si>
    <t>Before - Soc mob - staff 10</t>
  </si>
  <si>
    <t>6.13-11</t>
  </si>
  <si>
    <t>Before - Soc mob - staff 11</t>
  </si>
  <si>
    <t>6.13-12</t>
  </si>
  <si>
    <t>Before - Soc mob - staff 12</t>
  </si>
  <si>
    <t>6.13-13</t>
  </si>
  <si>
    <t>Before - Soc mob - staff 13</t>
  </si>
  <si>
    <t>6.13-14</t>
  </si>
  <si>
    <t>Before - Soc mob - staff 14</t>
  </si>
  <si>
    <t>6.13-15</t>
  </si>
  <si>
    <t>Before - Soc mob - staff 15</t>
  </si>
  <si>
    <t>6.13-16</t>
  </si>
  <si>
    <t>Before - Soc mob - staff 16</t>
  </si>
  <si>
    <t>6.13-17</t>
  </si>
  <si>
    <t>Before - Soc mob - staff 17</t>
  </si>
  <si>
    <t>6.13-18</t>
  </si>
  <si>
    <t>Before - Soc mob - staff 18</t>
  </si>
  <si>
    <t>6.13-19</t>
  </si>
  <si>
    <t>Before - Soc mob - staff 19</t>
  </si>
  <si>
    <t>6.13-20</t>
  </si>
  <si>
    <t>Before - Soc mob - staff 20</t>
  </si>
  <si>
    <t>6.13-21</t>
  </si>
  <si>
    <t>Before - Soc mob - staff 21</t>
  </si>
  <si>
    <t>6.13-22</t>
  </si>
  <si>
    <t>Before - Soc mob - staff 22</t>
  </si>
  <si>
    <t>6.13-23</t>
  </si>
  <si>
    <t>Before - Soc mob - staff 23</t>
  </si>
  <si>
    <t>6.13-24</t>
  </si>
  <si>
    <t>Before - Soc mob - staff 24</t>
  </si>
  <si>
    <t>6.13-25</t>
  </si>
  <si>
    <t>Before - Soc mob - staff 25</t>
  </si>
  <si>
    <t>6.13-26</t>
  </si>
  <si>
    <t>Before - Soc mob - staff 26</t>
  </si>
  <si>
    <t>6.13-27</t>
  </si>
  <si>
    <t>Before - Soc mob - staff 27</t>
  </si>
  <si>
    <t>6.13-28</t>
  </si>
  <si>
    <t>Before - Soc mob - staff 28</t>
  </si>
  <si>
    <t>6.13-29</t>
  </si>
  <si>
    <t>Before - Soc mob - staff 29</t>
  </si>
  <si>
    <t>6.13-30</t>
  </si>
  <si>
    <t>Before - Soc mob - staff 30</t>
  </si>
  <si>
    <t>6.13-31</t>
  </si>
  <si>
    <t>Before - Soc mob - staff 31</t>
  </si>
  <si>
    <t>6.13-32</t>
  </si>
  <si>
    <t>Before - Soc mob - staff 32</t>
  </si>
  <si>
    <t>6.13-33</t>
  </si>
  <si>
    <t>Before - Soc mob - staff 33</t>
  </si>
  <si>
    <t>6.13-34</t>
  </si>
  <si>
    <t>Before - Soc mob - staff 34</t>
  </si>
  <si>
    <t>6.13-35</t>
  </si>
  <si>
    <t>Before - Soc mob - staff 35</t>
  </si>
  <si>
    <t>6.13-36</t>
  </si>
  <si>
    <t>Before - Soc mob - staff 36</t>
  </si>
  <si>
    <t>6.13-37</t>
  </si>
  <si>
    <t>Before - Soc mob - staff 37</t>
  </si>
  <si>
    <t>6.13-38</t>
  </si>
  <si>
    <t>Before - Soc mob - staff 38</t>
  </si>
  <si>
    <t>6.13-39</t>
  </si>
  <si>
    <t>Before - Soc mob - staff 39</t>
  </si>
  <si>
    <t>6.13-40</t>
  </si>
  <si>
    <t>Before - Soc mob - staff 40</t>
  </si>
  <si>
    <t>6.13-41</t>
  </si>
  <si>
    <t>Before - Soc mob - staff 41</t>
  </si>
  <si>
    <t>6.13-42</t>
  </si>
  <si>
    <t>Before - Soc mob - staff 42</t>
  </si>
  <si>
    <t>6.13-43</t>
  </si>
  <si>
    <t>Before - Soc mob - staff 43</t>
  </si>
  <si>
    <t>6.13-44</t>
  </si>
  <si>
    <t>Before - Soc mob - staff 44</t>
  </si>
  <si>
    <t>6.13-45</t>
  </si>
  <si>
    <t>Before - Soc mob - staff 45</t>
  </si>
  <si>
    <t>6.13-46</t>
  </si>
  <si>
    <t>Before - Soc mob - staff 46</t>
  </si>
  <si>
    <t>6.13-47</t>
  </si>
  <si>
    <t>Before - Soc mob - staff 47</t>
  </si>
  <si>
    <t>6.13-48</t>
  </si>
  <si>
    <t>Before - Soc mob - staff 48</t>
  </si>
  <si>
    <t>6.13-49</t>
  </si>
  <si>
    <t>Before - Soc mob - staff 49</t>
  </si>
  <si>
    <t>6.13-50</t>
  </si>
  <si>
    <t>Before - Soc mob - staff 50</t>
  </si>
  <si>
    <t>6.13-51</t>
  </si>
  <si>
    <t>Before - Soc mob - staff 51</t>
  </si>
  <si>
    <t>6.13-52</t>
  </si>
  <si>
    <t>Before - Soc mob - staff 52</t>
  </si>
  <si>
    <t>6.13-53</t>
  </si>
  <si>
    <t>Before - Soc mob - staff 53</t>
  </si>
  <si>
    <t>6.13-54</t>
  </si>
  <si>
    <t>Before - Soc mob - staff 54</t>
  </si>
  <si>
    <t>6.13-55</t>
  </si>
  <si>
    <t>Before - Soc mob - staff 55</t>
  </si>
  <si>
    <t>6.13-56</t>
  </si>
  <si>
    <t>Before - Soc mob - staff 56</t>
  </si>
  <si>
    <t>6.13-57</t>
  </si>
  <si>
    <t>Before - Soc mob - staff 57</t>
  </si>
  <si>
    <t>6.13-58</t>
  </si>
  <si>
    <t>Before - Soc mob - staff 58</t>
  </si>
  <si>
    <t>6.13-59</t>
  </si>
  <si>
    <t>Before - Soc mob - staff 59</t>
  </si>
  <si>
    <t>6.13-60</t>
  </si>
  <si>
    <t>Before - Soc mob - staff 60</t>
  </si>
  <si>
    <t>6.13-61</t>
  </si>
  <si>
    <t>Before - Soc mob - staff 61</t>
  </si>
  <si>
    <t>6.13-62</t>
  </si>
  <si>
    <t>Before - Soc mob - staff 62</t>
  </si>
  <si>
    <t>6.13-63</t>
  </si>
  <si>
    <t>Before - Soc mob - staff 63</t>
  </si>
  <si>
    <t>6.13-64</t>
  </si>
  <si>
    <t>Before - Soc mob - staff 64</t>
  </si>
  <si>
    <t>6.13-65</t>
  </si>
  <si>
    <t>Before - Soc mob - staff 65</t>
  </si>
  <si>
    <t>6.13-66</t>
  </si>
  <si>
    <t>Before - Soc mob - staff 66</t>
  </si>
  <si>
    <t>6.13-67</t>
  </si>
  <si>
    <t>Before - Soc mob - staff 67</t>
  </si>
  <si>
    <t>6.13-68</t>
  </si>
  <si>
    <t>Before - Soc mob - staff 68</t>
  </si>
  <si>
    <t>6.13-69</t>
  </si>
  <si>
    <t>Before - Soc mob - staff 69</t>
  </si>
  <si>
    <t>6.13-70</t>
  </si>
  <si>
    <t>Before - Soc mob - staff 70</t>
  </si>
  <si>
    <t>6.13-71</t>
  </si>
  <si>
    <t>Before - Soc mob - staff 71</t>
  </si>
  <si>
    <t>6.13-72</t>
  </si>
  <si>
    <t>Before - Soc mob - staff 72</t>
  </si>
  <si>
    <t>6.13-73</t>
  </si>
  <si>
    <t>Before - Soc mob - staff 73</t>
  </si>
  <si>
    <t>6.13-74</t>
  </si>
  <si>
    <t>Before - Soc mob - staff 74</t>
  </si>
  <si>
    <t>6.13-75</t>
  </si>
  <si>
    <t>Before - Soc mob - staff 75</t>
  </si>
  <si>
    <t>6.13-76</t>
  </si>
  <si>
    <t>Before - Soc mob - staff 76</t>
  </si>
  <si>
    <t>6.13-77</t>
  </si>
  <si>
    <t>Before - Soc mob - staff 77</t>
  </si>
  <si>
    <t>6.13-78</t>
  </si>
  <si>
    <t>Before - Soc mob - staff 78</t>
  </si>
  <si>
    <t>6.13-79</t>
  </si>
  <si>
    <t>Before - Soc mob - staff 79</t>
  </si>
  <si>
    <t>6.13-80</t>
  </si>
  <si>
    <t>Before - Soc mob - staff 80</t>
  </si>
  <si>
    <t>6.13-81</t>
  </si>
  <si>
    <t>Before - Soc mob - staff 81</t>
  </si>
  <si>
    <t>6.13-82</t>
  </si>
  <si>
    <t>Before - Soc mob - staff 82</t>
  </si>
  <si>
    <t>6.13-83</t>
  </si>
  <si>
    <t>Before - Soc mob - staff 83</t>
  </si>
  <si>
    <t>6.13-84</t>
  </si>
  <si>
    <t>Before - Soc mob - staff 84</t>
  </si>
  <si>
    <t>6.13-85</t>
  </si>
  <si>
    <t>Before - Soc mob - staff 85</t>
  </si>
  <si>
    <t>6.13-86</t>
  </si>
  <si>
    <t>Before - Soc mob - staff 86</t>
  </si>
  <si>
    <t>6.13-87</t>
  </si>
  <si>
    <t>Before - Soc mob - staff 87</t>
  </si>
  <si>
    <t>6.13-88</t>
  </si>
  <si>
    <t>Before - Soc mob - staff 88</t>
  </si>
  <si>
    <t>6.13-89</t>
  </si>
  <si>
    <t>Before - Soc mob - staff 89</t>
  </si>
  <si>
    <t>6.13-90</t>
  </si>
  <si>
    <t>Before - Soc mob - staff 90</t>
  </si>
  <si>
    <t>6.13-91</t>
  </si>
  <si>
    <t>Before - Soc mob - staff 91</t>
  </si>
  <si>
    <t>6.13-92</t>
  </si>
  <si>
    <t>Before - Soc mob - staff 92</t>
  </si>
  <si>
    <t>6.13-93</t>
  </si>
  <si>
    <t>Before - Soc mob - staff 93</t>
  </si>
  <si>
    <t>6.13-94</t>
  </si>
  <si>
    <t>Before - Soc mob - staff 94</t>
  </si>
  <si>
    <t>6.13-95</t>
  </si>
  <si>
    <t>Before - Soc mob - staff 95</t>
  </si>
  <si>
    <t>6.13-96</t>
  </si>
  <si>
    <t>Before - Soc mob - staff 96</t>
  </si>
  <si>
    <t>6.13-97</t>
  </si>
  <si>
    <t>Before - Soc mob - staff 97</t>
  </si>
  <si>
    <t>6.13-98</t>
  </si>
  <si>
    <t>Before - Soc mob - staff 98</t>
  </si>
  <si>
    <t>6.13-99</t>
  </si>
  <si>
    <t>Before - Soc mob - staff 99</t>
  </si>
  <si>
    <t>6.13-100</t>
  </si>
  <si>
    <t>Before - Soc mob - staff 100</t>
  </si>
  <si>
    <t>6.13-101</t>
  </si>
  <si>
    <t>Before - Soc mob - staff 101</t>
  </si>
  <si>
    <t>6.13-102</t>
  </si>
  <si>
    <t>Before - Soc mob - staff 102</t>
  </si>
  <si>
    <t>6.13-103</t>
  </si>
  <si>
    <t>Before - Soc mob - staff 103</t>
  </si>
  <si>
    <t>6.13-104</t>
  </si>
  <si>
    <t>Before - Soc mob - staff 104</t>
  </si>
  <si>
    <t>6.13-105</t>
  </si>
  <si>
    <t>Before - Soc mob - staff 105</t>
  </si>
  <si>
    <t>6.13-106</t>
  </si>
  <si>
    <t>Before - Soc mob - staff 106</t>
  </si>
  <si>
    <t>6.13-107</t>
  </si>
  <si>
    <t>Before - Soc mob - staff 107</t>
  </si>
  <si>
    <t>6.13-108</t>
  </si>
  <si>
    <t>Before - Soc mob - staff 108</t>
  </si>
  <si>
    <t>6.13-109</t>
  </si>
  <si>
    <t>Before - Soc mob - staff 109</t>
  </si>
  <si>
    <t>6.13-110</t>
  </si>
  <si>
    <t>Before - Soc mob - staff 110</t>
  </si>
  <si>
    <t>6.13-111</t>
  </si>
  <si>
    <t>Before - Soc mob - staff 111</t>
  </si>
  <si>
    <t>6.13-112</t>
  </si>
  <si>
    <t>Before - Soc mob - staff 112</t>
  </si>
  <si>
    <t>6.13-113</t>
  </si>
  <si>
    <t>Before - Soc mob - staff 113</t>
  </si>
  <si>
    <t>6.13-114</t>
  </si>
  <si>
    <t>Before - Soc mob - staff 114</t>
  </si>
  <si>
    <t>6.13-115</t>
  </si>
  <si>
    <t>Before - Soc mob - staff 115</t>
  </si>
  <si>
    <t>6.13-116</t>
  </si>
  <si>
    <t>Before - Soc mob - staff 116</t>
  </si>
  <si>
    <t>6.13-117</t>
  </si>
  <si>
    <t>Before - Soc mob - staff 117</t>
  </si>
  <si>
    <t>6.13-118</t>
  </si>
  <si>
    <t>Before - Soc mob - staff 118</t>
  </si>
  <si>
    <t>6.13-119</t>
  </si>
  <si>
    <t>Before - Soc mob - staff 119</t>
  </si>
  <si>
    <t>6.13-120</t>
  </si>
  <si>
    <t>Before - Soc mob - staff 120</t>
  </si>
  <si>
    <t>6.13-121</t>
  </si>
  <si>
    <t>Before - Soc mob - staff 121</t>
  </si>
  <si>
    <t>6.13-122</t>
  </si>
  <si>
    <t>Before - Soc mob - staff 122</t>
  </si>
  <si>
    <t>6.13-123</t>
  </si>
  <si>
    <t>Before - Soc mob - staff 123</t>
  </si>
  <si>
    <t>6.13-124</t>
  </si>
  <si>
    <t>Before - Soc mob - staff 124</t>
  </si>
  <si>
    <t>6.13-125</t>
  </si>
  <si>
    <t>Before - Soc mob - staff 125</t>
  </si>
  <si>
    <t>6.13-126</t>
  </si>
  <si>
    <t>Before - Soc mob - staff 126</t>
  </si>
  <si>
    <t>6.13-127</t>
  </si>
  <si>
    <t>Before - Soc mob - staff 127</t>
  </si>
  <si>
    <t>6.13-128</t>
  </si>
  <si>
    <t>Before - Soc mob - staff 128</t>
  </si>
  <si>
    <t>6.13-129</t>
  </si>
  <si>
    <t>Before - Soc mob - staff 129</t>
  </si>
  <si>
    <t>6.13-130</t>
  </si>
  <si>
    <t>Before - Soc mob - staff 130</t>
  </si>
  <si>
    <t>6.14-1</t>
  </si>
  <si>
    <t>Before - Other camp. activity - staff 1</t>
  </si>
  <si>
    <t>6.14-2</t>
  </si>
  <si>
    <t>Before - Other camp. activity - staff 2</t>
  </si>
  <si>
    <t>6.14-3</t>
  </si>
  <si>
    <t>Before - Other camp. activity - staff 3</t>
  </si>
  <si>
    <t>6.14-4</t>
  </si>
  <si>
    <t>Before - Other camp. activity - staff 4</t>
  </si>
  <si>
    <t>6.14-5</t>
  </si>
  <si>
    <t>Before - Other camp. activity - staff 5</t>
  </si>
  <si>
    <t>6.14-6</t>
  </si>
  <si>
    <t>Before - Other camp. activity - staff 6</t>
  </si>
  <si>
    <t>6.14-7</t>
  </si>
  <si>
    <t>Before - Other camp. activity - staff 7</t>
  </si>
  <si>
    <t>6.14-8</t>
  </si>
  <si>
    <t>Before - Other camp. activity - staff 8</t>
  </si>
  <si>
    <t>6.14-9</t>
  </si>
  <si>
    <t>Before - Other camp. activity - staff 9</t>
  </si>
  <si>
    <t>6.14-10</t>
  </si>
  <si>
    <t>Before - Other camp. activity - staff 10</t>
  </si>
  <si>
    <t>6.14-11</t>
  </si>
  <si>
    <t>Before - Other camp. activity - staff 11</t>
  </si>
  <si>
    <t>6.14-12</t>
  </si>
  <si>
    <t>Before - Other camp. activity - staff 12</t>
  </si>
  <si>
    <t>6.14-13</t>
  </si>
  <si>
    <t>Before - Other camp. activity - staff 13</t>
  </si>
  <si>
    <t>6.14-14</t>
  </si>
  <si>
    <t>Before - Other camp. activity - staff 14</t>
  </si>
  <si>
    <t>6.14-15</t>
  </si>
  <si>
    <t>Before - Other camp. activity - staff 15</t>
  </si>
  <si>
    <t>6.14-16</t>
  </si>
  <si>
    <t>Before - Other camp. activity - staff 16</t>
  </si>
  <si>
    <t>6.14-17</t>
  </si>
  <si>
    <t>Before - Other camp. activity - staff 17</t>
  </si>
  <si>
    <t>6.14-18</t>
  </si>
  <si>
    <t>Before - Other camp. activity - staff 18</t>
  </si>
  <si>
    <t>6.14-19</t>
  </si>
  <si>
    <t>Before - Other camp. activity - staff 19</t>
  </si>
  <si>
    <t>6.14-20</t>
  </si>
  <si>
    <t>Before - Other camp. activity - staff 20</t>
  </si>
  <si>
    <t>6.14-21</t>
  </si>
  <si>
    <t>Before - Other camp. activity - staff 21</t>
  </si>
  <si>
    <t>6.14-22</t>
  </si>
  <si>
    <t>Before - Other camp. activity - staff 22</t>
  </si>
  <si>
    <t>6.14-23</t>
  </si>
  <si>
    <t>Before - Other camp. activity - staff 23</t>
  </si>
  <si>
    <t>6.14-24</t>
  </si>
  <si>
    <t>Before - Other camp. activity - staff 24</t>
  </si>
  <si>
    <t>6.14-25</t>
  </si>
  <si>
    <t>Before - Other camp. activity - staff 25</t>
  </si>
  <si>
    <t>6.14-26</t>
  </si>
  <si>
    <t>Before - Other camp. activity - staff 26</t>
  </si>
  <si>
    <t>6.14-27</t>
  </si>
  <si>
    <t>Before - Other camp. activity - staff 27</t>
  </si>
  <si>
    <t>6.14-28</t>
  </si>
  <si>
    <t>Before - Other camp. activity - staff 28</t>
  </si>
  <si>
    <t>6.14-29</t>
  </si>
  <si>
    <t>Before - Other camp. activity - staff 29</t>
  </si>
  <si>
    <t>6.14-30</t>
  </si>
  <si>
    <t>Before - Other camp. activity - staff 30</t>
  </si>
  <si>
    <t>6.14-31</t>
  </si>
  <si>
    <t>Before - Other camp. activity - staff 31</t>
  </si>
  <si>
    <t>6.14-32</t>
  </si>
  <si>
    <t>Before - Other camp. activity - staff 32</t>
  </si>
  <si>
    <t>6.14-33</t>
  </si>
  <si>
    <t>Before - Other camp. activity - staff 33</t>
  </si>
  <si>
    <t>6.14-34</t>
  </si>
  <si>
    <t>Before - Other camp. activity - staff 34</t>
  </si>
  <si>
    <t>6.14-35</t>
  </si>
  <si>
    <t>Before - Other camp. activity - staff 35</t>
  </si>
  <si>
    <t>6.14-36</t>
  </si>
  <si>
    <t>Before - Other camp. activity - staff 36</t>
  </si>
  <si>
    <t>6.14-37</t>
  </si>
  <si>
    <t>Before - Other camp. activity - staff 37</t>
  </si>
  <si>
    <t>6.14-38</t>
  </si>
  <si>
    <t>Before - Other camp. activity - staff 38</t>
  </si>
  <si>
    <t>6.14-39</t>
  </si>
  <si>
    <t>Before - Other camp. activity - staff 39</t>
  </si>
  <si>
    <t>6.14-40</t>
  </si>
  <si>
    <t>Before - Other camp. activity - staff 40</t>
  </si>
  <si>
    <t>6.14-41</t>
  </si>
  <si>
    <t>Before - Other camp. activity - staff 41</t>
  </si>
  <si>
    <t>6.14-42</t>
  </si>
  <si>
    <t>Before - Other camp. activity - staff 42</t>
  </si>
  <si>
    <t>6.14-43</t>
  </si>
  <si>
    <t>Before - Other camp. activity - staff 43</t>
  </si>
  <si>
    <t>6.14-44</t>
  </si>
  <si>
    <t>Before - Other camp. activity - staff 44</t>
  </si>
  <si>
    <t>6.14-45</t>
  </si>
  <si>
    <t>Before - Other camp. activity - staff 45</t>
  </si>
  <si>
    <t>6.14-46</t>
  </si>
  <si>
    <t>Before - Other camp. activity - staff 46</t>
  </si>
  <si>
    <t>6.14-47</t>
  </si>
  <si>
    <t>Before - Other camp. activity - staff 47</t>
  </si>
  <si>
    <t>6.14-48</t>
  </si>
  <si>
    <t>Before - Other camp. activity - staff 48</t>
  </si>
  <si>
    <t>6.14-49</t>
  </si>
  <si>
    <t>Before - Other camp. activity - staff 49</t>
  </si>
  <si>
    <t>6.14-50</t>
  </si>
  <si>
    <t>Before - Other camp. activity - staff 50</t>
  </si>
  <si>
    <t>6.14-51</t>
  </si>
  <si>
    <t>Before - Other camp. activity - staff 51</t>
  </si>
  <si>
    <t>6.14-52</t>
  </si>
  <si>
    <t>Before - Other camp. activity - staff 52</t>
  </si>
  <si>
    <t>6.14-53</t>
  </si>
  <si>
    <t>Before - Other camp. activity - staff 53</t>
  </si>
  <si>
    <t>6.14-54</t>
  </si>
  <si>
    <t>Before - Other camp. activity - staff 54</t>
  </si>
  <si>
    <t>6.14-55</t>
  </si>
  <si>
    <t>Before - Other camp. activity - staff 55</t>
  </si>
  <si>
    <t>6.14-56</t>
  </si>
  <si>
    <t>Before - Other camp. activity - staff 56</t>
  </si>
  <si>
    <t>6.14-57</t>
  </si>
  <si>
    <t>Before - Other camp. activity - staff 57</t>
  </si>
  <si>
    <t>6.14-58</t>
  </si>
  <si>
    <t>Before - Other camp. activity - staff 58</t>
  </si>
  <si>
    <t>6.14-59</t>
  </si>
  <si>
    <t>Before - Other camp. activity - staff 59</t>
  </si>
  <si>
    <t>6.14-60</t>
  </si>
  <si>
    <t>Before - Other camp. activity - staff 60</t>
  </si>
  <si>
    <t>6.14-61</t>
  </si>
  <si>
    <t>Before - Other camp. activity - staff 61</t>
  </si>
  <si>
    <t>6.14-62</t>
  </si>
  <si>
    <t>Before - Other camp. activity - staff 62</t>
  </si>
  <si>
    <t>6.14-63</t>
  </si>
  <si>
    <t>Before - Other camp. activity - staff 63</t>
  </si>
  <si>
    <t>6.14-64</t>
  </si>
  <si>
    <t>Before - Other camp. activity - staff 64</t>
  </si>
  <si>
    <t>6.14-65</t>
  </si>
  <si>
    <t>Before - Other camp. activity - staff 65</t>
  </si>
  <si>
    <t>6.14-66</t>
  </si>
  <si>
    <t>Before - Other camp. activity - staff 66</t>
  </si>
  <si>
    <t>6.14-67</t>
  </si>
  <si>
    <t>Before - Other camp. activity - staff 67</t>
  </si>
  <si>
    <t>6.14-68</t>
  </si>
  <si>
    <t>Before - Other camp. activity - staff 68</t>
  </si>
  <si>
    <t>6.14-69</t>
  </si>
  <si>
    <t>Before - Other camp. activity - staff 69</t>
  </si>
  <si>
    <t>6.14-70</t>
  </si>
  <si>
    <t>Before - Other camp. activity - staff 70</t>
  </si>
  <si>
    <t>6.14-71</t>
  </si>
  <si>
    <t>Before - Other camp. activity - staff 71</t>
  </si>
  <si>
    <t>6.14-72</t>
  </si>
  <si>
    <t>Before - Other camp. activity - staff 72</t>
  </si>
  <si>
    <t>6.14-73</t>
  </si>
  <si>
    <t>Before - Other camp. activity - staff 73</t>
  </si>
  <si>
    <t>6.14-74</t>
  </si>
  <si>
    <t>Before - Other camp. activity - staff 74</t>
  </si>
  <si>
    <t>6.14-75</t>
  </si>
  <si>
    <t>Before - Other camp. activity - staff 75</t>
  </si>
  <si>
    <t>6.14-76</t>
  </si>
  <si>
    <t>Before - Other camp. activity - staff 76</t>
  </si>
  <si>
    <t>6.14-77</t>
  </si>
  <si>
    <t>Before - Other camp. activity - staff 77</t>
  </si>
  <si>
    <t>6.14-78</t>
  </si>
  <si>
    <t>Before - Other camp. activity - staff 78</t>
  </si>
  <si>
    <t>6.14-79</t>
  </si>
  <si>
    <t>Before - Other camp. activity - staff 79</t>
  </si>
  <si>
    <t>6.14-80</t>
  </si>
  <si>
    <t>Before - Other camp. activity - staff 80</t>
  </si>
  <si>
    <t>6.14-81</t>
  </si>
  <si>
    <t>Before - Other camp. activity - staff 81</t>
  </si>
  <si>
    <t>6.14-82</t>
  </si>
  <si>
    <t>Before - Other camp. activity - staff 82</t>
  </si>
  <si>
    <t>6.14-83</t>
  </si>
  <si>
    <t>Before - Other camp. activity - staff 83</t>
  </si>
  <si>
    <t>6.14-84</t>
  </si>
  <si>
    <t>Before - Other camp. activity - staff 84</t>
  </si>
  <si>
    <t>6.14-85</t>
  </si>
  <si>
    <t>Before - Other camp. activity - staff 85</t>
  </si>
  <si>
    <t>6.14-86</t>
  </si>
  <si>
    <t>Before - Other camp. activity - staff 86</t>
  </si>
  <si>
    <t>6.14-87</t>
  </si>
  <si>
    <t>Before - Other camp. activity - staff 87</t>
  </si>
  <si>
    <t>6.14-88</t>
  </si>
  <si>
    <t>Before - Other camp. activity - staff 88</t>
  </si>
  <si>
    <t>6.14-89</t>
  </si>
  <si>
    <t>Before - Other camp. activity - staff 89</t>
  </si>
  <si>
    <t>6.14-90</t>
  </si>
  <si>
    <t>Before - Other camp. activity - staff 90</t>
  </si>
  <si>
    <t>6.14-91</t>
  </si>
  <si>
    <t>Before - Other camp. activity - staff 91</t>
  </si>
  <si>
    <t>6.14-92</t>
  </si>
  <si>
    <t>Before - Other camp. activity - staff 92</t>
  </si>
  <si>
    <t>6.14-93</t>
  </si>
  <si>
    <t>Before - Other camp. activity - staff 93</t>
  </si>
  <si>
    <t>6.14-94</t>
  </si>
  <si>
    <t>Before - Other camp. activity - staff 94</t>
  </si>
  <si>
    <t>6.14-95</t>
  </si>
  <si>
    <t>Before - Other camp. activity - staff 95</t>
  </si>
  <si>
    <t>6.14-96</t>
  </si>
  <si>
    <t>Before - Other camp. activity - staff 96</t>
  </si>
  <si>
    <t>6.14-97</t>
  </si>
  <si>
    <t>Before - Other camp. activity - staff 97</t>
  </si>
  <si>
    <t>6.14-98</t>
  </si>
  <si>
    <t>Before - Other camp. activity - staff 98</t>
  </si>
  <si>
    <t>6.14-99</t>
  </si>
  <si>
    <t>Before - Other camp. activity - staff 99</t>
  </si>
  <si>
    <t>6.14-100</t>
  </si>
  <si>
    <t>Before - Other camp. activity - staff 100</t>
  </si>
  <si>
    <t>6.14-101</t>
  </si>
  <si>
    <t>Before - Other camp. activity - staff 101</t>
  </si>
  <si>
    <t>6.14-102</t>
  </si>
  <si>
    <t>Before - Other camp. activity - staff 102</t>
  </si>
  <si>
    <t>6.14-103</t>
  </si>
  <si>
    <t>Before - Other camp. activity - staff 103</t>
  </si>
  <si>
    <t>6.14-104</t>
  </si>
  <si>
    <t>Before - Other camp. activity - staff 104</t>
  </si>
  <si>
    <t>6.14-105</t>
  </si>
  <si>
    <t>Before - Other camp. activity - staff 105</t>
  </si>
  <si>
    <t>6.14-106</t>
  </si>
  <si>
    <t>Before - Other camp. activity - staff 106</t>
  </si>
  <si>
    <t>6.14-107</t>
  </si>
  <si>
    <t>Before - Other camp. activity - staff 107</t>
  </si>
  <si>
    <t>6.14-108</t>
  </si>
  <si>
    <t>Before - Other camp. activity - staff 108</t>
  </si>
  <si>
    <t>6.14-109</t>
  </si>
  <si>
    <t>Before - Other camp. activity - staff 109</t>
  </si>
  <si>
    <t>6.14-110</t>
  </si>
  <si>
    <t>Before - Other camp. activity - staff 110</t>
  </si>
  <si>
    <t>6.14-111</t>
  </si>
  <si>
    <t>Before - Other camp. activity - staff 111</t>
  </si>
  <si>
    <t>6.14-112</t>
  </si>
  <si>
    <t>Before - Other camp. activity - staff 112</t>
  </si>
  <si>
    <t>6.14-113</t>
  </si>
  <si>
    <t>Before - Other camp. activity - staff 113</t>
  </si>
  <si>
    <t>6.14-114</t>
  </si>
  <si>
    <t>Before - Other camp. activity - staff 114</t>
  </si>
  <si>
    <t>6.14-115</t>
  </si>
  <si>
    <t>Before - Other camp. activity - staff 115</t>
  </si>
  <si>
    <t>6.14-116</t>
  </si>
  <si>
    <t>Before - Other camp. activity - staff 116</t>
  </si>
  <si>
    <t>6.14-117</t>
  </si>
  <si>
    <t>Before - Other camp. activity - staff 117</t>
  </si>
  <si>
    <t>6.14-118</t>
  </si>
  <si>
    <t>Before - Other camp. activity - staff 118</t>
  </si>
  <si>
    <t>6.14-119</t>
  </si>
  <si>
    <t>Before - Other camp. activity - staff 119</t>
  </si>
  <si>
    <t>6.14-120</t>
  </si>
  <si>
    <t>Before - Other camp. activity - staff 120</t>
  </si>
  <si>
    <t>6.14-121</t>
  </si>
  <si>
    <t>Before - Other camp. activity - staff 121</t>
  </si>
  <si>
    <t>6.14-122</t>
  </si>
  <si>
    <t>Before - Other camp. activity - staff 122</t>
  </si>
  <si>
    <t>6.14-123</t>
  </si>
  <si>
    <t>Before - Other camp. activity - staff 123</t>
  </si>
  <si>
    <t>6.14-124</t>
  </si>
  <si>
    <t>Before - Other camp. activity - staff 124</t>
  </si>
  <si>
    <t>6.14-125</t>
  </si>
  <si>
    <t>Before - Other camp. activity - staff 125</t>
  </si>
  <si>
    <t>6.14-126</t>
  </si>
  <si>
    <t>Before - Other camp. activity - staff 126</t>
  </si>
  <si>
    <t>6.14-127</t>
  </si>
  <si>
    <t>Before - Other camp. activity - staff 127</t>
  </si>
  <si>
    <t>6.14-128</t>
  </si>
  <si>
    <t>Before - Other camp. activity - staff 128</t>
  </si>
  <si>
    <t>6.14-129</t>
  </si>
  <si>
    <t>Before - Other camp. activity - staff 129</t>
  </si>
  <si>
    <t>6.14-130</t>
  </si>
  <si>
    <t>Before - Other camp. activity - staff 130</t>
  </si>
  <si>
    <t>6.15-1</t>
  </si>
  <si>
    <t>During - training - staff 1</t>
  </si>
  <si>
    <t>6.15-2</t>
  </si>
  <si>
    <t>During - training - staff 2</t>
  </si>
  <si>
    <t>6.15-3</t>
  </si>
  <si>
    <t>During - training - staff 3</t>
  </si>
  <si>
    <t>6.15-4</t>
  </si>
  <si>
    <t>During - training - staff 4</t>
  </si>
  <si>
    <t>6.15-5</t>
  </si>
  <si>
    <t>During - training - staff 5</t>
  </si>
  <si>
    <t>6.15-6</t>
  </si>
  <si>
    <t>During - training - staff 6</t>
  </si>
  <si>
    <t>6.15-7</t>
  </si>
  <si>
    <t>During - training - staff 7</t>
  </si>
  <si>
    <t>6.15-8</t>
  </si>
  <si>
    <t>During - training - staff 8</t>
  </si>
  <si>
    <t>6.15-9</t>
  </si>
  <si>
    <t>During - training - staff 9</t>
  </si>
  <si>
    <t>6.15-10</t>
  </si>
  <si>
    <t>During - training - staff 10</t>
  </si>
  <si>
    <t>6.15-11</t>
  </si>
  <si>
    <t>During - training - staff 11</t>
  </si>
  <si>
    <t>6.15-12</t>
  </si>
  <si>
    <t>During - training - staff 12</t>
  </si>
  <si>
    <t>6.15-13</t>
  </si>
  <si>
    <t>During - training - staff 13</t>
  </si>
  <si>
    <t>6.15-14</t>
  </si>
  <si>
    <t>During - training - staff 14</t>
  </si>
  <si>
    <t>6.15-15</t>
  </si>
  <si>
    <t>During - training - staff 15</t>
  </si>
  <si>
    <t>6.15-16</t>
  </si>
  <si>
    <t>During - training - staff 16</t>
  </si>
  <si>
    <t>6.15-17</t>
  </si>
  <si>
    <t>During - training - staff 17</t>
  </si>
  <si>
    <t>6.15-18</t>
  </si>
  <si>
    <t>During - training - staff 18</t>
  </si>
  <si>
    <t>6.15-19</t>
  </si>
  <si>
    <t>During - training - staff 19</t>
  </si>
  <si>
    <t>6.15-20</t>
  </si>
  <si>
    <t>During - training - staff 20</t>
  </si>
  <si>
    <t>6.15-21</t>
  </si>
  <si>
    <t>During - training - staff 21</t>
  </si>
  <si>
    <t>6.15-22</t>
  </si>
  <si>
    <t>During - training - staff 22</t>
  </si>
  <si>
    <t>6.15-23</t>
  </si>
  <si>
    <t>During - training - staff 23</t>
  </si>
  <si>
    <t>6.15-24</t>
  </si>
  <si>
    <t>During - training - staff 24</t>
  </si>
  <si>
    <t>6.15-25</t>
  </si>
  <si>
    <t>During - training - staff 25</t>
  </si>
  <si>
    <t>6.15-26</t>
  </si>
  <si>
    <t>During - training - staff 26</t>
  </si>
  <si>
    <t>6.15-27</t>
  </si>
  <si>
    <t>During - training - staff 27</t>
  </si>
  <si>
    <t>6.15-28</t>
  </si>
  <si>
    <t>During - training - staff 28</t>
  </si>
  <si>
    <t>6.15-29</t>
  </si>
  <si>
    <t>During - training - staff 29</t>
  </si>
  <si>
    <t>6.15-30</t>
  </si>
  <si>
    <t>During - training - staff 30</t>
  </si>
  <si>
    <t>6.15-31</t>
  </si>
  <si>
    <t>During - training - staff 31</t>
  </si>
  <si>
    <t>6.15-32</t>
  </si>
  <si>
    <t>During - training - staff 32</t>
  </si>
  <si>
    <t>6.15-33</t>
  </si>
  <si>
    <t>During - training - staff 33</t>
  </si>
  <si>
    <t>6.15-34</t>
  </si>
  <si>
    <t>During - training - staff 34</t>
  </si>
  <si>
    <t>6.15-35</t>
  </si>
  <si>
    <t>During - training - staff 35</t>
  </si>
  <si>
    <t>6.15-36</t>
  </si>
  <si>
    <t>During - training - staff 36</t>
  </si>
  <si>
    <t>6.15-37</t>
  </si>
  <si>
    <t>During - training - staff 37</t>
  </si>
  <si>
    <t>6.15-38</t>
  </si>
  <si>
    <t>During - training - staff 38</t>
  </si>
  <si>
    <t>6.15-39</t>
  </si>
  <si>
    <t>During - training - staff 39</t>
  </si>
  <si>
    <t>6.15-40</t>
  </si>
  <si>
    <t>During - training - staff 40</t>
  </si>
  <si>
    <t>6.15-41</t>
  </si>
  <si>
    <t>During - training - staff 41</t>
  </si>
  <si>
    <t>6.15-42</t>
  </si>
  <si>
    <t>During - training - staff 42</t>
  </si>
  <si>
    <t>6.15-43</t>
  </si>
  <si>
    <t>During - training - staff 43</t>
  </si>
  <si>
    <t>6.15-44</t>
  </si>
  <si>
    <t>During - training - staff 44</t>
  </si>
  <si>
    <t>6.15-45</t>
  </si>
  <si>
    <t>During - training - staff 45</t>
  </si>
  <si>
    <t>6.15-46</t>
  </si>
  <si>
    <t>During - training - staff 46</t>
  </si>
  <si>
    <t>6.15-47</t>
  </si>
  <si>
    <t>During - training - staff 47</t>
  </si>
  <si>
    <t>6.15-48</t>
  </si>
  <si>
    <t>During - training - staff 48</t>
  </si>
  <si>
    <t>6.15-49</t>
  </si>
  <si>
    <t>During - training - staff 49</t>
  </si>
  <si>
    <t>6.15-50</t>
  </si>
  <si>
    <t>During - training - staff 50</t>
  </si>
  <si>
    <t>6.15-51</t>
  </si>
  <si>
    <t>During - training - staff 51</t>
  </si>
  <si>
    <t>6.15-52</t>
  </si>
  <si>
    <t>During - training - staff 52</t>
  </si>
  <si>
    <t>6.15-53</t>
  </si>
  <si>
    <t>During - training - staff 53</t>
  </si>
  <si>
    <t>6.15-54</t>
  </si>
  <si>
    <t>During - training - staff 54</t>
  </si>
  <si>
    <t>6.15-55</t>
  </si>
  <si>
    <t>During - training - staff 55</t>
  </si>
  <si>
    <t>6.15-56</t>
  </si>
  <si>
    <t>During - training - staff 56</t>
  </si>
  <si>
    <t>6.15-57</t>
  </si>
  <si>
    <t>During - training - staff 57</t>
  </si>
  <si>
    <t>6.15-58</t>
  </si>
  <si>
    <t>During - training - staff 58</t>
  </si>
  <si>
    <t>6.15-59</t>
  </si>
  <si>
    <t>During - training - staff 59</t>
  </si>
  <si>
    <t>6.15-60</t>
  </si>
  <si>
    <t>During - training - staff 60</t>
  </si>
  <si>
    <t>6.15-61</t>
  </si>
  <si>
    <t>During - training - staff 61</t>
  </si>
  <si>
    <t>6.15-62</t>
  </si>
  <si>
    <t>During - training - staff 62</t>
  </si>
  <si>
    <t>6.15-63</t>
  </si>
  <si>
    <t>During - training - staff 63</t>
  </si>
  <si>
    <t>6.15-64</t>
  </si>
  <si>
    <t>During - training - staff 64</t>
  </si>
  <si>
    <t>6.15-65</t>
  </si>
  <si>
    <t>During - training - staff 65</t>
  </si>
  <si>
    <t>6.15-66</t>
  </si>
  <si>
    <t>During - training - staff 66</t>
  </si>
  <si>
    <t>6.15-67</t>
  </si>
  <si>
    <t>During - training - staff 67</t>
  </si>
  <si>
    <t>6.15-68</t>
  </si>
  <si>
    <t>During - training - staff 68</t>
  </si>
  <si>
    <t>6.15-69</t>
  </si>
  <si>
    <t>During - training - staff 69</t>
  </si>
  <si>
    <t>6.15-70</t>
  </si>
  <si>
    <t>During - training - staff 70</t>
  </si>
  <si>
    <t>6.15-71</t>
  </si>
  <si>
    <t>During - training - staff 71</t>
  </si>
  <si>
    <t>6.15-72</t>
  </si>
  <si>
    <t>During - training - staff 72</t>
  </si>
  <si>
    <t>6.15-73</t>
  </si>
  <si>
    <t>During - training - staff 73</t>
  </si>
  <si>
    <t>6.15-74</t>
  </si>
  <si>
    <t>During - training - staff 74</t>
  </si>
  <si>
    <t>6.15-75</t>
  </si>
  <si>
    <t>During - training - staff 75</t>
  </si>
  <si>
    <t>6.15-76</t>
  </si>
  <si>
    <t>During - training - staff 76</t>
  </si>
  <si>
    <t>6.15-77</t>
  </si>
  <si>
    <t>During - training - staff 77</t>
  </si>
  <si>
    <t>6.15-78</t>
  </si>
  <si>
    <t>During - training - staff 78</t>
  </si>
  <si>
    <t>6.15-79</t>
  </si>
  <si>
    <t>During - training - staff 79</t>
  </si>
  <si>
    <t>6.15-80</t>
  </si>
  <si>
    <t>During - training - staff 80</t>
  </si>
  <si>
    <t>6.15-81</t>
  </si>
  <si>
    <t>During - training - staff 81</t>
  </si>
  <si>
    <t>6.15-82</t>
  </si>
  <si>
    <t>During - training - staff 82</t>
  </si>
  <si>
    <t>6.15-83</t>
  </si>
  <si>
    <t>During - training - staff 83</t>
  </si>
  <si>
    <t>6.15-84</t>
  </si>
  <si>
    <t>During - training - staff 84</t>
  </si>
  <si>
    <t>6.15-85</t>
  </si>
  <si>
    <t>During - training - staff 85</t>
  </si>
  <si>
    <t>6.15-86</t>
  </si>
  <si>
    <t>During - training - staff 86</t>
  </si>
  <si>
    <t>6.15-87</t>
  </si>
  <si>
    <t>During - training - staff 87</t>
  </si>
  <si>
    <t>6.15-88</t>
  </si>
  <si>
    <t>During - training - staff 88</t>
  </si>
  <si>
    <t>6.15-89</t>
  </si>
  <si>
    <t>During - training - staff 89</t>
  </si>
  <si>
    <t>6.15-90</t>
  </si>
  <si>
    <t>During - training - staff 90</t>
  </si>
  <si>
    <t>6.15-91</t>
  </si>
  <si>
    <t>During - training - staff 91</t>
  </si>
  <si>
    <t>6.15-92</t>
  </si>
  <si>
    <t>During - training - staff 92</t>
  </si>
  <si>
    <t>6.15-93</t>
  </si>
  <si>
    <t>During - training - staff 93</t>
  </si>
  <si>
    <t>6.15-94</t>
  </si>
  <si>
    <t>During - training - staff 94</t>
  </si>
  <si>
    <t>6.15-95</t>
  </si>
  <si>
    <t>During - training - staff 95</t>
  </si>
  <si>
    <t>6.15-96</t>
  </si>
  <si>
    <t>During - training - staff 96</t>
  </si>
  <si>
    <t>6.15-97</t>
  </si>
  <si>
    <t>During - training - staff 97</t>
  </si>
  <si>
    <t>6.15-98</t>
  </si>
  <si>
    <t>During - training - staff 98</t>
  </si>
  <si>
    <t>6.15-99</t>
  </si>
  <si>
    <t>During - training - staff 99</t>
  </si>
  <si>
    <t>6.15-100</t>
  </si>
  <si>
    <t>During - training - staff 100</t>
  </si>
  <si>
    <t>6.15-101</t>
  </si>
  <si>
    <t>During - training - staff 101</t>
  </si>
  <si>
    <t>6.15-102</t>
  </si>
  <si>
    <t>During - training - staff 102</t>
  </si>
  <si>
    <t>6.15-103</t>
  </si>
  <si>
    <t>During - training - staff 103</t>
  </si>
  <si>
    <t>6.15-104</t>
  </si>
  <si>
    <t>During - training - staff 104</t>
  </si>
  <si>
    <t>6.15-105</t>
  </si>
  <si>
    <t>During - training - staff 105</t>
  </si>
  <si>
    <t>6.15-106</t>
  </si>
  <si>
    <t>During - training - staff 106</t>
  </si>
  <si>
    <t>6.15-107</t>
  </si>
  <si>
    <t>During - training - staff 107</t>
  </si>
  <si>
    <t>6.15-108</t>
  </si>
  <si>
    <t>During - training - staff 108</t>
  </si>
  <si>
    <t>6.15-109</t>
  </si>
  <si>
    <t>During - training - staff 109</t>
  </si>
  <si>
    <t>6.15-110</t>
  </si>
  <si>
    <t>During - training - staff 110</t>
  </si>
  <si>
    <t>6.15-111</t>
  </si>
  <si>
    <t>During - training - staff 111</t>
  </si>
  <si>
    <t>6.15-112</t>
  </si>
  <si>
    <t>During - training - staff 112</t>
  </si>
  <si>
    <t>6.15-113</t>
  </si>
  <si>
    <t>During - training - staff 113</t>
  </si>
  <si>
    <t>6.15-114</t>
  </si>
  <si>
    <t>During - training - staff 114</t>
  </si>
  <si>
    <t>6.15-115</t>
  </si>
  <si>
    <t>During - training - staff 115</t>
  </si>
  <si>
    <t>6.15-116</t>
  </si>
  <si>
    <t>During - training - staff 116</t>
  </si>
  <si>
    <t>6.15-117</t>
  </si>
  <si>
    <t>During - training - staff 117</t>
  </si>
  <si>
    <t>6.15-118</t>
  </si>
  <si>
    <t>During - training - staff 118</t>
  </si>
  <si>
    <t>6.15-119</t>
  </si>
  <si>
    <t>During - training - staff 119</t>
  </si>
  <si>
    <t>6.15-120</t>
  </si>
  <si>
    <t>During - training - staff 120</t>
  </si>
  <si>
    <t>6.15-121</t>
  </si>
  <si>
    <t>During - training - staff 121</t>
  </si>
  <si>
    <t>6.15-122</t>
  </si>
  <si>
    <t>During - training - staff 122</t>
  </si>
  <si>
    <t>6.15-123</t>
  </si>
  <si>
    <t>During - training - staff 123</t>
  </si>
  <si>
    <t>6.15-124</t>
  </si>
  <si>
    <t>During - training - staff 124</t>
  </si>
  <si>
    <t>6.15-125</t>
  </si>
  <si>
    <t>During - training - staff 125</t>
  </si>
  <si>
    <t>6.15-126</t>
  </si>
  <si>
    <t>During - training - staff 126</t>
  </si>
  <si>
    <t>6.15-127</t>
  </si>
  <si>
    <t>During - training - staff 127</t>
  </si>
  <si>
    <t>6.15-128</t>
  </si>
  <si>
    <t>During - training - staff 128</t>
  </si>
  <si>
    <t>6.15-129</t>
  </si>
  <si>
    <t>During - training - staff 129</t>
  </si>
  <si>
    <t>6.15-130</t>
  </si>
  <si>
    <t>During - training - staff 130</t>
  </si>
  <si>
    <t>6.16-1</t>
  </si>
  <si>
    <t>During - Campaign management - staff 1</t>
  </si>
  <si>
    <t>6.16-2</t>
  </si>
  <si>
    <t>During - Campaign management - staff 2</t>
  </si>
  <si>
    <t>6.16-3</t>
  </si>
  <si>
    <t>During - Campaign management - staff 3</t>
  </si>
  <si>
    <t>6.16-4</t>
  </si>
  <si>
    <t>During - Campaign management - staff 4</t>
  </si>
  <si>
    <t>6.16-5</t>
  </si>
  <si>
    <t>During - Campaign management - staff 5</t>
  </si>
  <si>
    <t>6.16-6</t>
  </si>
  <si>
    <t>During - Campaign management - staff 6</t>
  </si>
  <si>
    <t>6.16-7</t>
  </si>
  <si>
    <t>During - Campaign management - staff 7</t>
  </si>
  <si>
    <t>6.16-8</t>
  </si>
  <si>
    <t>During - Campaign management - staff 8</t>
  </si>
  <si>
    <t>6.16-9</t>
  </si>
  <si>
    <t>During - Campaign management - staff 9</t>
  </si>
  <si>
    <t>6.16-10</t>
  </si>
  <si>
    <t>During - Campaign management - staff 10</t>
  </si>
  <si>
    <t>6.16-11</t>
  </si>
  <si>
    <t>During - Campaign management - staff 11</t>
  </si>
  <si>
    <t>6.16-12</t>
  </si>
  <si>
    <t>During - Campaign management - staff 12</t>
  </si>
  <si>
    <t>6.16-13</t>
  </si>
  <si>
    <t>During - Campaign management - staff 13</t>
  </si>
  <si>
    <t>6.16-14</t>
  </si>
  <si>
    <t>During - Campaign management - staff 14</t>
  </si>
  <si>
    <t>6.16-15</t>
  </si>
  <si>
    <t>During - Campaign management - staff 15</t>
  </si>
  <si>
    <t>6.16-16</t>
  </si>
  <si>
    <t>During - Campaign management - staff 16</t>
  </si>
  <si>
    <t>6.16-17</t>
  </si>
  <si>
    <t>During - Campaign management - staff 17</t>
  </si>
  <si>
    <t>6.16-18</t>
  </si>
  <si>
    <t>During - Campaign management - staff 18</t>
  </si>
  <si>
    <t>6.16-19</t>
  </si>
  <si>
    <t>During - Campaign management - staff 19</t>
  </si>
  <si>
    <t>6.16-20</t>
  </si>
  <si>
    <t>During - Campaign management - staff 20</t>
  </si>
  <si>
    <t>6.16-21</t>
  </si>
  <si>
    <t>During - Campaign management - staff 21</t>
  </si>
  <si>
    <t>6.16-22</t>
  </si>
  <si>
    <t>During - Campaign management - staff 22</t>
  </si>
  <si>
    <t>6.16-23</t>
  </si>
  <si>
    <t>During - Campaign management - staff 23</t>
  </si>
  <si>
    <t>6.16-24</t>
  </si>
  <si>
    <t>During - Campaign management - staff 24</t>
  </si>
  <si>
    <t>6.16-25</t>
  </si>
  <si>
    <t>During - Campaign management - staff 25</t>
  </si>
  <si>
    <t>6.16-26</t>
  </si>
  <si>
    <t>During - Campaign management - staff 26</t>
  </si>
  <si>
    <t>6.16-27</t>
  </si>
  <si>
    <t>During - Campaign management - staff 27</t>
  </si>
  <si>
    <t>6.16-28</t>
  </si>
  <si>
    <t>During - Campaign management - staff 28</t>
  </si>
  <si>
    <t>6.16-29</t>
  </si>
  <si>
    <t>During - Campaign management - staff 29</t>
  </si>
  <si>
    <t>6.16-30</t>
  </si>
  <si>
    <t>During - Campaign management - staff 30</t>
  </si>
  <si>
    <t>6.16-31</t>
  </si>
  <si>
    <t>During - Campaign management - staff 31</t>
  </si>
  <si>
    <t>6.16-32</t>
  </si>
  <si>
    <t>During - Campaign management - staff 32</t>
  </si>
  <si>
    <t>6.16-33</t>
  </si>
  <si>
    <t>During - Campaign management - staff 33</t>
  </si>
  <si>
    <t>6.16-34</t>
  </si>
  <si>
    <t>During - Campaign management - staff 34</t>
  </si>
  <si>
    <t>6.16-35</t>
  </si>
  <si>
    <t>During - Campaign management - staff 35</t>
  </si>
  <si>
    <t>6.16-36</t>
  </si>
  <si>
    <t>During - Campaign management - staff 36</t>
  </si>
  <si>
    <t>6.16-37</t>
  </si>
  <si>
    <t>During - Campaign management - staff 37</t>
  </si>
  <si>
    <t>6.16-38</t>
  </si>
  <si>
    <t>During - Campaign management - staff 38</t>
  </si>
  <si>
    <t>6.16-39</t>
  </si>
  <si>
    <t>During - Campaign management - staff 39</t>
  </si>
  <si>
    <t>6.16-40</t>
  </si>
  <si>
    <t>During - Campaign management - staff 40</t>
  </si>
  <si>
    <t>6.16-41</t>
  </si>
  <si>
    <t>During - Campaign management - staff 41</t>
  </si>
  <si>
    <t>6.16-42</t>
  </si>
  <si>
    <t>During - Campaign management - staff 42</t>
  </si>
  <si>
    <t>6.16-43</t>
  </si>
  <si>
    <t>During - Campaign management - staff 43</t>
  </si>
  <si>
    <t>6.16-44</t>
  </si>
  <si>
    <t>During - Campaign management - staff 44</t>
  </si>
  <si>
    <t>6.16-45</t>
  </si>
  <si>
    <t>During - Campaign management - staff 45</t>
  </si>
  <si>
    <t>6.16-46</t>
  </si>
  <si>
    <t>During - Campaign management - staff 46</t>
  </si>
  <si>
    <t>6.16-47</t>
  </si>
  <si>
    <t>During - Campaign management - staff 47</t>
  </si>
  <si>
    <t>6.16-48</t>
  </si>
  <si>
    <t>During - Campaign management - staff 48</t>
  </si>
  <si>
    <t>6.16-49</t>
  </si>
  <si>
    <t>During - Campaign management - staff 49</t>
  </si>
  <si>
    <t>6.16-50</t>
  </si>
  <si>
    <t>During - Campaign management - staff 50</t>
  </si>
  <si>
    <t>6.16-51</t>
  </si>
  <si>
    <t>During - Campaign management - staff 51</t>
  </si>
  <si>
    <t>6.16-52</t>
  </si>
  <si>
    <t>During - Campaign management - staff 52</t>
  </si>
  <si>
    <t>6.16-53</t>
  </si>
  <si>
    <t>During - Campaign management - staff 53</t>
  </si>
  <si>
    <t>6.16-54</t>
  </si>
  <si>
    <t>During - Campaign management - staff 54</t>
  </si>
  <si>
    <t>6.16-55</t>
  </si>
  <si>
    <t>During - Campaign management - staff 55</t>
  </si>
  <si>
    <t>6.16-56</t>
  </si>
  <si>
    <t>During - Campaign management - staff 56</t>
  </si>
  <si>
    <t>6.16-57</t>
  </si>
  <si>
    <t>During - Campaign management - staff 57</t>
  </si>
  <si>
    <t>6.16-58</t>
  </si>
  <si>
    <t>During - Campaign management - staff 58</t>
  </si>
  <si>
    <t>6.16-59</t>
  </si>
  <si>
    <t>During - Campaign management - staff 59</t>
  </si>
  <si>
    <t>6.16-60</t>
  </si>
  <si>
    <t>During - Campaign management - staff 60</t>
  </si>
  <si>
    <t>6.16-61</t>
  </si>
  <si>
    <t>During - Campaign management - staff 61</t>
  </si>
  <si>
    <t>6.16-62</t>
  </si>
  <si>
    <t>During - Campaign management - staff 62</t>
  </si>
  <si>
    <t>6.16-63</t>
  </si>
  <si>
    <t>During - Campaign management - staff 63</t>
  </si>
  <si>
    <t>6.16-64</t>
  </si>
  <si>
    <t>During - Campaign management - staff 64</t>
  </si>
  <si>
    <t>6.16-65</t>
  </si>
  <si>
    <t>During - Campaign management - staff 65</t>
  </si>
  <si>
    <t>6.16-66</t>
  </si>
  <si>
    <t>During - Campaign management - staff 66</t>
  </si>
  <si>
    <t>6.16-67</t>
  </si>
  <si>
    <t>During - Campaign management - staff 67</t>
  </si>
  <si>
    <t>6.16-68</t>
  </si>
  <si>
    <t>During - Campaign management - staff 68</t>
  </si>
  <si>
    <t>6.16-69</t>
  </si>
  <si>
    <t>During - Campaign management - staff 69</t>
  </si>
  <si>
    <t>6.16-70</t>
  </si>
  <si>
    <t>During - Campaign management - staff 70</t>
  </si>
  <si>
    <t>6.16-71</t>
  </si>
  <si>
    <t>During - Campaign management - staff 71</t>
  </si>
  <si>
    <t>6.16-72</t>
  </si>
  <si>
    <t>During - Campaign management - staff 72</t>
  </si>
  <si>
    <t>6.16-73</t>
  </si>
  <si>
    <t>During - Campaign management - staff 73</t>
  </si>
  <si>
    <t>6.16-74</t>
  </si>
  <si>
    <t>During - Campaign management - staff 74</t>
  </si>
  <si>
    <t>6.16-75</t>
  </si>
  <si>
    <t>During - Campaign management - staff 75</t>
  </si>
  <si>
    <t>6.16-76</t>
  </si>
  <si>
    <t>During - Campaign management - staff 76</t>
  </si>
  <si>
    <t>6.16-77</t>
  </si>
  <si>
    <t>During - Campaign management - staff 77</t>
  </si>
  <si>
    <t>6.16-78</t>
  </si>
  <si>
    <t>During - Campaign management - staff 78</t>
  </si>
  <si>
    <t>6.16-79</t>
  </si>
  <si>
    <t>During - Campaign management - staff 79</t>
  </si>
  <si>
    <t>6.16-80</t>
  </si>
  <si>
    <t>During - Campaign management - staff 80</t>
  </si>
  <si>
    <t>6.16-81</t>
  </si>
  <si>
    <t>During - Campaign management - staff 81</t>
  </si>
  <si>
    <t>6.16-82</t>
  </si>
  <si>
    <t>During - Campaign management - staff 82</t>
  </si>
  <si>
    <t>6.16-83</t>
  </si>
  <si>
    <t>During - Campaign management - staff 83</t>
  </si>
  <si>
    <t>6.16-84</t>
  </si>
  <si>
    <t>During - Campaign management - staff 84</t>
  </si>
  <si>
    <t>6.16-85</t>
  </si>
  <si>
    <t>During - Campaign management - staff 85</t>
  </si>
  <si>
    <t>6.16-86</t>
  </si>
  <si>
    <t>During - Campaign management - staff 86</t>
  </si>
  <si>
    <t>6.16-87</t>
  </si>
  <si>
    <t>During - Campaign management - staff 87</t>
  </si>
  <si>
    <t>6.16-88</t>
  </si>
  <si>
    <t>During - Campaign management - staff 88</t>
  </si>
  <si>
    <t>6.16-89</t>
  </si>
  <si>
    <t>During - Campaign management - staff 89</t>
  </si>
  <si>
    <t>6.16-90</t>
  </si>
  <si>
    <t>During - Campaign management - staff 90</t>
  </si>
  <si>
    <t>6.16-91</t>
  </si>
  <si>
    <t>During - Campaign management - staff 91</t>
  </si>
  <si>
    <t>6.16-92</t>
  </si>
  <si>
    <t>During - Campaign management - staff 92</t>
  </si>
  <si>
    <t>6.16-93</t>
  </si>
  <si>
    <t>During - Campaign management - staff 93</t>
  </si>
  <si>
    <t>6.16-94</t>
  </si>
  <si>
    <t>During - Campaign management - staff 94</t>
  </si>
  <si>
    <t>6.16-95</t>
  </si>
  <si>
    <t>During - Campaign management - staff 95</t>
  </si>
  <si>
    <t>6.16-96</t>
  </si>
  <si>
    <t>During - Campaign management - staff 96</t>
  </si>
  <si>
    <t>6.16-97</t>
  </si>
  <si>
    <t>During - Campaign management - staff 97</t>
  </si>
  <si>
    <t>6.16-98</t>
  </si>
  <si>
    <t>During - Campaign management - staff 98</t>
  </si>
  <si>
    <t>6.16-99</t>
  </si>
  <si>
    <t>During - Campaign management - staff 99</t>
  </si>
  <si>
    <t>6.16-100</t>
  </si>
  <si>
    <t>During - Campaign management - staff 100</t>
  </si>
  <si>
    <t>6.16-101</t>
  </si>
  <si>
    <t>During - Campaign management - staff 101</t>
  </si>
  <si>
    <t>6.16-102</t>
  </si>
  <si>
    <t>During - Campaign management - staff 102</t>
  </si>
  <si>
    <t>6.16-103</t>
  </si>
  <si>
    <t>During - Campaign management - staff 103</t>
  </si>
  <si>
    <t>6.16-104</t>
  </si>
  <si>
    <t>During - Campaign management - staff 104</t>
  </si>
  <si>
    <t>6.16-105</t>
  </si>
  <si>
    <t>During - Campaign management - staff 105</t>
  </si>
  <si>
    <t>6.16-106</t>
  </si>
  <si>
    <t>During - Campaign management - staff 106</t>
  </si>
  <si>
    <t>6.16-107</t>
  </si>
  <si>
    <t>During - Campaign management - staff 107</t>
  </si>
  <si>
    <t>6.16-108</t>
  </si>
  <si>
    <t>During - Campaign management - staff 108</t>
  </si>
  <si>
    <t>6.16-109</t>
  </si>
  <si>
    <t>During - Campaign management - staff 109</t>
  </si>
  <si>
    <t>6.16-110</t>
  </si>
  <si>
    <t>During - Campaign management - staff 110</t>
  </si>
  <si>
    <t>6.16-111</t>
  </si>
  <si>
    <t>During - Campaign management - staff 111</t>
  </si>
  <si>
    <t>6.16-112</t>
  </si>
  <si>
    <t>During - Campaign management - staff 112</t>
  </si>
  <si>
    <t>6.16-113</t>
  </si>
  <si>
    <t>During - Campaign management - staff 113</t>
  </si>
  <si>
    <t>6.16-114</t>
  </si>
  <si>
    <t>During - Campaign management - staff 114</t>
  </si>
  <si>
    <t>6.16-115</t>
  </si>
  <si>
    <t>During - Campaign management - staff 115</t>
  </si>
  <si>
    <t>6.16-116</t>
  </si>
  <si>
    <t>During - Campaign management - staff 116</t>
  </si>
  <si>
    <t>6.16-117</t>
  </si>
  <si>
    <t>During - Campaign management - staff 117</t>
  </si>
  <si>
    <t>6.16-118</t>
  </si>
  <si>
    <t>During - Campaign management - staff 118</t>
  </si>
  <si>
    <t>6.16-119</t>
  </si>
  <si>
    <t>During - Campaign management - staff 119</t>
  </si>
  <si>
    <t>6.16-120</t>
  </si>
  <si>
    <t>During - Campaign management - staff 120</t>
  </si>
  <si>
    <t>6.16-121</t>
  </si>
  <si>
    <t>During - Campaign management - staff 121</t>
  </si>
  <si>
    <t>6.16-122</t>
  </si>
  <si>
    <t>During - Campaign management - staff 122</t>
  </si>
  <si>
    <t>6.16-123</t>
  </si>
  <si>
    <t>During - Campaign management - staff 123</t>
  </si>
  <si>
    <t>6.16-124</t>
  </si>
  <si>
    <t>During - Campaign management - staff 124</t>
  </si>
  <si>
    <t>6.16-125</t>
  </si>
  <si>
    <t>During - Campaign management - staff 125</t>
  </si>
  <si>
    <t>6.16-126</t>
  </si>
  <si>
    <t>During - Campaign management - staff 126</t>
  </si>
  <si>
    <t>6.16-127</t>
  </si>
  <si>
    <t>During - Campaign management - staff 127</t>
  </si>
  <si>
    <t>6.16-128</t>
  </si>
  <si>
    <t>During - Campaign management - staff 128</t>
  </si>
  <si>
    <t>6.16-129</t>
  </si>
  <si>
    <t>During - Campaign management - staff 129</t>
  </si>
  <si>
    <t>6.16-130</t>
  </si>
  <si>
    <t>During - Campaign management - staff 130</t>
  </si>
  <si>
    <t>6.17-1</t>
  </si>
  <si>
    <t>During - Supervision - staff 1</t>
  </si>
  <si>
    <t>6.17-2</t>
  </si>
  <si>
    <t>During - Supervision - staff 2</t>
  </si>
  <si>
    <t>6.17-3</t>
  </si>
  <si>
    <t>During - Supervision - staff 3</t>
  </si>
  <si>
    <t>6.17-4</t>
  </si>
  <si>
    <t>During - Supervision - staff 4</t>
  </si>
  <si>
    <t>6.17-5</t>
  </si>
  <si>
    <t>During - Supervision - staff 5</t>
  </si>
  <si>
    <t>6.17-6</t>
  </si>
  <si>
    <t>During - Supervision - staff 6</t>
  </si>
  <si>
    <t>6.17-7</t>
  </si>
  <si>
    <t>During - Supervision - staff 7</t>
  </si>
  <si>
    <t>6.17-8</t>
  </si>
  <si>
    <t>During - Supervision - staff 8</t>
  </si>
  <si>
    <t>6.17-9</t>
  </si>
  <si>
    <t>During - Supervision - staff 9</t>
  </si>
  <si>
    <t>6.17-10</t>
  </si>
  <si>
    <t>During - Supervision - staff 10</t>
  </si>
  <si>
    <t>6.17-11</t>
  </si>
  <si>
    <t>During - Supervision - staff 11</t>
  </si>
  <si>
    <t>6.17-12</t>
  </si>
  <si>
    <t>During - Supervision - staff 12</t>
  </si>
  <si>
    <t>6.17-13</t>
  </si>
  <si>
    <t>During - Supervision - staff 13</t>
  </si>
  <si>
    <t>6.17-14</t>
  </si>
  <si>
    <t>During - Supervision - staff 14</t>
  </si>
  <si>
    <t>6.17-15</t>
  </si>
  <si>
    <t>During - Supervision - staff 15</t>
  </si>
  <si>
    <t>6.17-16</t>
  </si>
  <si>
    <t>During - Supervision - staff 16</t>
  </si>
  <si>
    <t>6.17-17</t>
  </si>
  <si>
    <t>During - Supervision - staff 17</t>
  </si>
  <si>
    <t>6.17-18</t>
  </si>
  <si>
    <t>During - Supervision - staff 18</t>
  </si>
  <si>
    <t>6.17-19</t>
  </si>
  <si>
    <t>During - Supervision - staff 19</t>
  </si>
  <si>
    <t>6.17-20</t>
  </si>
  <si>
    <t>During - Supervision - staff 20</t>
  </si>
  <si>
    <t>6.17-21</t>
  </si>
  <si>
    <t>During - Supervision - staff 21</t>
  </si>
  <si>
    <t>6.17-22</t>
  </si>
  <si>
    <t>During - Supervision - staff 22</t>
  </si>
  <si>
    <t>6.17-23</t>
  </si>
  <si>
    <t>During - Supervision - staff 23</t>
  </si>
  <si>
    <t>6.17-24</t>
  </si>
  <si>
    <t>During - Supervision - staff 24</t>
  </si>
  <si>
    <t>6.17-25</t>
  </si>
  <si>
    <t>During - Supervision - staff 25</t>
  </si>
  <si>
    <t>6.17-26</t>
  </si>
  <si>
    <t>During - Supervision - staff 26</t>
  </si>
  <si>
    <t>6.17-27</t>
  </si>
  <si>
    <t>During - Supervision - staff 27</t>
  </si>
  <si>
    <t>6.17-28</t>
  </si>
  <si>
    <t>During - Supervision - staff 28</t>
  </si>
  <si>
    <t>6.17-29</t>
  </si>
  <si>
    <t>During - Supervision - staff 29</t>
  </si>
  <si>
    <t>6.17-30</t>
  </si>
  <si>
    <t>During - Supervision - staff 30</t>
  </si>
  <si>
    <t>6.17-31</t>
  </si>
  <si>
    <t>During - Supervision - staff 31</t>
  </si>
  <si>
    <t>6.17-32</t>
  </si>
  <si>
    <t>During - Supervision - staff 32</t>
  </si>
  <si>
    <t>6.17-33</t>
  </si>
  <si>
    <t>During - Supervision - staff 33</t>
  </si>
  <si>
    <t>6.17-34</t>
  </si>
  <si>
    <t>During - Supervision - staff 34</t>
  </si>
  <si>
    <t>6.17-35</t>
  </si>
  <si>
    <t>During - Supervision - staff 35</t>
  </si>
  <si>
    <t>6.17-36</t>
  </si>
  <si>
    <t>During - Supervision - staff 36</t>
  </si>
  <si>
    <t>6.17-37</t>
  </si>
  <si>
    <t>During - Supervision - staff 37</t>
  </si>
  <si>
    <t>6.17-38</t>
  </si>
  <si>
    <t>During - Supervision - staff 38</t>
  </si>
  <si>
    <t>6.17-39</t>
  </si>
  <si>
    <t>During - Supervision - staff 39</t>
  </si>
  <si>
    <t>6.17-40</t>
  </si>
  <si>
    <t>During - Supervision - staff 40</t>
  </si>
  <si>
    <t>6.17-41</t>
  </si>
  <si>
    <t>During - Supervision - staff 41</t>
  </si>
  <si>
    <t>6.17-42</t>
  </si>
  <si>
    <t>During - Supervision - staff 42</t>
  </si>
  <si>
    <t>6.17-43</t>
  </si>
  <si>
    <t>During - Supervision - staff 43</t>
  </si>
  <si>
    <t>6.17-44</t>
  </si>
  <si>
    <t>During - Supervision - staff 44</t>
  </si>
  <si>
    <t>6.17-45</t>
  </si>
  <si>
    <t>During - Supervision - staff 45</t>
  </si>
  <si>
    <t>6.17-46</t>
  </si>
  <si>
    <t>During - Supervision - staff 46</t>
  </si>
  <si>
    <t>6.17-47</t>
  </si>
  <si>
    <t>During - Supervision - staff 47</t>
  </si>
  <si>
    <t>6.17-48</t>
  </si>
  <si>
    <t>During - Supervision - staff 48</t>
  </si>
  <si>
    <t>6.17-49</t>
  </si>
  <si>
    <t>During - Supervision - staff 49</t>
  </si>
  <si>
    <t>6.17-50</t>
  </si>
  <si>
    <t>During - Supervision - staff 50</t>
  </si>
  <si>
    <t>6.17-51</t>
  </si>
  <si>
    <t>During - Supervision - staff 51</t>
  </si>
  <si>
    <t>6.17-52</t>
  </si>
  <si>
    <t>During - Supervision - staff 52</t>
  </si>
  <si>
    <t>6.17-53</t>
  </si>
  <si>
    <t>During - Supervision - staff 53</t>
  </si>
  <si>
    <t>6.17-54</t>
  </si>
  <si>
    <t>During - Supervision - staff 54</t>
  </si>
  <si>
    <t>6.17-55</t>
  </si>
  <si>
    <t>During - Supervision - staff 55</t>
  </si>
  <si>
    <t>6.17-56</t>
  </si>
  <si>
    <t>During - Supervision - staff 56</t>
  </si>
  <si>
    <t>6.17-57</t>
  </si>
  <si>
    <t>During - Supervision - staff 57</t>
  </si>
  <si>
    <t>6.17-58</t>
  </si>
  <si>
    <t>During - Supervision - staff 58</t>
  </si>
  <si>
    <t>6.17-59</t>
  </si>
  <si>
    <t>During - Supervision - staff 59</t>
  </si>
  <si>
    <t>6.17-60</t>
  </si>
  <si>
    <t>During - Supervision - staff 60</t>
  </si>
  <si>
    <t>6.17-61</t>
  </si>
  <si>
    <t>During - Supervision - staff 61</t>
  </si>
  <si>
    <t>6.17-62</t>
  </si>
  <si>
    <t>During - Supervision - staff 62</t>
  </si>
  <si>
    <t>6.17-63</t>
  </si>
  <si>
    <t>During - Supervision - staff 63</t>
  </si>
  <si>
    <t>6.17-64</t>
  </si>
  <si>
    <t>During - Supervision - staff 64</t>
  </si>
  <si>
    <t>6.17-65</t>
  </si>
  <si>
    <t>During - Supervision - staff 65</t>
  </si>
  <si>
    <t>6.17-66</t>
  </si>
  <si>
    <t>During - Supervision - staff 66</t>
  </si>
  <si>
    <t>6.17-67</t>
  </si>
  <si>
    <t>During - Supervision - staff 67</t>
  </si>
  <si>
    <t>6.17-68</t>
  </si>
  <si>
    <t>During - Supervision - staff 68</t>
  </si>
  <si>
    <t>6.17-69</t>
  </si>
  <si>
    <t>During - Supervision - staff 69</t>
  </si>
  <si>
    <t>6.17-70</t>
  </si>
  <si>
    <t>During - Supervision - staff 70</t>
  </si>
  <si>
    <t>6.17-71</t>
  </si>
  <si>
    <t>During - Supervision - staff 71</t>
  </si>
  <si>
    <t>6.17-72</t>
  </si>
  <si>
    <t>During - Supervision - staff 72</t>
  </si>
  <si>
    <t>6.17-73</t>
  </si>
  <si>
    <t>During - Supervision - staff 73</t>
  </si>
  <si>
    <t>6.17-74</t>
  </si>
  <si>
    <t>During - Supervision - staff 74</t>
  </si>
  <si>
    <t>6.17-75</t>
  </si>
  <si>
    <t>During - Supervision - staff 75</t>
  </si>
  <si>
    <t>6.17-76</t>
  </si>
  <si>
    <t>During - Supervision - staff 76</t>
  </si>
  <si>
    <t>6.17-77</t>
  </si>
  <si>
    <t>During - Supervision - staff 77</t>
  </si>
  <si>
    <t>6.17-78</t>
  </si>
  <si>
    <t>During - Supervision - staff 78</t>
  </si>
  <si>
    <t>6.17-79</t>
  </si>
  <si>
    <t>During - Supervision - staff 79</t>
  </si>
  <si>
    <t>6.17-80</t>
  </si>
  <si>
    <t>During - Supervision - staff 80</t>
  </si>
  <si>
    <t>6.17-81</t>
  </si>
  <si>
    <t>During - Supervision - staff 81</t>
  </si>
  <si>
    <t>6.17-82</t>
  </si>
  <si>
    <t>During - Supervision - staff 82</t>
  </si>
  <si>
    <t>6.17-83</t>
  </si>
  <si>
    <t>During - Supervision - staff 83</t>
  </si>
  <si>
    <t>6.17-84</t>
  </si>
  <si>
    <t>During - Supervision - staff 84</t>
  </si>
  <si>
    <t>6.17-85</t>
  </si>
  <si>
    <t>During - Supervision - staff 85</t>
  </si>
  <si>
    <t>6.17-86</t>
  </si>
  <si>
    <t>During - Supervision - staff 86</t>
  </si>
  <si>
    <t>6.17-87</t>
  </si>
  <si>
    <t>During - Supervision - staff 87</t>
  </si>
  <si>
    <t>6.17-88</t>
  </si>
  <si>
    <t>During - Supervision - staff 88</t>
  </si>
  <si>
    <t>6.17-89</t>
  </si>
  <si>
    <t>During - Supervision - staff 89</t>
  </si>
  <si>
    <t>6.17-90</t>
  </si>
  <si>
    <t>During - Supervision - staff 90</t>
  </si>
  <si>
    <t>6.17-91</t>
  </si>
  <si>
    <t>During - Supervision - staff 91</t>
  </si>
  <si>
    <t>6.17-92</t>
  </si>
  <si>
    <t>During - Supervision - staff 92</t>
  </si>
  <si>
    <t>6.17-93</t>
  </si>
  <si>
    <t>During - Supervision - staff 93</t>
  </si>
  <si>
    <t>6.17-94</t>
  </si>
  <si>
    <t>During - Supervision - staff 94</t>
  </si>
  <si>
    <t>6.17-95</t>
  </si>
  <si>
    <t>During - Supervision - staff 95</t>
  </si>
  <si>
    <t>6.17-96</t>
  </si>
  <si>
    <t>During - Supervision - staff 96</t>
  </si>
  <si>
    <t>6.17-97</t>
  </si>
  <si>
    <t>During - Supervision - staff 97</t>
  </si>
  <si>
    <t>6.17-98</t>
  </si>
  <si>
    <t>During - Supervision - staff 98</t>
  </si>
  <si>
    <t>6.17-99</t>
  </si>
  <si>
    <t>During - Supervision - staff 99</t>
  </si>
  <si>
    <t>6.17-100</t>
  </si>
  <si>
    <t>During - Supervision - staff 100</t>
  </si>
  <si>
    <t>6.17-101</t>
  </si>
  <si>
    <t>During - Supervision - staff 101</t>
  </si>
  <si>
    <t>6.17-102</t>
  </si>
  <si>
    <t>During - Supervision - staff 102</t>
  </si>
  <si>
    <t>6.17-103</t>
  </si>
  <si>
    <t>During - Supervision - staff 103</t>
  </si>
  <si>
    <t>6.17-104</t>
  </si>
  <si>
    <t>During - Supervision - staff 104</t>
  </si>
  <si>
    <t>6.17-105</t>
  </si>
  <si>
    <t>During - Supervision - staff 105</t>
  </si>
  <si>
    <t>6.17-106</t>
  </si>
  <si>
    <t>During - Supervision - staff 106</t>
  </si>
  <si>
    <t>6.17-107</t>
  </si>
  <si>
    <t>During - Supervision - staff 107</t>
  </si>
  <si>
    <t>6.17-108</t>
  </si>
  <si>
    <t>During - Supervision - staff 108</t>
  </si>
  <si>
    <t>6.17-109</t>
  </si>
  <si>
    <t>During - Supervision - staff 109</t>
  </si>
  <si>
    <t>6.17-110</t>
  </si>
  <si>
    <t>During - Supervision - staff 110</t>
  </si>
  <si>
    <t>6.17-111</t>
  </si>
  <si>
    <t>During - Supervision - staff 111</t>
  </si>
  <si>
    <t>6.17-112</t>
  </si>
  <si>
    <t>During - Supervision - staff 112</t>
  </si>
  <si>
    <t>6.17-113</t>
  </si>
  <si>
    <t>During - Supervision - staff 113</t>
  </si>
  <si>
    <t>6.17-114</t>
  </si>
  <si>
    <t>During - Supervision - staff 114</t>
  </si>
  <si>
    <t>6.17-115</t>
  </si>
  <si>
    <t>During - Supervision - staff 115</t>
  </si>
  <si>
    <t>6.17-116</t>
  </si>
  <si>
    <t>During - Supervision - staff 116</t>
  </si>
  <si>
    <t>6.17-117</t>
  </si>
  <si>
    <t>During - Supervision - staff 117</t>
  </si>
  <si>
    <t>6.17-118</t>
  </si>
  <si>
    <t>During - Supervision - staff 118</t>
  </si>
  <si>
    <t>6.17-119</t>
  </si>
  <si>
    <t>During - Supervision - staff 119</t>
  </si>
  <si>
    <t>6.17-120</t>
  </si>
  <si>
    <t>During - Supervision - staff 120</t>
  </si>
  <si>
    <t>6.17-121</t>
  </si>
  <si>
    <t>During - Supervision - staff 121</t>
  </si>
  <si>
    <t>6.17-122</t>
  </si>
  <si>
    <t>During - Supervision - staff 122</t>
  </si>
  <si>
    <t>6.17-123</t>
  </si>
  <si>
    <t>During - Supervision - staff 123</t>
  </si>
  <si>
    <t>6.17-124</t>
  </si>
  <si>
    <t>During - Supervision - staff 124</t>
  </si>
  <si>
    <t>6.17-125</t>
  </si>
  <si>
    <t>During - Supervision - staff 125</t>
  </si>
  <si>
    <t>6.17-126</t>
  </si>
  <si>
    <t>During - Supervision - staff 126</t>
  </si>
  <si>
    <t>6.17-127</t>
  </si>
  <si>
    <t>During - Supervision - staff 127</t>
  </si>
  <si>
    <t>6.17-128</t>
  </si>
  <si>
    <t>During - Supervision - staff 128</t>
  </si>
  <si>
    <t>6.17-129</t>
  </si>
  <si>
    <t>During - Supervision - staff 129</t>
  </si>
  <si>
    <t>6.17-130</t>
  </si>
  <si>
    <t>During - Supervision - staff 130</t>
  </si>
  <si>
    <t>6.18-1</t>
  </si>
  <si>
    <t>During - Vacc. distrib. &amp; storage - staff 1</t>
  </si>
  <si>
    <t>6.18-2</t>
  </si>
  <si>
    <t>During - Vacc. distrib. &amp; storage - staff 2</t>
  </si>
  <si>
    <t>6.18-3</t>
  </si>
  <si>
    <t>During - Vacc. distrib. &amp; storage - staff 3</t>
  </si>
  <si>
    <t>6.18-4</t>
  </si>
  <si>
    <t>During - Vacc. distrib. &amp; storage - staff 4</t>
  </si>
  <si>
    <t>6.18-5</t>
  </si>
  <si>
    <t>During - Vacc. distrib. &amp; storage - staff 5</t>
  </si>
  <si>
    <t>6.18-6</t>
  </si>
  <si>
    <t>During - Vacc. distrib. &amp; storage - staff 6</t>
  </si>
  <si>
    <t>6.18-7</t>
  </si>
  <si>
    <t>During - Vacc. distrib. &amp; storage - staff 7</t>
  </si>
  <si>
    <t>6.18-8</t>
  </si>
  <si>
    <t>During - Vacc. distrib. &amp; storage - staff 8</t>
  </si>
  <si>
    <t>6.18-9</t>
  </si>
  <si>
    <t>During - Vacc. distrib. &amp; storage - staff 9</t>
  </si>
  <si>
    <t>6.18-10</t>
  </si>
  <si>
    <t>During - Vacc. distrib. &amp; storage - staff 10</t>
  </si>
  <si>
    <t>6.18-11</t>
  </si>
  <si>
    <t>During - Vacc. distrib. &amp; storage - staff 11</t>
  </si>
  <si>
    <t>6.18-12</t>
  </si>
  <si>
    <t>During - Vacc. distrib. &amp; storage - staff 12</t>
  </si>
  <si>
    <t>6.18-13</t>
  </si>
  <si>
    <t>During - Vacc. distrib. &amp; storage - staff 13</t>
  </si>
  <si>
    <t>6.18-14</t>
  </si>
  <si>
    <t>During - Vacc. distrib. &amp; storage - staff 14</t>
  </si>
  <si>
    <t>6.18-15</t>
  </si>
  <si>
    <t>During - Vacc. distrib. &amp; storage - staff 15</t>
  </si>
  <si>
    <t>6.18-16</t>
  </si>
  <si>
    <t>During - Vacc. distrib. &amp; storage - staff 16</t>
  </si>
  <si>
    <t>6.18-17</t>
  </si>
  <si>
    <t>During - Vacc. distrib. &amp; storage - staff 17</t>
  </si>
  <si>
    <t>6.18-18</t>
  </si>
  <si>
    <t>During - Vacc. distrib. &amp; storage - staff 18</t>
  </si>
  <si>
    <t>6.18-19</t>
  </si>
  <si>
    <t>During - Vacc. distrib. &amp; storage - staff 19</t>
  </si>
  <si>
    <t>6.18-20</t>
  </si>
  <si>
    <t>During - Vacc. distrib. &amp; storage - staff 20</t>
  </si>
  <si>
    <t>6.18-21</t>
  </si>
  <si>
    <t>During - Vacc. distrib. &amp; storage - staff 21</t>
  </si>
  <si>
    <t>6.18-22</t>
  </si>
  <si>
    <t>During - Vacc. distrib. &amp; storage - staff 22</t>
  </si>
  <si>
    <t>6.18-23</t>
  </si>
  <si>
    <t>During - Vacc. distrib. &amp; storage - staff 23</t>
  </si>
  <si>
    <t>6.18-24</t>
  </si>
  <si>
    <t>During - Vacc. distrib. &amp; storage - staff 24</t>
  </si>
  <si>
    <t>6.18-25</t>
  </si>
  <si>
    <t>During - Vacc. distrib. &amp; storage - staff 25</t>
  </si>
  <si>
    <t>6.18-26</t>
  </si>
  <si>
    <t>During - Vacc. distrib. &amp; storage - staff 26</t>
  </si>
  <si>
    <t>6.18-27</t>
  </si>
  <si>
    <t>During - Vacc. distrib. &amp; storage - staff 27</t>
  </si>
  <si>
    <t>6.18-28</t>
  </si>
  <si>
    <t>During - Vacc. distrib. &amp; storage - staff 28</t>
  </si>
  <si>
    <t>6.18-29</t>
  </si>
  <si>
    <t>During - Vacc. distrib. &amp; storage - staff 29</t>
  </si>
  <si>
    <t>6.18-30</t>
  </si>
  <si>
    <t>During - Vacc. distrib. &amp; storage - staff 30</t>
  </si>
  <si>
    <t>6.18-31</t>
  </si>
  <si>
    <t>During - Vacc. distrib. &amp; storage - staff 31</t>
  </si>
  <si>
    <t>6.18-32</t>
  </si>
  <si>
    <t>During - Vacc. distrib. &amp; storage - staff 32</t>
  </si>
  <si>
    <t>6.18-33</t>
  </si>
  <si>
    <t>During - Vacc. distrib. &amp; storage - staff 33</t>
  </si>
  <si>
    <t>6.18-34</t>
  </si>
  <si>
    <t>During - Vacc. distrib. &amp; storage - staff 34</t>
  </si>
  <si>
    <t>6.18-35</t>
  </si>
  <si>
    <t>During - Vacc. distrib. &amp; storage - staff 35</t>
  </si>
  <si>
    <t>6.18-36</t>
  </si>
  <si>
    <t>During - Vacc. distrib. &amp; storage - staff 36</t>
  </si>
  <si>
    <t>6.18-37</t>
  </si>
  <si>
    <t>During - Vacc. distrib. &amp; storage - staff 37</t>
  </si>
  <si>
    <t>6.18-38</t>
  </si>
  <si>
    <t>During - Vacc. distrib. &amp; storage - staff 38</t>
  </si>
  <si>
    <t>6.18-39</t>
  </si>
  <si>
    <t>During - Vacc. distrib. &amp; storage - staff 39</t>
  </si>
  <si>
    <t>6.18-40</t>
  </si>
  <si>
    <t>During - Vacc. distrib. &amp; storage - staff 40</t>
  </si>
  <si>
    <t>6.18-41</t>
  </si>
  <si>
    <t>During - Vacc. distrib. &amp; storage - staff 41</t>
  </si>
  <si>
    <t>6.18-42</t>
  </si>
  <si>
    <t>During - Vacc. distrib. &amp; storage - staff 42</t>
  </si>
  <si>
    <t>6.18-43</t>
  </si>
  <si>
    <t>During - Vacc. distrib. &amp; storage - staff 43</t>
  </si>
  <si>
    <t>6.18-44</t>
  </si>
  <si>
    <t>During - Vacc. distrib. &amp; storage - staff 44</t>
  </si>
  <si>
    <t>6.18-45</t>
  </si>
  <si>
    <t>During - Vacc. distrib. &amp; storage - staff 45</t>
  </si>
  <si>
    <t>6.18-46</t>
  </si>
  <si>
    <t>During - Vacc. distrib. &amp; storage - staff 46</t>
  </si>
  <si>
    <t>6.18-47</t>
  </si>
  <si>
    <t>During - Vacc. distrib. &amp; storage - staff 47</t>
  </si>
  <si>
    <t>6.18-48</t>
  </si>
  <si>
    <t>During - Vacc. distrib. &amp; storage - staff 48</t>
  </si>
  <si>
    <t>6.18-49</t>
  </si>
  <si>
    <t>During - Vacc. distrib. &amp; storage - staff 49</t>
  </si>
  <si>
    <t>6.18-50</t>
  </si>
  <si>
    <t>During - Vacc. distrib. &amp; storage - staff 50</t>
  </si>
  <si>
    <t>6.18-51</t>
  </si>
  <si>
    <t>During - Vacc. distrib. &amp; storage - staff 51</t>
  </si>
  <si>
    <t>6.18-52</t>
  </si>
  <si>
    <t>During - Vacc. distrib. &amp; storage - staff 52</t>
  </si>
  <si>
    <t>6.18-53</t>
  </si>
  <si>
    <t>During - Vacc. distrib. &amp; storage - staff 53</t>
  </si>
  <si>
    <t>6.18-54</t>
  </si>
  <si>
    <t>During - Vacc. distrib. &amp; storage - staff 54</t>
  </si>
  <si>
    <t>6.18-55</t>
  </si>
  <si>
    <t>During - Vacc. distrib. &amp; storage - staff 55</t>
  </si>
  <si>
    <t>6.18-56</t>
  </si>
  <si>
    <t>During - Vacc. distrib. &amp; storage - staff 56</t>
  </si>
  <si>
    <t>6.18-57</t>
  </si>
  <si>
    <t>During - Vacc. distrib. &amp; storage - staff 57</t>
  </si>
  <si>
    <t>6.18-58</t>
  </si>
  <si>
    <t>During - Vacc. distrib. &amp; storage - staff 58</t>
  </si>
  <si>
    <t>6.18-59</t>
  </si>
  <si>
    <t>During - Vacc. distrib. &amp; storage - staff 59</t>
  </si>
  <si>
    <t>6.18-60</t>
  </si>
  <si>
    <t>During - Vacc. distrib. &amp; storage - staff 60</t>
  </si>
  <si>
    <t>6.18-61</t>
  </si>
  <si>
    <t>During - Vacc. distrib. &amp; storage - staff 61</t>
  </si>
  <si>
    <t>6.18-62</t>
  </si>
  <si>
    <t>During - Vacc. distrib. &amp; storage - staff 62</t>
  </si>
  <si>
    <t>6.18-63</t>
  </si>
  <si>
    <t>During - Vacc. distrib. &amp; storage - staff 63</t>
  </si>
  <si>
    <t>6.18-64</t>
  </si>
  <si>
    <t>During - Vacc. distrib. &amp; storage - staff 64</t>
  </si>
  <si>
    <t>6.18-65</t>
  </si>
  <si>
    <t>During - Vacc. distrib. &amp; storage - staff 65</t>
  </si>
  <si>
    <t>6.18-66</t>
  </si>
  <si>
    <t>During - Vacc. distrib. &amp; storage - staff 66</t>
  </si>
  <si>
    <t>6.18-67</t>
  </si>
  <si>
    <t>During - Vacc. distrib. &amp; storage - staff 67</t>
  </si>
  <si>
    <t>6.18-68</t>
  </si>
  <si>
    <t>During - Vacc. distrib. &amp; storage - staff 68</t>
  </si>
  <si>
    <t>6.18-69</t>
  </si>
  <si>
    <t>During - Vacc. distrib. &amp; storage - staff 69</t>
  </si>
  <si>
    <t>6.18-70</t>
  </si>
  <si>
    <t>During - Vacc. distrib. &amp; storage - staff 70</t>
  </si>
  <si>
    <t>6.18-71</t>
  </si>
  <si>
    <t>During - Vacc. distrib. &amp; storage - staff 71</t>
  </si>
  <si>
    <t>6.18-72</t>
  </si>
  <si>
    <t>During - Vacc. distrib. &amp; storage - staff 72</t>
  </si>
  <si>
    <t>6.18-73</t>
  </si>
  <si>
    <t>During - Vacc. distrib. &amp; storage - staff 73</t>
  </si>
  <si>
    <t>6.18-74</t>
  </si>
  <si>
    <t>During - Vacc. distrib. &amp; storage - staff 74</t>
  </si>
  <si>
    <t>6.18-75</t>
  </si>
  <si>
    <t>During - Vacc. distrib. &amp; storage - staff 75</t>
  </si>
  <si>
    <t>6.18-76</t>
  </si>
  <si>
    <t>During - Vacc. distrib. &amp; storage - staff 76</t>
  </si>
  <si>
    <t>6.18-77</t>
  </si>
  <si>
    <t>During - Vacc. distrib. &amp; storage - staff 77</t>
  </si>
  <si>
    <t>6.18-78</t>
  </si>
  <si>
    <t>During - Vacc. distrib. &amp; storage - staff 78</t>
  </si>
  <si>
    <t>6.18-79</t>
  </si>
  <si>
    <t>During - Vacc. distrib. &amp; storage - staff 79</t>
  </si>
  <si>
    <t>6.18-80</t>
  </si>
  <si>
    <t>During - Vacc. distrib. &amp; storage - staff 80</t>
  </si>
  <si>
    <t>6.18-81</t>
  </si>
  <si>
    <t>During - Vacc. distrib. &amp; storage - staff 81</t>
  </si>
  <si>
    <t>6.18-82</t>
  </si>
  <si>
    <t>During - Vacc. distrib. &amp; storage - staff 82</t>
  </si>
  <si>
    <t>6.18-83</t>
  </si>
  <si>
    <t>During - Vacc. distrib. &amp; storage - staff 83</t>
  </si>
  <si>
    <t>6.18-84</t>
  </si>
  <si>
    <t>During - Vacc. distrib. &amp; storage - staff 84</t>
  </si>
  <si>
    <t>6.18-85</t>
  </si>
  <si>
    <t>During - Vacc. distrib. &amp; storage - staff 85</t>
  </si>
  <si>
    <t>6.18-86</t>
  </si>
  <si>
    <t>During - Vacc. distrib. &amp; storage - staff 86</t>
  </si>
  <si>
    <t>6.18-87</t>
  </si>
  <si>
    <t>During - Vacc. distrib. &amp; storage - staff 87</t>
  </si>
  <si>
    <t>6.18-88</t>
  </si>
  <si>
    <t>During - Vacc. distrib. &amp; storage - staff 88</t>
  </si>
  <si>
    <t>6.18-89</t>
  </si>
  <si>
    <t>During - Vacc. distrib. &amp; storage - staff 89</t>
  </si>
  <si>
    <t>6.18-90</t>
  </si>
  <si>
    <t>During - Vacc. distrib. &amp; storage - staff 90</t>
  </si>
  <si>
    <t>6.18-91</t>
  </si>
  <si>
    <t>During - Vacc. distrib. &amp; storage - staff 91</t>
  </si>
  <si>
    <t>6.18-92</t>
  </si>
  <si>
    <t>During - Vacc. distrib. &amp; storage - staff 92</t>
  </si>
  <si>
    <t>6.18-93</t>
  </si>
  <si>
    <t>During - Vacc. distrib. &amp; storage - staff 93</t>
  </si>
  <si>
    <t>6.18-94</t>
  </si>
  <si>
    <t>During - Vacc. distrib. &amp; storage - staff 94</t>
  </si>
  <si>
    <t>6.18-95</t>
  </si>
  <si>
    <t>During - Vacc. distrib. &amp; storage - staff 95</t>
  </si>
  <si>
    <t>6.18-96</t>
  </si>
  <si>
    <t>During - Vacc. distrib. &amp; storage - staff 96</t>
  </si>
  <si>
    <t>6.18-97</t>
  </si>
  <si>
    <t>During - Vacc. distrib. &amp; storage - staff 97</t>
  </si>
  <si>
    <t>6.18-98</t>
  </si>
  <si>
    <t>During - Vacc. distrib. &amp; storage - staff 98</t>
  </si>
  <si>
    <t>6.18-99</t>
  </si>
  <si>
    <t>During - Vacc. distrib. &amp; storage - staff 99</t>
  </si>
  <si>
    <t>6.18-100</t>
  </si>
  <si>
    <t>During - Vacc. distrib. &amp; storage - staff 100</t>
  </si>
  <si>
    <t>6.18-101</t>
  </si>
  <si>
    <t>During - Vacc. distrib. &amp; storage - staff 101</t>
  </si>
  <si>
    <t>6.18-102</t>
  </si>
  <si>
    <t>During - Vacc. distrib. &amp; storage - staff 102</t>
  </si>
  <si>
    <t>6.18-103</t>
  </si>
  <si>
    <t>During - Vacc. distrib. &amp; storage - staff 103</t>
  </si>
  <si>
    <t>6.18-104</t>
  </si>
  <si>
    <t>During - Vacc. distrib. &amp; storage - staff 104</t>
  </si>
  <si>
    <t>6.18-105</t>
  </si>
  <si>
    <t>During - Vacc. distrib. &amp; storage - staff 105</t>
  </si>
  <si>
    <t>6.18-106</t>
  </si>
  <si>
    <t>During - Vacc. distrib. &amp; storage - staff 106</t>
  </si>
  <si>
    <t>6.18-107</t>
  </si>
  <si>
    <t>During - Vacc. distrib. &amp; storage - staff 107</t>
  </si>
  <si>
    <t>6.18-108</t>
  </si>
  <si>
    <t>During - Vacc. distrib. &amp; storage - staff 108</t>
  </si>
  <si>
    <t>6.18-109</t>
  </si>
  <si>
    <t>During - Vacc. distrib. &amp; storage - staff 109</t>
  </si>
  <si>
    <t>6.18-110</t>
  </si>
  <si>
    <t>During - Vacc. distrib. &amp; storage - staff 110</t>
  </si>
  <si>
    <t>6.18-111</t>
  </si>
  <si>
    <t>During - Vacc. distrib. &amp; storage - staff 111</t>
  </si>
  <si>
    <t>6.18-112</t>
  </si>
  <si>
    <t>During - Vacc. distrib. &amp; storage - staff 112</t>
  </si>
  <si>
    <t>6.18-113</t>
  </si>
  <si>
    <t>During - Vacc. distrib. &amp; storage - staff 113</t>
  </si>
  <si>
    <t>6.18-114</t>
  </si>
  <si>
    <t>During - Vacc. distrib. &amp; storage - staff 114</t>
  </si>
  <si>
    <t>6.18-115</t>
  </si>
  <si>
    <t>During - Vacc. distrib. &amp; storage - staff 115</t>
  </si>
  <si>
    <t>6.18-116</t>
  </si>
  <si>
    <t>During - Vacc. distrib. &amp; storage - staff 116</t>
  </si>
  <si>
    <t>6.18-117</t>
  </si>
  <si>
    <t>During - Vacc. distrib. &amp; storage - staff 117</t>
  </si>
  <si>
    <t>6.18-118</t>
  </si>
  <si>
    <t>During - Vacc. distrib. &amp; storage - staff 118</t>
  </si>
  <si>
    <t>6.18-119</t>
  </si>
  <si>
    <t>During - Vacc. distrib. &amp; storage - staff 119</t>
  </si>
  <si>
    <t>6.18-120</t>
  </si>
  <si>
    <t>During - Vacc. distrib. &amp; storage - staff 120</t>
  </si>
  <si>
    <t>6.18-121</t>
  </si>
  <si>
    <t>During - Vacc. distrib. &amp; storage - staff 121</t>
  </si>
  <si>
    <t>6.18-122</t>
  </si>
  <si>
    <t>During - Vacc. distrib. &amp; storage - staff 122</t>
  </si>
  <si>
    <t>6.18-123</t>
  </si>
  <si>
    <t>During - Vacc. distrib. &amp; storage - staff 123</t>
  </si>
  <si>
    <t>6.18-124</t>
  </si>
  <si>
    <t>During - Vacc. distrib. &amp; storage - staff 124</t>
  </si>
  <si>
    <t>6.18-125</t>
  </si>
  <si>
    <t>During - Vacc. distrib. &amp; storage - staff 125</t>
  </si>
  <si>
    <t>6.18-126</t>
  </si>
  <si>
    <t>During - Vacc. distrib. &amp; storage - staff 126</t>
  </si>
  <si>
    <t>6.18-127</t>
  </si>
  <si>
    <t>During - Vacc. distrib. &amp; storage - staff 127</t>
  </si>
  <si>
    <t>6.18-128</t>
  </si>
  <si>
    <t>During - Vacc. distrib. &amp; storage - staff 128</t>
  </si>
  <si>
    <t>6.18-129</t>
  </si>
  <si>
    <t>During - Vacc. distrib. &amp; storage - staff 129</t>
  </si>
  <si>
    <t>6.18-130</t>
  </si>
  <si>
    <t>During - Vacc. distrib. &amp; storage - staff 130</t>
  </si>
  <si>
    <t>6.19-1</t>
  </si>
  <si>
    <t>During - cold chain maintenance - staff 1</t>
  </si>
  <si>
    <t>6.19-2</t>
  </si>
  <si>
    <t>During - cold chain maintenance - staff 2</t>
  </si>
  <si>
    <t>6.19-3</t>
  </si>
  <si>
    <t>During - cold chain maintenance - staff 3</t>
  </si>
  <si>
    <t>6.19-4</t>
  </si>
  <si>
    <t>During - cold chain maintenance - staff 4</t>
  </si>
  <si>
    <t>6.19-5</t>
  </si>
  <si>
    <t>During - cold chain maintenance - staff 5</t>
  </si>
  <si>
    <t>6.19-6</t>
  </si>
  <si>
    <t>During - cold chain maintenance - staff 6</t>
  </si>
  <si>
    <t>6.19-7</t>
  </si>
  <si>
    <t>During - cold chain maintenance - staff 7</t>
  </si>
  <si>
    <t>6.19-8</t>
  </si>
  <si>
    <t>During - cold chain maintenance - staff 8</t>
  </si>
  <si>
    <t>6.19-9</t>
  </si>
  <si>
    <t>During - cold chain maintenance - staff 9</t>
  </si>
  <si>
    <t>6.19-10</t>
  </si>
  <si>
    <t>During - cold chain maintenance - staff 10</t>
  </si>
  <si>
    <t>6.19-11</t>
  </si>
  <si>
    <t>During - cold chain maintenance - staff 11</t>
  </si>
  <si>
    <t>6.19-12</t>
  </si>
  <si>
    <t>During - cold chain maintenance - staff 12</t>
  </si>
  <si>
    <t>6.19-13</t>
  </si>
  <si>
    <t>During - cold chain maintenance - staff 13</t>
  </si>
  <si>
    <t>6.19-14</t>
  </si>
  <si>
    <t>During - cold chain maintenance - staff 14</t>
  </si>
  <si>
    <t>6.19-15</t>
  </si>
  <si>
    <t>During - cold chain maintenance - staff 15</t>
  </si>
  <si>
    <t>6.19-16</t>
  </si>
  <si>
    <t>During - cold chain maintenance - staff 16</t>
  </si>
  <si>
    <t>6.19-17</t>
  </si>
  <si>
    <t>During - cold chain maintenance - staff 17</t>
  </si>
  <si>
    <t>6.19-18</t>
  </si>
  <si>
    <t>During - cold chain maintenance - staff 18</t>
  </si>
  <si>
    <t>6.19-19</t>
  </si>
  <si>
    <t>During - cold chain maintenance - staff 19</t>
  </si>
  <si>
    <t>6.19-20</t>
  </si>
  <si>
    <t>During - cold chain maintenance - staff 20</t>
  </si>
  <si>
    <t>6.19-21</t>
  </si>
  <si>
    <t>During - cold chain maintenance - staff 21</t>
  </si>
  <si>
    <t>6.19-22</t>
  </si>
  <si>
    <t>During - cold chain maintenance - staff 22</t>
  </si>
  <si>
    <t>6.19-23</t>
  </si>
  <si>
    <t>During - cold chain maintenance - staff 23</t>
  </si>
  <si>
    <t>6.19-24</t>
  </si>
  <si>
    <t>During - cold chain maintenance - staff 24</t>
  </si>
  <si>
    <t>6.19-25</t>
  </si>
  <si>
    <t>During - cold chain maintenance - staff 25</t>
  </si>
  <si>
    <t>6.19-26</t>
  </si>
  <si>
    <t>During - cold chain maintenance - staff 26</t>
  </si>
  <si>
    <t>6.19-27</t>
  </si>
  <si>
    <t>During - cold chain maintenance - staff 27</t>
  </si>
  <si>
    <t>6.19-28</t>
  </si>
  <si>
    <t>During - cold chain maintenance - staff 28</t>
  </si>
  <si>
    <t>6.19-29</t>
  </si>
  <si>
    <t>During - cold chain maintenance - staff 29</t>
  </si>
  <si>
    <t>6.19-30</t>
  </si>
  <si>
    <t>During - cold chain maintenance - staff 30</t>
  </si>
  <si>
    <t>6.19-31</t>
  </si>
  <si>
    <t>During - cold chain maintenance - staff 31</t>
  </si>
  <si>
    <t>6.19-32</t>
  </si>
  <si>
    <t>During - cold chain maintenance - staff 32</t>
  </si>
  <si>
    <t>6.19-33</t>
  </si>
  <si>
    <t>During - cold chain maintenance - staff 33</t>
  </si>
  <si>
    <t>6.19-34</t>
  </si>
  <si>
    <t>During - cold chain maintenance - staff 34</t>
  </si>
  <si>
    <t>6.19-35</t>
  </si>
  <si>
    <t>During - cold chain maintenance - staff 35</t>
  </si>
  <si>
    <t>6.19-36</t>
  </si>
  <si>
    <t>During - cold chain maintenance - staff 36</t>
  </si>
  <si>
    <t>6.19-37</t>
  </si>
  <si>
    <t>During - cold chain maintenance - staff 37</t>
  </si>
  <si>
    <t>6.19-38</t>
  </si>
  <si>
    <t>During - cold chain maintenance - staff 38</t>
  </si>
  <si>
    <t>6.19-39</t>
  </si>
  <si>
    <t>During - cold chain maintenance - staff 39</t>
  </si>
  <si>
    <t>6.19-40</t>
  </si>
  <si>
    <t>During - cold chain maintenance - staff 40</t>
  </si>
  <si>
    <t>6.19-41</t>
  </si>
  <si>
    <t>During - cold chain maintenance - staff 41</t>
  </si>
  <si>
    <t>6.19-42</t>
  </si>
  <si>
    <t>During - cold chain maintenance - staff 42</t>
  </si>
  <si>
    <t>6.19-43</t>
  </si>
  <si>
    <t>During - cold chain maintenance - staff 43</t>
  </si>
  <si>
    <t>6.19-44</t>
  </si>
  <si>
    <t>During - cold chain maintenance - staff 44</t>
  </si>
  <si>
    <t>6.19-45</t>
  </si>
  <si>
    <t>During - cold chain maintenance - staff 45</t>
  </si>
  <si>
    <t>6.19-46</t>
  </si>
  <si>
    <t>During - cold chain maintenance - staff 46</t>
  </si>
  <si>
    <t>6.19-47</t>
  </si>
  <si>
    <t>During - cold chain maintenance - staff 47</t>
  </si>
  <si>
    <t>6.19-48</t>
  </si>
  <si>
    <t>During - cold chain maintenance - staff 48</t>
  </si>
  <si>
    <t>6.19-49</t>
  </si>
  <si>
    <t>During - cold chain maintenance - staff 49</t>
  </si>
  <si>
    <t>6.19-50</t>
  </si>
  <si>
    <t>During - cold chain maintenance - staff 50</t>
  </si>
  <si>
    <t>6.19-51</t>
  </si>
  <si>
    <t>During - cold chain maintenance - staff 51</t>
  </si>
  <si>
    <t>6.19-52</t>
  </si>
  <si>
    <t>During - cold chain maintenance - staff 52</t>
  </si>
  <si>
    <t>6.19-53</t>
  </si>
  <si>
    <t>During - cold chain maintenance - staff 53</t>
  </si>
  <si>
    <t>6.19-54</t>
  </si>
  <si>
    <t>During - cold chain maintenance - staff 54</t>
  </si>
  <si>
    <t>6.19-55</t>
  </si>
  <si>
    <t>During - cold chain maintenance - staff 55</t>
  </si>
  <si>
    <t>6.19-56</t>
  </si>
  <si>
    <t>During - cold chain maintenance - staff 56</t>
  </si>
  <si>
    <t>6.19-57</t>
  </si>
  <si>
    <t>During - cold chain maintenance - staff 57</t>
  </si>
  <si>
    <t>6.19-58</t>
  </si>
  <si>
    <t>During - cold chain maintenance - staff 58</t>
  </si>
  <si>
    <t>6.19-59</t>
  </si>
  <si>
    <t>During - cold chain maintenance - staff 59</t>
  </si>
  <si>
    <t>6.19-60</t>
  </si>
  <si>
    <t>During - cold chain maintenance - staff 60</t>
  </si>
  <si>
    <t>6.19-61</t>
  </si>
  <si>
    <t>During - cold chain maintenance - staff 61</t>
  </si>
  <si>
    <t>6.19-62</t>
  </si>
  <si>
    <t>During - cold chain maintenance - staff 62</t>
  </si>
  <si>
    <t>6.19-63</t>
  </si>
  <si>
    <t>During - cold chain maintenance - staff 63</t>
  </si>
  <si>
    <t>6.19-64</t>
  </si>
  <si>
    <t>During - cold chain maintenance - staff 64</t>
  </si>
  <si>
    <t>6.19-65</t>
  </si>
  <si>
    <t>During - cold chain maintenance - staff 65</t>
  </si>
  <si>
    <t>6.19-66</t>
  </si>
  <si>
    <t>During - cold chain maintenance - staff 66</t>
  </si>
  <si>
    <t>6.19-67</t>
  </si>
  <si>
    <t>During - cold chain maintenance - staff 67</t>
  </si>
  <si>
    <t>6.19-68</t>
  </si>
  <si>
    <t>During - cold chain maintenance - staff 68</t>
  </si>
  <si>
    <t>6.19-69</t>
  </si>
  <si>
    <t>During - cold chain maintenance - staff 69</t>
  </si>
  <si>
    <t>6.19-70</t>
  </si>
  <si>
    <t>During - cold chain maintenance - staff 70</t>
  </si>
  <si>
    <t>6.19-71</t>
  </si>
  <si>
    <t>During - cold chain maintenance - staff 71</t>
  </si>
  <si>
    <t>6.19-72</t>
  </si>
  <si>
    <t>During - cold chain maintenance - staff 72</t>
  </si>
  <si>
    <t>6.19-73</t>
  </si>
  <si>
    <t>During - cold chain maintenance - staff 73</t>
  </si>
  <si>
    <t>6.19-74</t>
  </si>
  <si>
    <t>During - cold chain maintenance - staff 74</t>
  </si>
  <si>
    <t>6.19-75</t>
  </si>
  <si>
    <t>During - cold chain maintenance - staff 75</t>
  </si>
  <si>
    <t>6.19-76</t>
  </si>
  <si>
    <t>During - cold chain maintenance - staff 76</t>
  </si>
  <si>
    <t>6.19-77</t>
  </si>
  <si>
    <t>During - cold chain maintenance - staff 77</t>
  </si>
  <si>
    <t>6.19-78</t>
  </si>
  <si>
    <t>During - cold chain maintenance - staff 78</t>
  </si>
  <si>
    <t>6.19-79</t>
  </si>
  <si>
    <t>During - cold chain maintenance - staff 79</t>
  </si>
  <si>
    <t>6.19-80</t>
  </si>
  <si>
    <t>During - cold chain maintenance - staff 80</t>
  </si>
  <si>
    <t>6.19-81</t>
  </si>
  <si>
    <t>During - cold chain maintenance - staff 81</t>
  </si>
  <si>
    <t>6.19-82</t>
  </si>
  <si>
    <t>During - cold chain maintenance - staff 82</t>
  </si>
  <si>
    <t>6.19-83</t>
  </si>
  <si>
    <t>During - cold chain maintenance - staff 83</t>
  </si>
  <si>
    <t>6.19-84</t>
  </si>
  <si>
    <t>During - cold chain maintenance - staff 84</t>
  </si>
  <si>
    <t>6.19-85</t>
  </si>
  <si>
    <t>During - cold chain maintenance - staff 85</t>
  </si>
  <si>
    <t>6.19-86</t>
  </si>
  <si>
    <t>During - cold chain maintenance - staff 86</t>
  </si>
  <si>
    <t>6.19-87</t>
  </si>
  <si>
    <t>During - cold chain maintenance - staff 87</t>
  </si>
  <si>
    <t>6.19-88</t>
  </si>
  <si>
    <t>During - cold chain maintenance - staff 88</t>
  </si>
  <si>
    <t>6.19-89</t>
  </si>
  <si>
    <t>During - cold chain maintenance - staff 89</t>
  </si>
  <si>
    <t>6.19-90</t>
  </si>
  <si>
    <t>During - cold chain maintenance - staff 90</t>
  </si>
  <si>
    <t>6.19-91</t>
  </si>
  <si>
    <t>During - cold chain maintenance - staff 91</t>
  </si>
  <si>
    <t>6.19-92</t>
  </si>
  <si>
    <t>During - cold chain maintenance - staff 92</t>
  </si>
  <si>
    <t>6.19-93</t>
  </si>
  <si>
    <t>During - cold chain maintenance - staff 93</t>
  </si>
  <si>
    <t>6.19-94</t>
  </si>
  <si>
    <t>During - cold chain maintenance - staff 94</t>
  </si>
  <si>
    <t>6.19-95</t>
  </si>
  <si>
    <t>During - cold chain maintenance - staff 95</t>
  </si>
  <si>
    <t>6.19-96</t>
  </si>
  <si>
    <t>During - cold chain maintenance - staff 96</t>
  </si>
  <si>
    <t>6.19-97</t>
  </si>
  <si>
    <t>During - cold chain maintenance - staff 97</t>
  </si>
  <si>
    <t>6.19-98</t>
  </si>
  <si>
    <t>During - cold chain maintenance - staff 98</t>
  </si>
  <si>
    <t>6.19-99</t>
  </si>
  <si>
    <t>During - cold chain maintenance - staff 99</t>
  </si>
  <si>
    <t>6.19-100</t>
  </si>
  <si>
    <t>During - cold chain maintenance - staff 100</t>
  </si>
  <si>
    <t>6.19-101</t>
  </si>
  <si>
    <t>During - cold chain maintenance - staff 101</t>
  </si>
  <si>
    <t>6.19-102</t>
  </si>
  <si>
    <t>During - cold chain maintenance - staff 102</t>
  </si>
  <si>
    <t>6.19-103</t>
  </si>
  <si>
    <t>During - cold chain maintenance - staff 103</t>
  </si>
  <si>
    <t>6.19-104</t>
  </si>
  <si>
    <t>During - cold chain maintenance - staff 104</t>
  </si>
  <si>
    <t>6.19-105</t>
  </si>
  <si>
    <t>During - cold chain maintenance - staff 105</t>
  </si>
  <si>
    <t>6.19-106</t>
  </si>
  <si>
    <t>During - cold chain maintenance - staff 106</t>
  </si>
  <si>
    <t>6.19-107</t>
  </si>
  <si>
    <t>During - cold chain maintenance - staff 107</t>
  </si>
  <si>
    <t>6.19-108</t>
  </si>
  <si>
    <t>During - cold chain maintenance - staff 108</t>
  </si>
  <si>
    <t>6.19-109</t>
  </si>
  <si>
    <t>During - cold chain maintenance - staff 109</t>
  </si>
  <si>
    <t>6.19-110</t>
  </si>
  <si>
    <t>During - cold chain maintenance - staff 110</t>
  </si>
  <si>
    <t>6.19-111</t>
  </si>
  <si>
    <t>During - cold chain maintenance - staff 111</t>
  </si>
  <si>
    <t>6.19-112</t>
  </si>
  <si>
    <t>During - cold chain maintenance - staff 112</t>
  </si>
  <si>
    <t>6.19-113</t>
  </si>
  <si>
    <t>During - cold chain maintenance - staff 113</t>
  </si>
  <si>
    <t>6.19-114</t>
  </si>
  <si>
    <t>During - cold chain maintenance - staff 114</t>
  </si>
  <si>
    <t>6.19-115</t>
  </si>
  <si>
    <t>During - cold chain maintenance - staff 115</t>
  </si>
  <si>
    <t>6.19-116</t>
  </si>
  <si>
    <t>During - cold chain maintenance - staff 116</t>
  </si>
  <si>
    <t>6.19-117</t>
  </si>
  <si>
    <t>During - cold chain maintenance - staff 117</t>
  </si>
  <si>
    <t>6.19-118</t>
  </si>
  <si>
    <t>During - cold chain maintenance - staff 118</t>
  </si>
  <si>
    <t>6.19-119</t>
  </si>
  <si>
    <t>During - cold chain maintenance - staff 119</t>
  </si>
  <si>
    <t>6.19-120</t>
  </si>
  <si>
    <t>During - cold chain maintenance - staff 120</t>
  </si>
  <si>
    <t>6.19-121</t>
  </si>
  <si>
    <t>During - cold chain maintenance - staff 121</t>
  </si>
  <si>
    <t>6.19-122</t>
  </si>
  <si>
    <t>During - cold chain maintenance - staff 122</t>
  </si>
  <si>
    <t>6.19-123</t>
  </si>
  <si>
    <t>During - cold chain maintenance - staff 123</t>
  </si>
  <si>
    <t>6.19-124</t>
  </si>
  <si>
    <t>During - cold chain maintenance - staff 124</t>
  </si>
  <si>
    <t>6.19-125</t>
  </si>
  <si>
    <t>During - cold chain maintenance - staff 125</t>
  </si>
  <si>
    <t>6.19-126</t>
  </si>
  <si>
    <t>During - cold chain maintenance - staff 126</t>
  </si>
  <si>
    <t>6.19-127</t>
  </si>
  <si>
    <t>During - cold chain maintenance - staff 127</t>
  </si>
  <si>
    <t>6.19-128</t>
  </si>
  <si>
    <t>During - cold chain maintenance - staff 128</t>
  </si>
  <si>
    <t>6.19-129</t>
  </si>
  <si>
    <t>During - cold chain maintenance - staff 129</t>
  </si>
  <si>
    <t>6.19-130</t>
  </si>
  <si>
    <t>During - cold chain maintenance - staff 130</t>
  </si>
  <si>
    <t>6.20-1</t>
  </si>
  <si>
    <t>During - Waste management - staff 1</t>
  </si>
  <si>
    <t>6.20-2</t>
  </si>
  <si>
    <t>During - Waste management - staff 2</t>
  </si>
  <si>
    <t>6.20-3</t>
  </si>
  <si>
    <t>During - Waste management - staff 3</t>
  </si>
  <si>
    <t>6.20-4</t>
  </si>
  <si>
    <t>During - Waste management - staff 4</t>
  </si>
  <si>
    <t>6.20-5</t>
  </si>
  <si>
    <t>During - Waste management - staff 5</t>
  </si>
  <si>
    <t>6.20-6</t>
  </si>
  <si>
    <t>During - Waste management - staff 6</t>
  </si>
  <si>
    <t>6.20-7</t>
  </si>
  <si>
    <t>During - Waste management - staff 7</t>
  </si>
  <si>
    <t>6.20-8</t>
  </si>
  <si>
    <t>During - Waste management - staff 8</t>
  </si>
  <si>
    <t>6.20-9</t>
  </si>
  <si>
    <t>During - Waste management - staff 9</t>
  </si>
  <si>
    <t>6.20-10</t>
  </si>
  <si>
    <t>During - Waste management - staff 10</t>
  </si>
  <si>
    <t>6.20-11</t>
  </si>
  <si>
    <t>During - Waste management - staff 11</t>
  </si>
  <si>
    <t>6.20-12</t>
  </si>
  <si>
    <t>During - Waste management - staff 12</t>
  </si>
  <si>
    <t>6.20-13</t>
  </si>
  <si>
    <t>During - Waste management - staff 13</t>
  </si>
  <si>
    <t>6.20-14</t>
  </si>
  <si>
    <t>During - Waste management - staff 14</t>
  </si>
  <si>
    <t>6.20-15</t>
  </si>
  <si>
    <t>During - Waste management - staff 15</t>
  </si>
  <si>
    <t>6.20-16</t>
  </si>
  <si>
    <t>During - Waste management - staff 16</t>
  </si>
  <si>
    <t>6.20-17</t>
  </si>
  <si>
    <t>During - Waste management - staff 17</t>
  </si>
  <si>
    <t>6.20-18</t>
  </si>
  <si>
    <t>During - Waste management - staff 18</t>
  </si>
  <si>
    <t>6.20-19</t>
  </si>
  <si>
    <t>During - Waste management - staff 19</t>
  </si>
  <si>
    <t>6.20-20</t>
  </si>
  <si>
    <t>During - Waste management - staff 20</t>
  </si>
  <si>
    <t>6.20-21</t>
  </si>
  <si>
    <t>During - Waste management - staff 21</t>
  </si>
  <si>
    <t>6.20-22</t>
  </si>
  <si>
    <t>During - Waste management - staff 22</t>
  </si>
  <si>
    <t>6.20-23</t>
  </si>
  <si>
    <t>During - Waste management - staff 23</t>
  </si>
  <si>
    <t>6.20-24</t>
  </si>
  <si>
    <t>During - Waste management - staff 24</t>
  </si>
  <si>
    <t>6.20-25</t>
  </si>
  <si>
    <t>During - Waste management - staff 25</t>
  </si>
  <si>
    <t>6.20-26</t>
  </si>
  <si>
    <t>During - Waste management - staff 26</t>
  </si>
  <si>
    <t>6.20-27</t>
  </si>
  <si>
    <t>During - Waste management - staff 27</t>
  </si>
  <si>
    <t>6.20-28</t>
  </si>
  <si>
    <t>During - Waste management - staff 28</t>
  </si>
  <si>
    <t>6.20-29</t>
  </si>
  <si>
    <t>During - Waste management - staff 29</t>
  </si>
  <si>
    <t>6.20-30</t>
  </si>
  <si>
    <t>During - Waste management - staff 30</t>
  </si>
  <si>
    <t>6.20-31</t>
  </si>
  <si>
    <t>During - Waste management - staff 31</t>
  </si>
  <si>
    <t>6.20-32</t>
  </si>
  <si>
    <t>During - Waste management - staff 32</t>
  </si>
  <si>
    <t>6.20-33</t>
  </si>
  <si>
    <t>During - Waste management - staff 33</t>
  </si>
  <si>
    <t>6.20-34</t>
  </si>
  <si>
    <t>During - Waste management - staff 34</t>
  </si>
  <si>
    <t>6.20-35</t>
  </si>
  <si>
    <t>During - Waste management - staff 35</t>
  </si>
  <si>
    <t>6.20-36</t>
  </si>
  <si>
    <t>During - Waste management - staff 36</t>
  </si>
  <si>
    <t>6.20-37</t>
  </si>
  <si>
    <t>During - Waste management - staff 37</t>
  </si>
  <si>
    <t>6.20-38</t>
  </si>
  <si>
    <t>During - Waste management - staff 38</t>
  </si>
  <si>
    <t>6.20-39</t>
  </si>
  <si>
    <t>During - Waste management - staff 39</t>
  </si>
  <si>
    <t>6.20-40</t>
  </si>
  <si>
    <t>During - Waste management - staff 40</t>
  </si>
  <si>
    <t>6.20-41</t>
  </si>
  <si>
    <t>During - Waste management - staff 41</t>
  </si>
  <si>
    <t>6.20-42</t>
  </si>
  <si>
    <t>During - Waste management - staff 42</t>
  </si>
  <si>
    <t>6.20-43</t>
  </si>
  <si>
    <t>During - Waste management - staff 43</t>
  </si>
  <si>
    <t>6.20-44</t>
  </si>
  <si>
    <t>During - Waste management - staff 44</t>
  </si>
  <si>
    <t>6.20-45</t>
  </si>
  <si>
    <t>During - Waste management - staff 45</t>
  </si>
  <si>
    <t>6.20-46</t>
  </si>
  <si>
    <t>During - Waste management - staff 46</t>
  </si>
  <si>
    <t>6.20-47</t>
  </si>
  <si>
    <t>During - Waste management - staff 47</t>
  </si>
  <si>
    <t>6.20-48</t>
  </si>
  <si>
    <t>During - Waste management - staff 48</t>
  </si>
  <si>
    <t>6.20-49</t>
  </si>
  <si>
    <t>During - Waste management - staff 49</t>
  </si>
  <si>
    <t>6.20-50</t>
  </si>
  <si>
    <t>During - Waste management - staff 50</t>
  </si>
  <si>
    <t>6.20-51</t>
  </si>
  <si>
    <t>During - Waste management - staff 51</t>
  </si>
  <si>
    <t>6.20-52</t>
  </si>
  <si>
    <t>During - Waste management - staff 52</t>
  </si>
  <si>
    <t>6.20-53</t>
  </si>
  <si>
    <t>During - Waste management - staff 53</t>
  </si>
  <si>
    <t>6.20-54</t>
  </si>
  <si>
    <t>During - Waste management - staff 54</t>
  </si>
  <si>
    <t>6.20-55</t>
  </si>
  <si>
    <t>During - Waste management - staff 55</t>
  </si>
  <si>
    <t>6.20-56</t>
  </si>
  <si>
    <t>During - Waste management - staff 56</t>
  </si>
  <si>
    <t>6.20-57</t>
  </si>
  <si>
    <t>During - Waste management - staff 57</t>
  </si>
  <si>
    <t>6.20-58</t>
  </si>
  <si>
    <t>During - Waste management - staff 58</t>
  </si>
  <si>
    <t>6.20-59</t>
  </si>
  <si>
    <t>During - Waste management - staff 59</t>
  </si>
  <si>
    <t>6.20-60</t>
  </si>
  <si>
    <t>During - Waste management - staff 60</t>
  </si>
  <si>
    <t>6.20-61</t>
  </si>
  <si>
    <t>During - Waste management - staff 61</t>
  </si>
  <si>
    <t>6.20-62</t>
  </si>
  <si>
    <t>During - Waste management - staff 62</t>
  </si>
  <si>
    <t>6.20-63</t>
  </si>
  <si>
    <t>During - Waste management - staff 63</t>
  </si>
  <si>
    <t>6.20-64</t>
  </si>
  <si>
    <t>During - Waste management - staff 64</t>
  </si>
  <si>
    <t>6.20-65</t>
  </si>
  <si>
    <t>During - Waste management - staff 65</t>
  </si>
  <si>
    <t>6.20-66</t>
  </si>
  <si>
    <t>During - Waste management - staff 66</t>
  </si>
  <si>
    <t>6.20-67</t>
  </si>
  <si>
    <t>During - Waste management - staff 67</t>
  </si>
  <si>
    <t>6.20-68</t>
  </si>
  <si>
    <t>During - Waste management - staff 68</t>
  </si>
  <si>
    <t>6.20-69</t>
  </si>
  <si>
    <t>During - Waste management - staff 69</t>
  </si>
  <si>
    <t>6.20-70</t>
  </si>
  <si>
    <t>During - Waste management - staff 70</t>
  </si>
  <si>
    <t>6.20-71</t>
  </si>
  <si>
    <t>During - Waste management - staff 71</t>
  </si>
  <si>
    <t>6.20-72</t>
  </si>
  <si>
    <t>During - Waste management - staff 72</t>
  </si>
  <si>
    <t>6.20-73</t>
  </si>
  <si>
    <t>During - Waste management - staff 73</t>
  </si>
  <si>
    <t>6.20-74</t>
  </si>
  <si>
    <t>During - Waste management - staff 74</t>
  </si>
  <si>
    <t>6.20-75</t>
  </si>
  <si>
    <t>During - Waste management - staff 75</t>
  </si>
  <si>
    <t>6.20-76</t>
  </si>
  <si>
    <t>During - Waste management - staff 76</t>
  </si>
  <si>
    <t>6.20-77</t>
  </si>
  <si>
    <t>During - Waste management - staff 77</t>
  </si>
  <si>
    <t>6.20-78</t>
  </si>
  <si>
    <t>During - Waste management - staff 78</t>
  </si>
  <si>
    <t>6.20-79</t>
  </si>
  <si>
    <t>During - Waste management - staff 79</t>
  </si>
  <si>
    <t>6.20-80</t>
  </si>
  <si>
    <t>During - Waste management - staff 80</t>
  </si>
  <si>
    <t>6.20-81</t>
  </si>
  <si>
    <t>During - Waste management - staff 81</t>
  </si>
  <si>
    <t>6.20-82</t>
  </si>
  <si>
    <t>During - Waste management - staff 82</t>
  </si>
  <si>
    <t>6.20-83</t>
  </si>
  <si>
    <t>During - Waste management - staff 83</t>
  </si>
  <si>
    <t>6.20-84</t>
  </si>
  <si>
    <t>During - Waste management - staff 84</t>
  </si>
  <si>
    <t>6.20-85</t>
  </si>
  <si>
    <t>During - Waste management - staff 85</t>
  </si>
  <si>
    <t>6.20-86</t>
  </si>
  <si>
    <t>During - Waste management - staff 86</t>
  </si>
  <si>
    <t>6.20-87</t>
  </si>
  <si>
    <t>During - Waste management - staff 87</t>
  </si>
  <si>
    <t>6.20-88</t>
  </si>
  <si>
    <t>During - Waste management - staff 88</t>
  </si>
  <si>
    <t>6.20-89</t>
  </si>
  <si>
    <t>During - Waste management - staff 89</t>
  </si>
  <si>
    <t>6.20-90</t>
  </si>
  <si>
    <t>During - Waste management - staff 90</t>
  </si>
  <si>
    <t>6.20-91</t>
  </si>
  <si>
    <t>During - Waste management - staff 91</t>
  </si>
  <si>
    <t>6.20-92</t>
  </si>
  <si>
    <t>During - Waste management - staff 92</t>
  </si>
  <si>
    <t>6.20-93</t>
  </si>
  <si>
    <t>During - Waste management - staff 93</t>
  </si>
  <si>
    <t>6.20-94</t>
  </si>
  <si>
    <t>During - Waste management - staff 94</t>
  </si>
  <si>
    <t>6.20-95</t>
  </si>
  <si>
    <t>During - Waste management - staff 95</t>
  </si>
  <si>
    <t>6.20-96</t>
  </si>
  <si>
    <t>During - Waste management - staff 96</t>
  </si>
  <si>
    <t>6.20-97</t>
  </si>
  <si>
    <t>During - Waste management - staff 97</t>
  </si>
  <si>
    <t>6.20-98</t>
  </si>
  <si>
    <t>During - Waste management - staff 98</t>
  </si>
  <si>
    <t>6.20-99</t>
  </si>
  <si>
    <t>During - Waste management - staff 99</t>
  </si>
  <si>
    <t>6.20-100</t>
  </si>
  <si>
    <t>During - Waste management - staff 100</t>
  </si>
  <si>
    <t>6.20-101</t>
  </si>
  <si>
    <t>During - Waste management - staff 101</t>
  </si>
  <si>
    <t>6.20-102</t>
  </si>
  <si>
    <t>During - Waste management - staff 102</t>
  </si>
  <si>
    <t>6.20-103</t>
  </si>
  <si>
    <t>During - Waste management - staff 103</t>
  </si>
  <si>
    <t>6.20-104</t>
  </si>
  <si>
    <t>During - Waste management - staff 104</t>
  </si>
  <si>
    <t>6.20-105</t>
  </si>
  <si>
    <t>During - Waste management - staff 105</t>
  </si>
  <si>
    <t>6.20-106</t>
  </si>
  <si>
    <t>During - Waste management - staff 106</t>
  </si>
  <si>
    <t>6.20-107</t>
  </si>
  <si>
    <t>During - Waste management - staff 107</t>
  </si>
  <si>
    <t>6.20-108</t>
  </si>
  <si>
    <t>During - Waste management - staff 108</t>
  </si>
  <si>
    <t>6.20-109</t>
  </si>
  <si>
    <t>During - Waste management - staff 109</t>
  </si>
  <si>
    <t>6.20-110</t>
  </si>
  <si>
    <t>During - Waste management - staff 110</t>
  </si>
  <si>
    <t>6.20-111</t>
  </si>
  <si>
    <t>During - Waste management - staff 111</t>
  </si>
  <si>
    <t>6.20-112</t>
  </si>
  <si>
    <t>During - Waste management - staff 112</t>
  </si>
  <si>
    <t>6.20-113</t>
  </si>
  <si>
    <t>During - Waste management - staff 113</t>
  </si>
  <si>
    <t>6.20-114</t>
  </si>
  <si>
    <t>During - Waste management - staff 114</t>
  </si>
  <si>
    <t>6.20-115</t>
  </si>
  <si>
    <t>During - Waste management - staff 115</t>
  </si>
  <si>
    <t>6.20-116</t>
  </si>
  <si>
    <t>During - Waste management - staff 116</t>
  </si>
  <si>
    <t>6.20-117</t>
  </si>
  <si>
    <t>During - Waste management - staff 117</t>
  </si>
  <si>
    <t>6.20-118</t>
  </si>
  <si>
    <t>During - Waste management - staff 118</t>
  </si>
  <si>
    <t>6.20-119</t>
  </si>
  <si>
    <t>During - Waste management - staff 119</t>
  </si>
  <si>
    <t>6.20-120</t>
  </si>
  <si>
    <t>During - Waste management - staff 120</t>
  </si>
  <si>
    <t>6.20-121</t>
  </si>
  <si>
    <t>During - Waste management - staff 121</t>
  </si>
  <si>
    <t>6.20-122</t>
  </si>
  <si>
    <t>During - Waste management - staff 122</t>
  </si>
  <si>
    <t>6.20-123</t>
  </si>
  <si>
    <t>During - Waste management - staff 123</t>
  </si>
  <si>
    <t>6.20-124</t>
  </si>
  <si>
    <t>During - Waste management - staff 124</t>
  </si>
  <si>
    <t>6.20-125</t>
  </si>
  <si>
    <t>During - Waste management - staff 125</t>
  </si>
  <si>
    <t>6.20-126</t>
  </si>
  <si>
    <t>During - Waste management - staff 126</t>
  </si>
  <si>
    <t>6.20-127</t>
  </si>
  <si>
    <t>During - Waste management - staff 127</t>
  </si>
  <si>
    <t>6.20-128</t>
  </si>
  <si>
    <t>During - Waste management - staff 128</t>
  </si>
  <si>
    <t>6.20-129</t>
  </si>
  <si>
    <t>During - Waste management - staff 129</t>
  </si>
  <si>
    <t>6.20-130</t>
  </si>
  <si>
    <t>During - Waste management - staff 130</t>
  </si>
  <si>
    <t>6.21-1</t>
  </si>
  <si>
    <t>During - AEFI management - staff 1</t>
  </si>
  <si>
    <t>6.21-2</t>
  </si>
  <si>
    <t>During - AEFI management - staff 2</t>
  </si>
  <si>
    <t>6.21-3</t>
  </si>
  <si>
    <t>During - AEFI management - staff 3</t>
  </si>
  <si>
    <t>6.21-4</t>
  </si>
  <si>
    <t>During - AEFI management - staff 4</t>
  </si>
  <si>
    <t>6.21-5</t>
  </si>
  <si>
    <t>During - AEFI management - staff 5</t>
  </si>
  <si>
    <t>6.21-6</t>
  </si>
  <si>
    <t>During - AEFI management - staff 6</t>
  </si>
  <si>
    <t>6.21-7</t>
  </si>
  <si>
    <t>During - AEFI management - staff 7</t>
  </si>
  <si>
    <t>6.21-8</t>
  </si>
  <si>
    <t>During - AEFI management - staff 8</t>
  </si>
  <si>
    <t>6.21-9</t>
  </si>
  <si>
    <t>During - AEFI management - staff 9</t>
  </si>
  <si>
    <t>6.21-10</t>
  </si>
  <si>
    <t>During - AEFI management - staff 10</t>
  </si>
  <si>
    <t>6.21-11</t>
  </si>
  <si>
    <t>During - AEFI management - staff 11</t>
  </si>
  <si>
    <t>6.21-12</t>
  </si>
  <si>
    <t>During - AEFI management - staff 12</t>
  </si>
  <si>
    <t>6.21-13</t>
  </si>
  <si>
    <t>During - AEFI management - staff 13</t>
  </si>
  <si>
    <t>6.21-14</t>
  </si>
  <si>
    <t>During - AEFI management - staff 14</t>
  </si>
  <si>
    <t>6.21-15</t>
  </si>
  <si>
    <t>During - AEFI management - staff 15</t>
  </si>
  <si>
    <t>6.21-16</t>
  </si>
  <si>
    <t>During - AEFI management - staff 16</t>
  </si>
  <si>
    <t>6.21-17</t>
  </si>
  <si>
    <t>During - AEFI management - staff 17</t>
  </si>
  <si>
    <t>6.21-18</t>
  </si>
  <si>
    <t>During - AEFI management - staff 18</t>
  </si>
  <si>
    <t>6.21-19</t>
  </si>
  <si>
    <t>During - AEFI management - staff 19</t>
  </si>
  <si>
    <t>6.21-20</t>
  </si>
  <si>
    <t>During - AEFI management - staff 20</t>
  </si>
  <si>
    <t>6.21-21</t>
  </si>
  <si>
    <t>During - AEFI management - staff 21</t>
  </si>
  <si>
    <t>6.21-22</t>
  </si>
  <si>
    <t>During - AEFI management - staff 22</t>
  </si>
  <si>
    <t>6.21-23</t>
  </si>
  <si>
    <t>During - AEFI management - staff 23</t>
  </si>
  <si>
    <t>6.21-24</t>
  </si>
  <si>
    <t>During - AEFI management - staff 24</t>
  </si>
  <si>
    <t>6.21-25</t>
  </si>
  <si>
    <t>During - AEFI management - staff 25</t>
  </si>
  <si>
    <t>6.21-26</t>
  </si>
  <si>
    <t>During - AEFI management - staff 26</t>
  </si>
  <si>
    <t>6.21-27</t>
  </si>
  <si>
    <t>During - AEFI management - staff 27</t>
  </si>
  <si>
    <t>6.21-28</t>
  </si>
  <si>
    <t>During - AEFI management - staff 28</t>
  </si>
  <si>
    <t>6.21-29</t>
  </si>
  <si>
    <t>During - AEFI management - staff 29</t>
  </si>
  <si>
    <t>6.21-30</t>
  </si>
  <si>
    <t>During - AEFI management - staff 30</t>
  </si>
  <si>
    <t>6.21-31</t>
  </si>
  <si>
    <t>During - AEFI management - staff 31</t>
  </si>
  <si>
    <t>6.21-32</t>
  </si>
  <si>
    <t>During - AEFI management - staff 32</t>
  </si>
  <si>
    <t>6.21-33</t>
  </si>
  <si>
    <t>During - AEFI management - staff 33</t>
  </si>
  <si>
    <t>6.21-34</t>
  </si>
  <si>
    <t>During - AEFI management - staff 34</t>
  </si>
  <si>
    <t>6.21-35</t>
  </si>
  <si>
    <t>During - AEFI management - staff 35</t>
  </si>
  <si>
    <t>6.21-36</t>
  </si>
  <si>
    <t>During - AEFI management - staff 36</t>
  </si>
  <si>
    <t>6.21-37</t>
  </si>
  <si>
    <t>During - AEFI management - staff 37</t>
  </si>
  <si>
    <t>6.21-38</t>
  </si>
  <si>
    <t>During - AEFI management - staff 38</t>
  </si>
  <si>
    <t>6.21-39</t>
  </si>
  <si>
    <t>During - AEFI management - staff 39</t>
  </si>
  <si>
    <t>6.21-40</t>
  </si>
  <si>
    <t>During - AEFI management - staff 40</t>
  </si>
  <si>
    <t>6.21-41</t>
  </si>
  <si>
    <t>During - AEFI management - staff 41</t>
  </si>
  <si>
    <t>6.21-42</t>
  </si>
  <si>
    <t>During - AEFI management - staff 42</t>
  </si>
  <si>
    <t>6.21-43</t>
  </si>
  <si>
    <t>During - AEFI management - staff 43</t>
  </si>
  <si>
    <t>6.21-44</t>
  </si>
  <si>
    <t>During - AEFI management - staff 44</t>
  </si>
  <si>
    <t>6.21-45</t>
  </si>
  <si>
    <t>During - AEFI management - staff 45</t>
  </si>
  <si>
    <t>6.21-46</t>
  </si>
  <si>
    <t>During - AEFI management - staff 46</t>
  </si>
  <si>
    <t>6.21-47</t>
  </si>
  <si>
    <t>During - AEFI management - staff 47</t>
  </si>
  <si>
    <t>6.21-48</t>
  </si>
  <si>
    <t>During - AEFI management - staff 48</t>
  </si>
  <si>
    <t>6.21-49</t>
  </si>
  <si>
    <t>During - AEFI management - staff 49</t>
  </si>
  <si>
    <t>6.21-50</t>
  </si>
  <si>
    <t>During - AEFI management - staff 50</t>
  </si>
  <si>
    <t>6.21-51</t>
  </si>
  <si>
    <t>During - AEFI management - staff 51</t>
  </si>
  <si>
    <t>6.21-52</t>
  </si>
  <si>
    <t>During - AEFI management - staff 52</t>
  </si>
  <si>
    <t>6.21-53</t>
  </si>
  <si>
    <t>During - AEFI management - staff 53</t>
  </si>
  <si>
    <t>6.21-54</t>
  </si>
  <si>
    <t>During - AEFI management - staff 54</t>
  </si>
  <si>
    <t>6.21-55</t>
  </si>
  <si>
    <t>During - AEFI management - staff 55</t>
  </si>
  <si>
    <t>6.21-56</t>
  </si>
  <si>
    <t>During - AEFI management - staff 56</t>
  </si>
  <si>
    <t>6.21-57</t>
  </si>
  <si>
    <t>During - AEFI management - staff 57</t>
  </si>
  <si>
    <t>6.21-58</t>
  </si>
  <si>
    <t>During - AEFI management - staff 58</t>
  </si>
  <si>
    <t>6.21-59</t>
  </si>
  <si>
    <t>During - AEFI management - staff 59</t>
  </si>
  <si>
    <t>6.21-60</t>
  </si>
  <si>
    <t>During - AEFI management - staff 60</t>
  </si>
  <si>
    <t>6.21-61</t>
  </si>
  <si>
    <t>During - AEFI management - staff 61</t>
  </si>
  <si>
    <t>6.21-62</t>
  </si>
  <si>
    <t>During - AEFI management - staff 62</t>
  </si>
  <si>
    <t>6.21-63</t>
  </si>
  <si>
    <t>During - AEFI management - staff 63</t>
  </si>
  <si>
    <t>6.21-64</t>
  </si>
  <si>
    <t>During - AEFI management - staff 64</t>
  </si>
  <si>
    <t>6.21-65</t>
  </si>
  <si>
    <t>During - AEFI management - staff 65</t>
  </si>
  <si>
    <t>6.21-66</t>
  </si>
  <si>
    <t>During - AEFI management - staff 66</t>
  </si>
  <si>
    <t>6.21-67</t>
  </si>
  <si>
    <t>During - AEFI management - staff 67</t>
  </si>
  <si>
    <t>6.21-68</t>
  </si>
  <si>
    <t>During - AEFI management - staff 68</t>
  </si>
  <si>
    <t>6.21-69</t>
  </si>
  <si>
    <t>During - AEFI management - staff 69</t>
  </si>
  <si>
    <t>6.21-70</t>
  </si>
  <si>
    <t>During - AEFI management - staff 70</t>
  </si>
  <si>
    <t>6.21-71</t>
  </si>
  <si>
    <t>During - AEFI management - staff 71</t>
  </si>
  <si>
    <t>6.21-72</t>
  </si>
  <si>
    <t>During - AEFI management - staff 72</t>
  </si>
  <si>
    <t>6.21-73</t>
  </si>
  <si>
    <t>During - AEFI management - staff 73</t>
  </si>
  <si>
    <t>6.21-74</t>
  </si>
  <si>
    <t>During - AEFI management - staff 74</t>
  </si>
  <si>
    <t>6.21-75</t>
  </si>
  <si>
    <t>During - AEFI management - staff 75</t>
  </si>
  <si>
    <t>6.21-76</t>
  </si>
  <si>
    <t>During - AEFI management - staff 76</t>
  </si>
  <si>
    <t>6.21-77</t>
  </si>
  <si>
    <t>During - AEFI management - staff 77</t>
  </si>
  <si>
    <t>6.21-78</t>
  </si>
  <si>
    <t>During - AEFI management - staff 78</t>
  </si>
  <si>
    <t>6.21-79</t>
  </si>
  <si>
    <t>During - AEFI management - staff 79</t>
  </si>
  <si>
    <t>6.21-80</t>
  </si>
  <si>
    <t>During - AEFI management - staff 80</t>
  </si>
  <si>
    <t>6.21-81</t>
  </si>
  <si>
    <t>During - AEFI management - staff 81</t>
  </si>
  <si>
    <t>6.21-82</t>
  </si>
  <si>
    <t>During - AEFI management - staff 82</t>
  </si>
  <si>
    <t>6.21-83</t>
  </si>
  <si>
    <t>During - AEFI management - staff 83</t>
  </si>
  <si>
    <t>6.21-84</t>
  </si>
  <si>
    <t>During - AEFI management - staff 84</t>
  </si>
  <si>
    <t>6.21-85</t>
  </si>
  <si>
    <t>During - AEFI management - staff 85</t>
  </si>
  <si>
    <t>6.21-86</t>
  </si>
  <si>
    <t>During - AEFI management - staff 86</t>
  </si>
  <si>
    <t>6.21-87</t>
  </si>
  <si>
    <t>During - AEFI management - staff 87</t>
  </si>
  <si>
    <t>6.21-88</t>
  </si>
  <si>
    <t>During - AEFI management - staff 88</t>
  </si>
  <si>
    <t>6.21-89</t>
  </si>
  <si>
    <t>During - AEFI management - staff 89</t>
  </si>
  <si>
    <t>6.21-90</t>
  </si>
  <si>
    <t>During - AEFI management - staff 90</t>
  </si>
  <si>
    <t>6.21-91</t>
  </si>
  <si>
    <t>During - AEFI management - staff 91</t>
  </si>
  <si>
    <t>6.21-92</t>
  </si>
  <si>
    <t>During - AEFI management - staff 92</t>
  </si>
  <si>
    <t>6.21-93</t>
  </si>
  <si>
    <t>During - AEFI management - staff 93</t>
  </si>
  <si>
    <t>6.21-94</t>
  </si>
  <si>
    <t>During - AEFI management - staff 94</t>
  </si>
  <si>
    <t>6.21-95</t>
  </si>
  <si>
    <t>During - AEFI management - staff 95</t>
  </si>
  <si>
    <t>6.21-96</t>
  </si>
  <si>
    <t>During - AEFI management - staff 96</t>
  </si>
  <si>
    <t>6.21-97</t>
  </si>
  <si>
    <t>During - AEFI management - staff 97</t>
  </si>
  <si>
    <t>6.21-98</t>
  </si>
  <si>
    <t>During - AEFI management - staff 98</t>
  </si>
  <si>
    <t>6.21-99</t>
  </si>
  <si>
    <t>During - AEFI management - staff 99</t>
  </si>
  <si>
    <t>6.21-100</t>
  </si>
  <si>
    <t>During - AEFI management - staff 100</t>
  </si>
  <si>
    <t>6.21-101</t>
  </si>
  <si>
    <t>During - AEFI management - staff 101</t>
  </si>
  <si>
    <t>6.21-102</t>
  </si>
  <si>
    <t>During - AEFI management - staff 102</t>
  </si>
  <si>
    <t>6.21-103</t>
  </si>
  <si>
    <t>During - AEFI management - staff 103</t>
  </si>
  <si>
    <t>6.21-104</t>
  </si>
  <si>
    <t>During - AEFI management - staff 104</t>
  </si>
  <si>
    <t>6.21-105</t>
  </si>
  <si>
    <t>During - AEFI management - staff 105</t>
  </si>
  <si>
    <t>6.21-106</t>
  </si>
  <si>
    <t>During - AEFI management - staff 106</t>
  </si>
  <si>
    <t>6.21-107</t>
  </si>
  <si>
    <t>During - AEFI management - staff 107</t>
  </si>
  <si>
    <t>6.21-108</t>
  </si>
  <si>
    <t>During - AEFI management - staff 108</t>
  </si>
  <si>
    <t>6.21-109</t>
  </si>
  <si>
    <t>During - AEFI management - staff 109</t>
  </si>
  <si>
    <t>6.21-110</t>
  </si>
  <si>
    <t>During - AEFI management - staff 110</t>
  </si>
  <si>
    <t>6.21-111</t>
  </si>
  <si>
    <t>During - AEFI management - staff 111</t>
  </si>
  <si>
    <t>6.21-112</t>
  </si>
  <si>
    <t>During - AEFI management - staff 112</t>
  </si>
  <si>
    <t>6.21-113</t>
  </si>
  <si>
    <t>During - AEFI management - staff 113</t>
  </si>
  <si>
    <t>6.21-114</t>
  </si>
  <si>
    <t>During - AEFI management - staff 114</t>
  </si>
  <si>
    <t>6.21-115</t>
  </si>
  <si>
    <t>During - AEFI management - staff 115</t>
  </si>
  <si>
    <t>6.21-116</t>
  </si>
  <si>
    <t>During - AEFI management - staff 116</t>
  </si>
  <si>
    <t>6.21-117</t>
  </si>
  <si>
    <t>During - AEFI management - staff 117</t>
  </si>
  <si>
    <t>6.21-118</t>
  </si>
  <si>
    <t>During - AEFI management - staff 118</t>
  </si>
  <si>
    <t>6.21-119</t>
  </si>
  <si>
    <t>During - AEFI management - staff 119</t>
  </si>
  <si>
    <t>6.21-120</t>
  </si>
  <si>
    <t>During - AEFI management - staff 120</t>
  </si>
  <si>
    <t>6.21-121</t>
  </si>
  <si>
    <t>During - AEFI management - staff 121</t>
  </si>
  <si>
    <t>6.21-122</t>
  </si>
  <si>
    <t>During - AEFI management - staff 122</t>
  </si>
  <si>
    <t>6.21-123</t>
  </si>
  <si>
    <t>During - AEFI management - staff 123</t>
  </si>
  <si>
    <t>6.21-124</t>
  </si>
  <si>
    <t>During - AEFI management - staff 124</t>
  </si>
  <si>
    <t>6.21-125</t>
  </si>
  <si>
    <t>During - AEFI management - staff 125</t>
  </si>
  <si>
    <t>6.21-126</t>
  </si>
  <si>
    <t>During - AEFI management - staff 126</t>
  </si>
  <si>
    <t>6.21-127</t>
  </si>
  <si>
    <t>During - AEFI management - staff 127</t>
  </si>
  <si>
    <t>6.21-128</t>
  </si>
  <si>
    <t>During - AEFI management - staff 128</t>
  </si>
  <si>
    <t>6.21-129</t>
  </si>
  <si>
    <t>During - AEFI management - staff 129</t>
  </si>
  <si>
    <t>6.21-130</t>
  </si>
  <si>
    <t>During - AEFI management - staff 130</t>
  </si>
  <si>
    <t>6.22-1</t>
  </si>
  <si>
    <t>During - Record keeping - staff 1</t>
  </si>
  <si>
    <t>6.22-2</t>
  </si>
  <si>
    <t>During - Record keeping - staff 2</t>
  </si>
  <si>
    <t>6.22-3</t>
  </si>
  <si>
    <t>During - Record keeping - staff 3</t>
  </si>
  <si>
    <t>6.22-4</t>
  </si>
  <si>
    <t>During - Record keeping - staff 4</t>
  </si>
  <si>
    <t>6.22-5</t>
  </si>
  <si>
    <t>During - Record keeping - staff 5</t>
  </si>
  <si>
    <t>6.22-6</t>
  </si>
  <si>
    <t>During - Record keeping - staff 6</t>
  </si>
  <si>
    <t>6.22-7</t>
  </si>
  <si>
    <t>During - Record keeping - staff 7</t>
  </si>
  <si>
    <t>6.22-8</t>
  </si>
  <si>
    <t>During - Record keeping - staff 8</t>
  </si>
  <si>
    <t>6.22-9</t>
  </si>
  <si>
    <t>During - Record keeping - staff 9</t>
  </si>
  <si>
    <t>6.22-10</t>
  </si>
  <si>
    <t>During - Record keeping - staff 10</t>
  </si>
  <si>
    <t>6.22-11</t>
  </si>
  <si>
    <t>During - Record keeping - staff 11</t>
  </si>
  <si>
    <t>6.22-12</t>
  </si>
  <si>
    <t>During - Record keeping - staff 12</t>
  </si>
  <si>
    <t>6.22-13</t>
  </si>
  <si>
    <t>During - Record keeping - staff 13</t>
  </si>
  <si>
    <t>6.22-14</t>
  </si>
  <si>
    <t>During - Record keeping - staff 14</t>
  </si>
  <si>
    <t>6.22-15</t>
  </si>
  <si>
    <t>During - Record keeping - staff 15</t>
  </si>
  <si>
    <t>6.22-16</t>
  </si>
  <si>
    <t>During - Record keeping - staff 16</t>
  </si>
  <si>
    <t>6.22-17</t>
  </si>
  <si>
    <t>During - Record keeping - staff 17</t>
  </si>
  <si>
    <t>6.22-18</t>
  </si>
  <si>
    <t>During - Record keeping - staff 18</t>
  </si>
  <si>
    <t>6.22-19</t>
  </si>
  <si>
    <t>During - Record keeping - staff 19</t>
  </si>
  <si>
    <t>6.22-20</t>
  </si>
  <si>
    <t>During - Record keeping - staff 20</t>
  </si>
  <si>
    <t>6.22-21</t>
  </si>
  <si>
    <t>During - Record keeping - staff 21</t>
  </si>
  <si>
    <t>6.22-22</t>
  </si>
  <si>
    <t>During - Record keeping - staff 22</t>
  </si>
  <si>
    <t>6.22-23</t>
  </si>
  <si>
    <t>During - Record keeping - staff 23</t>
  </si>
  <si>
    <t>6.22-24</t>
  </si>
  <si>
    <t>During - Record keeping - staff 24</t>
  </si>
  <si>
    <t>6.22-25</t>
  </si>
  <si>
    <t>During - Record keeping - staff 25</t>
  </si>
  <si>
    <t>6.22-26</t>
  </si>
  <si>
    <t>During - Record keeping - staff 26</t>
  </si>
  <si>
    <t>6.22-27</t>
  </si>
  <si>
    <t>During - Record keeping - staff 27</t>
  </si>
  <si>
    <t>6.22-28</t>
  </si>
  <si>
    <t>During - Record keeping - staff 28</t>
  </si>
  <si>
    <t>6.22-29</t>
  </si>
  <si>
    <t>During - Record keeping - staff 29</t>
  </si>
  <si>
    <t>6.22-30</t>
  </si>
  <si>
    <t>During - Record keeping - staff 30</t>
  </si>
  <si>
    <t>6.22-31</t>
  </si>
  <si>
    <t>During - Record keeping - staff 31</t>
  </si>
  <si>
    <t>6.22-32</t>
  </si>
  <si>
    <t>During - Record keeping - staff 32</t>
  </si>
  <si>
    <t>6.22-33</t>
  </si>
  <si>
    <t>During - Record keeping - staff 33</t>
  </si>
  <si>
    <t>6.22-34</t>
  </si>
  <si>
    <t>During - Record keeping - staff 34</t>
  </si>
  <si>
    <t>6.22-35</t>
  </si>
  <si>
    <t>During - Record keeping - staff 35</t>
  </si>
  <si>
    <t>6.22-36</t>
  </si>
  <si>
    <t>During - Record keeping - staff 36</t>
  </si>
  <si>
    <t>6.22-37</t>
  </si>
  <si>
    <t>During - Record keeping - staff 37</t>
  </si>
  <si>
    <t>6.22-38</t>
  </si>
  <si>
    <t>During - Record keeping - staff 38</t>
  </si>
  <si>
    <t>6.22-39</t>
  </si>
  <si>
    <t>During - Record keeping - staff 39</t>
  </si>
  <si>
    <t>6.22-40</t>
  </si>
  <si>
    <t>During - Record keeping - staff 40</t>
  </si>
  <si>
    <t>6.22-41</t>
  </si>
  <si>
    <t>During - Record keeping - staff 41</t>
  </si>
  <si>
    <t>6.22-42</t>
  </si>
  <si>
    <t>During - Record keeping - staff 42</t>
  </si>
  <si>
    <t>6.22-43</t>
  </si>
  <si>
    <t>During - Record keeping - staff 43</t>
  </si>
  <si>
    <t>6.22-44</t>
  </si>
  <si>
    <t>During - Record keeping - staff 44</t>
  </si>
  <si>
    <t>6.22-45</t>
  </si>
  <si>
    <t>During - Record keeping - staff 45</t>
  </si>
  <si>
    <t>6.22-46</t>
  </si>
  <si>
    <t>During - Record keeping - staff 46</t>
  </si>
  <si>
    <t>6.22-47</t>
  </si>
  <si>
    <t>During - Record keeping - staff 47</t>
  </si>
  <si>
    <t>6.22-48</t>
  </si>
  <si>
    <t>During - Record keeping - staff 48</t>
  </si>
  <si>
    <t>6.22-49</t>
  </si>
  <si>
    <t>During - Record keeping - staff 49</t>
  </si>
  <si>
    <t>6.22-50</t>
  </si>
  <si>
    <t>During - Record keeping - staff 50</t>
  </si>
  <si>
    <t>6.22-51</t>
  </si>
  <si>
    <t>During - Record keeping - staff 51</t>
  </si>
  <si>
    <t>6.22-52</t>
  </si>
  <si>
    <t>During - Record keeping - staff 52</t>
  </si>
  <si>
    <t>6.22-53</t>
  </si>
  <si>
    <t>During - Record keeping - staff 53</t>
  </si>
  <si>
    <t>6.22-54</t>
  </si>
  <si>
    <t>During - Record keeping - staff 54</t>
  </si>
  <si>
    <t>6.22-55</t>
  </si>
  <si>
    <t>During - Record keeping - staff 55</t>
  </si>
  <si>
    <t>6.22-56</t>
  </si>
  <si>
    <t>During - Record keeping - staff 56</t>
  </si>
  <si>
    <t>6.22-57</t>
  </si>
  <si>
    <t>During - Record keeping - staff 57</t>
  </si>
  <si>
    <t>6.22-58</t>
  </si>
  <si>
    <t>During - Record keeping - staff 58</t>
  </si>
  <si>
    <t>6.22-59</t>
  </si>
  <si>
    <t>During - Record keeping - staff 59</t>
  </si>
  <si>
    <t>6.22-60</t>
  </si>
  <si>
    <t>During - Record keeping - staff 60</t>
  </si>
  <si>
    <t>6.22-61</t>
  </si>
  <si>
    <t>During - Record keeping - staff 61</t>
  </si>
  <si>
    <t>6.22-62</t>
  </si>
  <si>
    <t>During - Record keeping - staff 62</t>
  </si>
  <si>
    <t>6.22-63</t>
  </si>
  <si>
    <t>During - Record keeping - staff 63</t>
  </si>
  <si>
    <t>6.22-64</t>
  </si>
  <si>
    <t>During - Record keeping - staff 64</t>
  </si>
  <si>
    <t>6.22-65</t>
  </si>
  <si>
    <t>During - Record keeping - staff 65</t>
  </si>
  <si>
    <t>6.22-66</t>
  </si>
  <si>
    <t>During - Record keeping - staff 66</t>
  </si>
  <si>
    <t>6.22-67</t>
  </si>
  <si>
    <t>During - Record keeping - staff 67</t>
  </si>
  <si>
    <t>6.22-68</t>
  </si>
  <si>
    <t>During - Record keeping - staff 68</t>
  </si>
  <si>
    <t>6.22-69</t>
  </si>
  <si>
    <t>During - Record keeping - staff 69</t>
  </si>
  <si>
    <t>6.22-70</t>
  </si>
  <si>
    <t>During - Record keeping - staff 70</t>
  </si>
  <si>
    <t>6.22-71</t>
  </si>
  <si>
    <t>During - Record keeping - staff 71</t>
  </si>
  <si>
    <t>6.22-72</t>
  </si>
  <si>
    <t>During - Record keeping - staff 72</t>
  </si>
  <si>
    <t>6.22-73</t>
  </si>
  <si>
    <t>During - Record keeping - staff 73</t>
  </si>
  <si>
    <t>6.22-74</t>
  </si>
  <si>
    <t>During - Record keeping - staff 74</t>
  </si>
  <si>
    <t>6.22-75</t>
  </si>
  <si>
    <t>During - Record keeping - staff 75</t>
  </si>
  <si>
    <t>6.22-76</t>
  </si>
  <si>
    <t>During - Record keeping - staff 76</t>
  </si>
  <si>
    <t>6.22-77</t>
  </si>
  <si>
    <t>During - Record keeping - staff 77</t>
  </si>
  <si>
    <t>6.22-78</t>
  </si>
  <si>
    <t>During - Record keeping - staff 78</t>
  </si>
  <si>
    <t>6.22-79</t>
  </si>
  <si>
    <t>During - Record keeping - staff 79</t>
  </si>
  <si>
    <t>6.22-80</t>
  </si>
  <si>
    <t>During - Record keeping - staff 80</t>
  </si>
  <si>
    <t>6.22-81</t>
  </si>
  <si>
    <t>During - Record keeping - staff 81</t>
  </si>
  <si>
    <t>6.22-82</t>
  </si>
  <si>
    <t>During - Record keeping - staff 82</t>
  </si>
  <si>
    <t>6.22-83</t>
  </si>
  <si>
    <t>During - Record keeping - staff 83</t>
  </si>
  <si>
    <t>6.22-84</t>
  </si>
  <si>
    <t>During - Record keeping - staff 84</t>
  </si>
  <si>
    <t>6.22-85</t>
  </si>
  <si>
    <t>During - Record keeping - staff 85</t>
  </si>
  <si>
    <t>6.22-86</t>
  </si>
  <si>
    <t>During - Record keeping - staff 86</t>
  </si>
  <si>
    <t>6.22-87</t>
  </si>
  <si>
    <t>During - Record keeping - staff 87</t>
  </si>
  <si>
    <t>6.22-88</t>
  </si>
  <si>
    <t>During - Record keeping - staff 88</t>
  </si>
  <si>
    <t>6.22-89</t>
  </si>
  <si>
    <t>During - Record keeping - staff 89</t>
  </si>
  <si>
    <t>6.22-90</t>
  </si>
  <si>
    <t>During - Record keeping - staff 90</t>
  </si>
  <si>
    <t>6.22-91</t>
  </si>
  <si>
    <t>During - Record keeping - staff 91</t>
  </si>
  <si>
    <t>6.22-92</t>
  </si>
  <si>
    <t>During - Record keeping - staff 92</t>
  </si>
  <si>
    <t>6.22-93</t>
  </si>
  <si>
    <t>During - Record keeping - staff 93</t>
  </si>
  <si>
    <t>6.22-94</t>
  </si>
  <si>
    <t>During - Record keeping - staff 94</t>
  </si>
  <si>
    <t>6.22-95</t>
  </si>
  <si>
    <t>During - Record keeping - staff 95</t>
  </si>
  <si>
    <t>6.22-96</t>
  </si>
  <si>
    <t>During - Record keeping - staff 96</t>
  </si>
  <si>
    <t>6.22-97</t>
  </si>
  <si>
    <t>During - Record keeping - staff 97</t>
  </si>
  <si>
    <t>6.22-98</t>
  </si>
  <si>
    <t>During - Record keeping - staff 98</t>
  </si>
  <si>
    <t>6.22-99</t>
  </si>
  <si>
    <t>During - Record keeping - staff 99</t>
  </si>
  <si>
    <t>6.22-100</t>
  </si>
  <si>
    <t>During - Record keeping - staff 100</t>
  </si>
  <si>
    <t>6.22-101</t>
  </si>
  <si>
    <t>During - Record keeping - staff 101</t>
  </si>
  <si>
    <t>6.22-102</t>
  </si>
  <si>
    <t>During - Record keeping - staff 102</t>
  </si>
  <si>
    <t>6.22-103</t>
  </si>
  <si>
    <t>During - Record keeping - staff 103</t>
  </si>
  <si>
    <t>6.22-104</t>
  </si>
  <si>
    <t>During - Record keeping - staff 104</t>
  </si>
  <si>
    <t>6.22-105</t>
  </si>
  <si>
    <t>During - Record keeping - staff 105</t>
  </si>
  <si>
    <t>6.22-106</t>
  </si>
  <si>
    <t>During - Record keeping - staff 106</t>
  </si>
  <si>
    <t>6.22-107</t>
  </si>
  <si>
    <t>During - Record keeping - staff 107</t>
  </si>
  <si>
    <t>6.22-108</t>
  </si>
  <si>
    <t>During - Record keeping - staff 108</t>
  </si>
  <si>
    <t>6.22-109</t>
  </si>
  <si>
    <t>During - Record keeping - staff 109</t>
  </si>
  <si>
    <t>6.22-110</t>
  </si>
  <si>
    <t>During - Record keeping - staff 110</t>
  </si>
  <si>
    <t>6.22-111</t>
  </si>
  <si>
    <t>During - Record keeping - staff 111</t>
  </si>
  <si>
    <t>6.22-112</t>
  </si>
  <si>
    <t>During - Record keeping - staff 112</t>
  </si>
  <si>
    <t>6.22-113</t>
  </si>
  <si>
    <t>During - Record keeping - staff 113</t>
  </si>
  <si>
    <t>6.22-114</t>
  </si>
  <si>
    <t>During - Record keeping - staff 114</t>
  </si>
  <si>
    <t>6.22-115</t>
  </si>
  <si>
    <t>During - Record keeping - staff 115</t>
  </si>
  <si>
    <t>6.22-116</t>
  </si>
  <si>
    <t>During - Record keeping - staff 116</t>
  </si>
  <si>
    <t>6.22-117</t>
  </si>
  <si>
    <t>During - Record keeping - staff 117</t>
  </si>
  <si>
    <t>6.22-118</t>
  </si>
  <si>
    <t>During - Record keeping - staff 118</t>
  </si>
  <si>
    <t>6.22-119</t>
  </si>
  <si>
    <t>During - Record keeping - staff 119</t>
  </si>
  <si>
    <t>6.22-120</t>
  </si>
  <si>
    <t>During - Record keeping - staff 120</t>
  </si>
  <si>
    <t>6.22-121</t>
  </si>
  <si>
    <t>During - Record keeping - staff 121</t>
  </si>
  <si>
    <t>6.22-122</t>
  </si>
  <si>
    <t>During - Record keeping - staff 122</t>
  </si>
  <si>
    <t>6.22-123</t>
  </si>
  <si>
    <t>During - Record keeping - staff 123</t>
  </si>
  <si>
    <t>6.22-124</t>
  </si>
  <si>
    <t>During - Record keeping - staff 124</t>
  </si>
  <si>
    <t>6.22-125</t>
  </si>
  <si>
    <t>During - Record keeping - staff 125</t>
  </si>
  <si>
    <t>6.22-126</t>
  </si>
  <si>
    <t>During - Record keeping - staff 126</t>
  </si>
  <si>
    <t>6.22-127</t>
  </si>
  <si>
    <t>During - Record keeping - staff 127</t>
  </si>
  <si>
    <t>6.22-128</t>
  </si>
  <si>
    <t>During - Record keeping - staff 128</t>
  </si>
  <si>
    <t>6.22-129</t>
  </si>
  <si>
    <t>During - Record keeping - staff 129</t>
  </si>
  <si>
    <t>6.22-130</t>
  </si>
  <si>
    <t>During - Record keeping - staff 130</t>
  </si>
  <si>
    <t>6.23-1</t>
  </si>
  <si>
    <t>During - Soc mob - staff 1</t>
  </si>
  <si>
    <t>6.23-2</t>
  </si>
  <si>
    <t>During - Soc mob - staff 2</t>
  </si>
  <si>
    <t>6.23-3</t>
  </si>
  <si>
    <t>During - Soc mob - staff 3</t>
  </si>
  <si>
    <t>6.23-4</t>
  </si>
  <si>
    <t>During - Soc mob - staff 4</t>
  </si>
  <si>
    <t>6.23-5</t>
  </si>
  <si>
    <t>During - Soc mob - staff 5</t>
  </si>
  <si>
    <t>6.23-6</t>
  </si>
  <si>
    <t>During - Soc mob - staff 6</t>
  </si>
  <si>
    <t>6.23-7</t>
  </si>
  <si>
    <t>During - Soc mob - staff 7</t>
  </si>
  <si>
    <t>6.23-8</t>
  </si>
  <si>
    <t>During - Soc mob - staff 8</t>
  </si>
  <si>
    <t>6.23-9</t>
  </si>
  <si>
    <t>During - Soc mob - staff 9</t>
  </si>
  <si>
    <t>6.23-10</t>
  </si>
  <si>
    <t>During - Soc mob - staff 10</t>
  </si>
  <si>
    <t>6.23-11</t>
  </si>
  <si>
    <t>During - Soc mob - staff 11</t>
  </si>
  <si>
    <t>6.23-12</t>
  </si>
  <si>
    <t>During - Soc mob - staff 12</t>
  </si>
  <si>
    <t>6.23-13</t>
  </si>
  <si>
    <t>During - Soc mob - staff 13</t>
  </si>
  <si>
    <t>6.23-14</t>
  </si>
  <si>
    <t>During - Soc mob - staff 14</t>
  </si>
  <si>
    <t>6.23-15</t>
  </si>
  <si>
    <t>During - Soc mob - staff 15</t>
  </si>
  <si>
    <t>6.23-16</t>
  </si>
  <si>
    <t>During - Soc mob - staff 16</t>
  </si>
  <si>
    <t>6.23-17</t>
  </si>
  <si>
    <t>During - Soc mob - staff 17</t>
  </si>
  <si>
    <t>6.23-18</t>
  </si>
  <si>
    <t>During - Soc mob - staff 18</t>
  </si>
  <si>
    <t>6.23-19</t>
  </si>
  <si>
    <t>During - Soc mob - staff 19</t>
  </si>
  <si>
    <t>6.23-20</t>
  </si>
  <si>
    <t>During - Soc mob - staff 20</t>
  </si>
  <si>
    <t>6.23-21</t>
  </si>
  <si>
    <t>During - Soc mob - staff 21</t>
  </si>
  <si>
    <t>6.23-22</t>
  </si>
  <si>
    <t>During - Soc mob - staff 22</t>
  </si>
  <si>
    <t>6.23-23</t>
  </si>
  <si>
    <t>During - Soc mob - staff 23</t>
  </si>
  <si>
    <t>6.23-24</t>
  </si>
  <si>
    <t>During - Soc mob - staff 24</t>
  </si>
  <si>
    <t>6.23-25</t>
  </si>
  <si>
    <t>During - Soc mob - staff 25</t>
  </si>
  <si>
    <t>6.23-26</t>
  </si>
  <si>
    <t>During - Soc mob - staff 26</t>
  </si>
  <si>
    <t>6.23-27</t>
  </si>
  <si>
    <t>During - Soc mob - staff 27</t>
  </si>
  <si>
    <t>6.23-28</t>
  </si>
  <si>
    <t>During - Soc mob - staff 28</t>
  </si>
  <si>
    <t>6.23-29</t>
  </si>
  <si>
    <t>During - Soc mob - staff 29</t>
  </si>
  <si>
    <t>6.23-30</t>
  </si>
  <si>
    <t>During - Soc mob - staff 30</t>
  </si>
  <si>
    <t>6.23-31</t>
  </si>
  <si>
    <t>During - Soc mob - staff 31</t>
  </si>
  <si>
    <t>6.23-32</t>
  </si>
  <si>
    <t>During - Soc mob - staff 32</t>
  </si>
  <si>
    <t>6.23-33</t>
  </si>
  <si>
    <t>During - Soc mob - staff 33</t>
  </si>
  <si>
    <t>6.23-34</t>
  </si>
  <si>
    <t>During - Soc mob - staff 34</t>
  </si>
  <si>
    <t>6.23-35</t>
  </si>
  <si>
    <t>During - Soc mob - staff 35</t>
  </si>
  <si>
    <t>6.23-36</t>
  </si>
  <si>
    <t>During - Soc mob - staff 36</t>
  </si>
  <si>
    <t>6.23-37</t>
  </si>
  <si>
    <t>During - Soc mob - staff 37</t>
  </si>
  <si>
    <t>6.23-38</t>
  </si>
  <si>
    <t>During - Soc mob - staff 38</t>
  </si>
  <si>
    <t>6.23-39</t>
  </si>
  <si>
    <t>During - Soc mob - staff 39</t>
  </si>
  <si>
    <t>6.23-40</t>
  </si>
  <si>
    <t>During - Soc mob - staff 40</t>
  </si>
  <si>
    <t>6.23-41</t>
  </si>
  <si>
    <t>During - Soc mob - staff 41</t>
  </si>
  <si>
    <t>6.23-42</t>
  </si>
  <si>
    <t>During - Soc mob - staff 42</t>
  </si>
  <si>
    <t>6.23-43</t>
  </si>
  <si>
    <t>During - Soc mob - staff 43</t>
  </si>
  <si>
    <t>6.23-44</t>
  </si>
  <si>
    <t>During - Soc mob - staff 44</t>
  </si>
  <si>
    <t>6.23-45</t>
  </si>
  <si>
    <t>During - Soc mob - staff 45</t>
  </si>
  <si>
    <t>6.23-46</t>
  </si>
  <si>
    <t>During - Soc mob - staff 46</t>
  </si>
  <si>
    <t>6.23-47</t>
  </si>
  <si>
    <t>During - Soc mob - staff 47</t>
  </si>
  <si>
    <t>6.23-48</t>
  </si>
  <si>
    <t>During - Soc mob - staff 48</t>
  </si>
  <si>
    <t>6.23-49</t>
  </si>
  <si>
    <t>During - Soc mob - staff 49</t>
  </si>
  <si>
    <t>6.23-50</t>
  </si>
  <si>
    <t>During - Soc mob - staff 50</t>
  </si>
  <si>
    <t>6.23-51</t>
  </si>
  <si>
    <t>During - Soc mob - staff 51</t>
  </si>
  <si>
    <t>6.23-52</t>
  </si>
  <si>
    <t>During - Soc mob - staff 52</t>
  </si>
  <si>
    <t>6.23-53</t>
  </si>
  <si>
    <t>During - Soc mob - staff 53</t>
  </si>
  <si>
    <t>6.23-54</t>
  </si>
  <si>
    <t>During - Soc mob - staff 54</t>
  </si>
  <si>
    <t>6.23-55</t>
  </si>
  <si>
    <t>During - Soc mob - staff 55</t>
  </si>
  <si>
    <t>6.23-56</t>
  </si>
  <si>
    <t>During - Soc mob - staff 56</t>
  </si>
  <si>
    <t>6.23-57</t>
  </si>
  <si>
    <t>During - Soc mob - staff 57</t>
  </si>
  <si>
    <t>6.23-58</t>
  </si>
  <si>
    <t>During - Soc mob - staff 58</t>
  </si>
  <si>
    <t>6.23-59</t>
  </si>
  <si>
    <t>During - Soc mob - staff 59</t>
  </si>
  <si>
    <t>6.23-60</t>
  </si>
  <si>
    <t>During - Soc mob - staff 60</t>
  </si>
  <si>
    <t>6.23-61</t>
  </si>
  <si>
    <t>During - Soc mob - staff 61</t>
  </si>
  <si>
    <t>6.23-62</t>
  </si>
  <si>
    <t>During - Soc mob - staff 62</t>
  </si>
  <si>
    <t>6.23-63</t>
  </si>
  <si>
    <t>During - Soc mob - staff 63</t>
  </si>
  <si>
    <t>6.23-64</t>
  </si>
  <si>
    <t>During - Soc mob - staff 64</t>
  </si>
  <si>
    <t>6.23-65</t>
  </si>
  <si>
    <t>During - Soc mob - staff 65</t>
  </si>
  <si>
    <t>6.23-66</t>
  </si>
  <si>
    <t>During - Soc mob - staff 66</t>
  </si>
  <si>
    <t>6.23-67</t>
  </si>
  <si>
    <t>During - Soc mob - staff 67</t>
  </si>
  <si>
    <t>6.23-68</t>
  </si>
  <si>
    <t>During - Soc mob - staff 68</t>
  </si>
  <si>
    <t>6.23-69</t>
  </si>
  <si>
    <t>During - Soc mob - staff 69</t>
  </si>
  <si>
    <t>6.23-70</t>
  </si>
  <si>
    <t>During - Soc mob - staff 70</t>
  </si>
  <si>
    <t>6.23-71</t>
  </si>
  <si>
    <t>During - Soc mob - staff 71</t>
  </si>
  <si>
    <t>6.23-72</t>
  </si>
  <si>
    <t>During - Soc mob - staff 72</t>
  </si>
  <si>
    <t>6.23-73</t>
  </si>
  <si>
    <t>During - Soc mob - staff 73</t>
  </si>
  <si>
    <t>6.23-74</t>
  </si>
  <si>
    <t>During - Soc mob - staff 74</t>
  </si>
  <si>
    <t>6.23-75</t>
  </si>
  <si>
    <t>During - Soc mob - staff 75</t>
  </si>
  <si>
    <t>6.23-76</t>
  </si>
  <si>
    <t>During - Soc mob - staff 76</t>
  </si>
  <si>
    <t>6.23-77</t>
  </si>
  <si>
    <t>During - Soc mob - staff 77</t>
  </si>
  <si>
    <t>6.23-78</t>
  </si>
  <si>
    <t>During - Soc mob - staff 78</t>
  </si>
  <si>
    <t>6.23-79</t>
  </si>
  <si>
    <t>During - Soc mob - staff 79</t>
  </si>
  <si>
    <t>6.23-80</t>
  </si>
  <si>
    <t>During - Soc mob - staff 80</t>
  </si>
  <si>
    <t>6.23-81</t>
  </si>
  <si>
    <t>During - Soc mob - staff 81</t>
  </si>
  <si>
    <t>6.23-82</t>
  </si>
  <si>
    <t>During - Soc mob - staff 82</t>
  </si>
  <si>
    <t>6.23-83</t>
  </si>
  <si>
    <t>During - Soc mob - staff 83</t>
  </si>
  <si>
    <t>6.23-84</t>
  </si>
  <si>
    <t>During - Soc mob - staff 84</t>
  </si>
  <si>
    <t>6.23-85</t>
  </si>
  <si>
    <t>During - Soc mob - staff 85</t>
  </si>
  <si>
    <t>6.23-86</t>
  </si>
  <si>
    <t>During - Soc mob - staff 86</t>
  </si>
  <si>
    <t>6.23-87</t>
  </si>
  <si>
    <t>During - Soc mob - staff 87</t>
  </si>
  <si>
    <t>6.23-88</t>
  </si>
  <si>
    <t>During - Soc mob - staff 88</t>
  </si>
  <si>
    <t>6.23-89</t>
  </si>
  <si>
    <t>During - Soc mob - staff 89</t>
  </si>
  <si>
    <t>6.23-90</t>
  </si>
  <si>
    <t>During - Soc mob - staff 90</t>
  </si>
  <si>
    <t>6.23-91</t>
  </si>
  <si>
    <t>During - Soc mob - staff 91</t>
  </si>
  <si>
    <t>6.23-92</t>
  </si>
  <si>
    <t>During - Soc mob - staff 92</t>
  </si>
  <si>
    <t>6.23-93</t>
  </si>
  <si>
    <t>During - Soc mob - staff 93</t>
  </si>
  <si>
    <t>6.23-94</t>
  </si>
  <si>
    <t>During - Soc mob - staff 94</t>
  </si>
  <si>
    <t>6.23-95</t>
  </si>
  <si>
    <t>During - Soc mob - staff 95</t>
  </si>
  <si>
    <t>6.23-96</t>
  </si>
  <si>
    <t>During - Soc mob - staff 96</t>
  </si>
  <si>
    <t>6.23-97</t>
  </si>
  <si>
    <t>During - Soc mob - staff 97</t>
  </si>
  <si>
    <t>6.23-98</t>
  </si>
  <si>
    <t>During - Soc mob - staff 98</t>
  </si>
  <si>
    <t>6.23-99</t>
  </si>
  <si>
    <t>During - Soc mob - staff 99</t>
  </si>
  <si>
    <t>6.23-100</t>
  </si>
  <si>
    <t>During - Soc mob - staff 100</t>
  </si>
  <si>
    <t>6.23-101</t>
  </si>
  <si>
    <t>During - Soc mob - staff 101</t>
  </si>
  <si>
    <t>6.23-102</t>
  </si>
  <si>
    <t>During - Soc mob - staff 102</t>
  </si>
  <si>
    <t>6.23-103</t>
  </si>
  <si>
    <t>During - Soc mob - staff 103</t>
  </si>
  <si>
    <t>6.23-104</t>
  </si>
  <si>
    <t>During - Soc mob - staff 104</t>
  </si>
  <si>
    <t>6.23-105</t>
  </si>
  <si>
    <t>During - Soc mob - staff 105</t>
  </si>
  <si>
    <t>6.23-106</t>
  </si>
  <si>
    <t>During - Soc mob - staff 106</t>
  </si>
  <si>
    <t>6.23-107</t>
  </si>
  <si>
    <t>During - Soc mob - staff 107</t>
  </si>
  <si>
    <t>6.23-108</t>
  </si>
  <si>
    <t>During - Soc mob - staff 108</t>
  </si>
  <si>
    <t>6.23-109</t>
  </si>
  <si>
    <t>During - Soc mob - staff 109</t>
  </si>
  <si>
    <t>6.23-110</t>
  </si>
  <si>
    <t>During - Soc mob - staff 110</t>
  </si>
  <si>
    <t>6.23-111</t>
  </si>
  <si>
    <t>During - Soc mob - staff 111</t>
  </si>
  <si>
    <t>6.23-112</t>
  </si>
  <si>
    <t>During - Soc mob - staff 112</t>
  </si>
  <si>
    <t>6.23-113</t>
  </si>
  <si>
    <t>During - Soc mob - staff 113</t>
  </si>
  <si>
    <t>6.23-114</t>
  </si>
  <si>
    <t>During - Soc mob - staff 114</t>
  </si>
  <si>
    <t>6.23-115</t>
  </si>
  <si>
    <t>During - Soc mob - staff 115</t>
  </si>
  <si>
    <t>6.23-116</t>
  </si>
  <si>
    <t>During - Soc mob - staff 116</t>
  </si>
  <si>
    <t>6.23-117</t>
  </si>
  <si>
    <t>During - Soc mob - staff 117</t>
  </si>
  <si>
    <t>6.23-118</t>
  </si>
  <si>
    <t>During - Soc mob - staff 118</t>
  </si>
  <si>
    <t>6.23-119</t>
  </si>
  <si>
    <t>During - Soc mob - staff 119</t>
  </si>
  <si>
    <t>6.23-120</t>
  </si>
  <si>
    <t>During - Soc mob - staff 120</t>
  </si>
  <si>
    <t>6.23-121</t>
  </si>
  <si>
    <t>During - Soc mob - staff 121</t>
  </si>
  <si>
    <t>6.23-122</t>
  </si>
  <si>
    <t>During - Soc mob - staff 122</t>
  </si>
  <si>
    <t>6.23-123</t>
  </si>
  <si>
    <t>During - Soc mob - staff 123</t>
  </si>
  <si>
    <t>6.23-124</t>
  </si>
  <si>
    <t>During - Soc mob - staff 124</t>
  </si>
  <si>
    <t>6.23-125</t>
  </si>
  <si>
    <t>During - Soc mob - staff 125</t>
  </si>
  <si>
    <t>6.23-126</t>
  </si>
  <si>
    <t>During - Soc mob - staff 126</t>
  </si>
  <si>
    <t>6.23-127</t>
  </si>
  <si>
    <t>During - Soc mob - staff 127</t>
  </si>
  <si>
    <t>6.23-128</t>
  </si>
  <si>
    <t>During - Soc mob - staff 128</t>
  </si>
  <si>
    <t>6.23-129</t>
  </si>
  <si>
    <t>During - Soc mob - staff 129</t>
  </si>
  <si>
    <t>6.23-130</t>
  </si>
  <si>
    <t>During - Soc mob - staff 130</t>
  </si>
  <si>
    <t>6.24-1</t>
  </si>
  <si>
    <t>During - Other camp. activity - staff 1</t>
  </si>
  <si>
    <t>6.24-2</t>
  </si>
  <si>
    <t>During - Other camp. activity - staff 2</t>
  </si>
  <si>
    <t>6.24-3</t>
  </si>
  <si>
    <t>During - Other camp. activity - staff 3</t>
  </si>
  <si>
    <t>6.24-4</t>
  </si>
  <si>
    <t>During - Other camp. activity - staff 4</t>
  </si>
  <si>
    <t>6.24-5</t>
  </si>
  <si>
    <t>During - Other camp. activity - staff 5</t>
  </si>
  <si>
    <t>6.24-6</t>
  </si>
  <si>
    <t>During - Other camp. activity - staff 6</t>
  </si>
  <si>
    <t>6.24-7</t>
  </si>
  <si>
    <t>During - Other camp. activity - staff 7</t>
  </si>
  <si>
    <t>6.24-8</t>
  </si>
  <si>
    <t>During - Other camp. activity - staff 8</t>
  </si>
  <si>
    <t>6.24-9</t>
  </si>
  <si>
    <t>During - Other camp. activity - staff 9</t>
  </si>
  <si>
    <t>6.24-10</t>
  </si>
  <si>
    <t>During - Other camp. activity - staff 10</t>
  </si>
  <si>
    <t>6.24-11</t>
  </si>
  <si>
    <t>During - Other camp. activity - staff 11</t>
  </si>
  <si>
    <t>6.24-12</t>
  </si>
  <si>
    <t>During - Other camp. activity - staff 12</t>
  </si>
  <si>
    <t>6.24-13</t>
  </si>
  <si>
    <t>During - Other camp. activity - staff 13</t>
  </si>
  <si>
    <t>6.24-14</t>
  </si>
  <si>
    <t>During - Other camp. activity - staff 14</t>
  </si>
  <si>
    <t>6.24-15</t>
  </si>
  <si>
    <t>During - Other camp. activity - staff 15</t>
  </si>
  <si>
    <t>6.24-16</t>
  </si>
  <si>
    <t>During - Other camp. activity - staff 16</t>
  </si>
  <si>
    <t>6.24-17</t>
  </si>
  <si>
    <t>During - Other camp. activity - staff 17</t>
  </si>
  <si>
    <t>6.24-18</t>
  </si>
  <si>
    <t>During - Other camp. activity - staff 18</t>
  </si>
  <si>
    <t>6.24-19</t>
  </si>
  <si>
    <t>During - Other camp. activity - staff 19</t>
  </si>
  <si>
    <t>6.24-20</t>
  </si>
  <si>
    <t>During - Other camp. activity - staff 20</t>
  </si>
  <si>
    <t>6.24-21</t>
  </si>
  <si>
    <t>During - Other camp. activity - staff 21</t>
  </si>
  <si>
    <t>6.24-22</t>
  </si>
  <si>
    <t>During - Other camp. activity - staff 22</t>
  </si>
  <si>
    <t>6.24-23</t>
  </si>
  <si>
    <t>During - Other camp. activity - staff 23</t>
  </si>
  <si>
    <t>6.24-24</t>
  </si>
  <si>
    <t>During - Other camp. activity - staff 24</t>
  </si>
  <si>
    <t>6.24-25</t>
  </si>
  <si>
    <t>During - Other camp. activity - staff 25</t>
  </si>
  <si>
    <t>6.24-26</t>
  </si>
  <si>
    <t>During - Other camp. activity - staff 26</t>
  </si>
  <si>
    <t>6.24-27</t>
  </si>
  <si>
    <t>During - Other camp. activity - staff 27</t>
  </si>
  <si>
    <t>6.24-28</t>
  </si>
  <si>
    <t>During - Other camp. activity - staff 28</t>
  </si>
  <si>
    <t>6.24-29</t>
  </si>
  <si>
    <t>During - Other camp. activity - staff 29</t>
  </si>
  <si>
    <t>6.24-30</t>
  </si>
  <si>
    <t>During - Other camp. activity - staff 30</t>
  </si>
  <si>
    <t>6.24-31</t>
  </si>
  <si>
    <t>During - Other camp. activity - staff 31</t>
  </si>
  <si>
    <t>6.24-32</t>
  </si>
  <si>
    <t>During - Other camp. activity - staff 32</t>
  </si>
  <si>
    <t>6.24-33</t>
  </si>
  <si>
    <t>During - Other camp. activity - staff 33</t>
  </si>
  <si>
    <t>6.24-34</t>
  </si>
  <si>
    <t>During - Other camp. activity - staff 34</t>
  </si>
  <si>
    <t>6.24-35</t>
  </si>
  <si>
    <t>During - Other camp. activity - staff 35</t>
  </si>
  <si>
    <t>6.24-36</t>
  </si>
  <si>
    <t>During - Other camp. activity - staff 36</t>
  </si>
  <si>
    <t>6.24-37</t>
  </si>
  <si>
    <t>During - Other camp. activity - staff 37</t>
  </si>
  <si>
    <t>6.24-38</t>
  </si>
  <si>
    <t>During - Other camp. activity - staff 38</t>
  </si>
  <si>
    <t>6.24-39</t>
  </si>
  <si>
    <t>During - Other camp. activity - staff 39</t>
  </si>
  <si>
    <t>6.24-40</t>
  </si>
  <si>
    <t>During - Other camp. activity - staff 40</t>
  </si>
  <si>
    <t>6.24-41</t>
  </si>
  <si>
    <t>During - Other camp. activity - staff 41</t>
  </si>
  <si>
    <t>6.24-42</t>
  </si>
  <si>
    <t>During - Other camp. activity - staff 42</t>
  </si>
  <si>
    <t>6.24-43</t>
  </si>
  <si>
    <t>During - Other camp. activity - staff 43</t>
  </si>
  <si>
    <t>6.24-44</t>
  </si>
  <si>
    <t>During - Other camp. activity - staff 44</t>
  </si>
  <si>
    <t>6.24-45</t>
  </si>
  <si>
    <t>During - Other camp. activity - staff 45</t>
  </si>
  <si>
    <t>6.24-46</t>
  </si>
  <si>
    <t>During - Other camp. activity - staff 46</t>
  </si>
  <si>
    <t>6.24-47</t>
  </si>
  <si>
    <t>During - Other camp. activity - staff 47</t>
  </si>
  <si>
    <t>6.24-48</t>
  </si>
  <si>
    <t>During - Other camp. activity - staff 48</t>
  </si>
  <si>
    <t>6.24-49</t>
  </si>
  <si>
    <t>During - Other camp. activity - staff 49</t>
  </si>
  <si>
    <t>6.24-50</t>
  </si>
  <si>
    <t>During - Other camp. activity - staff 50</t>
  </si>
  <si>
    <t>6.24-51</t>
  </si>
  <si>
    <t>During - Other camp. activity - staff 51</t>
  </si>
  <si>
    <t>6.24-52</t>
  </si>
  <si>
    <t>During - Other camp. activity - staff 52</t>
  </si>
  <si>
    <t>6.24-53</t>
  </si>
  <si>
    <t>During - Other camp. activity - staff 53</t>
  </si>
  <si>
    <t>6.24-54</t>
  </si>
  <si>
    <t>During - Other camp. activity - staff 54</t>
  </si>
  <si>
    <t>6.24-55</t>
  </si>
  <si>
    <t>During - Other camp. activity - staff 55</t>
  </si>
  <si>
    <t>6.24-56</t>
  </si>
  <si>
    <t>During - Other camp. activity - staff 56</t>
  </si>
  <si>
    <t>6.24-57</t>
  </si>
  <si>
    <t>During - Other camp. activity - staff 57</t>
  </si>
  <si>
    <t>6.24-58</t>
  </si>
  <si>
    <t>During - Other camp. activity - staff 58</t>
  </si>
  <si>
    <t>6.24-59</t>
  </si>
  <si>
    <t>During - Other camp. activity - staff 59</t>
  </si>
  <si>
    <t>6.24-60</t>
  </si>
  <si>
    <t>During - Other camp. activity - staff 60</t>
  </si>
  <si>
    <t>6.24-61</t>
  </si>
  <si>
    <t>During - Other camp. activity - staff 61</t>
  </si>
  <si>
    <t>6.24-62</t>
  </si>
  <si>
    <t>During - Other camp. activity - staff 62</t>
  </si>
  <si>
    <t>6.24-63</t>
  </si>
  <si>
    <t>During - Other camp. activity - staff 63</t>
  </si>
  <si>
    <t>6.24-64</t>
  </si>
  <si>
    <t>During - Other camp. activity - staff 64</t>
  </si>
  <si>
    <t>6.24-65</t>
  </si>
  <si>
    <t>During - Other camp. activity - staff 65</t>
  </si>
  <si>
    <t>6.24-66</t>
  </si>
  <si>
    <t>During - Other camp. activity - staff 66</t>
  </si>
  <si>
    <t>6.24-67</t>
  </si>
  <si>
    <t>During - Other camp. activity - staff 67</t>
  </si>
  <si>
    <t>6.24-68</t>
  </si>
  <si>
    <t>During - Other camp. activity - staff 68</t>
  </si>
  <si>
    <t>6.24-69</t>
  </si>
  <si>
    <t>During - Other camp. activity - staff 69</t>
  </si>
  <si>
    <t>6.24-70</t>
  </si>
  <si>
    <t>During - Other camp. activity - staff 70</t>
  </si>
  <si>
    <t>6.24-71</t>
  </si>
  <si>
    <t>During - Other camp. activity - staff 71</t>
  </si>
  <si>
    <t>6.24-72</t>
  </si>
  <si>
    <t>During - Other camp. activity - staff 72</t>
  </si>
  <si>
    <t>6.24-73</t>
  </si>
  <si>
    <t>During - Other camp. activity - staff 73</t>
  </si>
  <si>
    <t>6.24-74</t>
  </si>
  <si>
    <t>During - Other camp. activity - staff 74</t>
  </si>
  <si>
    <t>6.24-75</t>
  </si>
  <si>
    <t>During - Other camp. activity - staff 75</t>
  </si>
  <si>
    <t>6.24-76</t>
  </si>
  <si>
    <t>During - Other camp. activity - staff 76</t>
  </si>
  <si>
    <t>6.24-77</t>
  </si>
  <si>
    <t>During - Other camp. activity - staff 77</t>
  </si>
  <si>
    <t>6.24-78</t>
  </si>
  <si>
    <t>During - Other camp. activity - staff 78</t>
  </si>
  <si>
    <t>6.24-79</t>
  </si>
  <si>
    <t>During - Other camp. activity - staff 79</t>
  </si>
  <si>
    <t>6.24-80</t>
  </si>
  <si>
    <t>During - Other camp. activity - staff 80</t>
  </si>
  <si>
    <t>6.24-81</t>
  </si>
  <si>
    <t>During - Other camp. activity - staff 81</t>
  </si>
  <si>
    <t>6.24-82</t>
  </si>
  <si>
    <t>During - Other camp. activity - staff 82</t>
  </si>
  <si>
    <t>6.24-83</t>
  </si>
  <si>
    <t>During - Other camp. activity - staff 83</t>
  </si>
  <si>
    <t>6.24-84</t>
  </si>
  <si>
    <t>During - Other camp. activity - staff 84</t>
  </si>
  <si>
    <t>6.24-85</t>
  </si>
  <si>
    <t>During - Other camp. activity - staff 85</t>
  </si>
  <si>
    <t>6.24-86</t>
  </si>
  <si>
    <t>During - Other camp. activity - staff 86</t>
  </si>
  <si>
    <t>6.24-87</t>
  </si>
  <si>
    <t>During - Other camp. activity - staff 87</t>
  </si>
  <si>
    <t>6.24-88</t>
  </si>
  <si>
    <t>During - Other camp. activity - staff 88</t>
  </si>
  <si>
    <t>6.24-89</t>
  </si>
  <si>
    <t>During - Other camp. activity - staff 89</t>
  </si>
  <si>
    <t>6.24-90</t>
  </si>
  <si>
    <t>During - Other camp. activity - staff 90</t>
  </si>
  <si>
    <t>6.24-91</t>
  </si>
  <si>
    <t>During - Other camp. activity - staff 91</t>
  </si>
  <si>
    <t>6.24-92</t>
  </si>
  <si>
    <t>During - Other camp. activity - staff 92</t>
  </si>
  <si>
    <t>6.24-93</t>
  </si>
  <si>
    <t>During - Other camp. activity - staff 93</t>
  </si>
  <si>
    <t>6.24-94</t>
  </si>
  <si>
    <t>During - Other camp. activity - staff 94</t>
  </si>
  <si>
    <t>6.24-95</t>
  </si>
  <si>
    <t>During - Other camp. activity - staff 95</t>
  </si>
  <si>
    <t>6.24-96</t>
  </si>
  <si>
    <t>During - Other camp. activity - staff 96</t>
  </si>
  <si>
    <t>6.24-97</t>
  </si>
  <si>
    <t>During - Other camp. activity - staff 97</t>
  </si>
  <si>
    <t>6.24-98</t>
  </si>
  <si>
    <t>During - Other camp. activity - staff 98</t>
  </si>
  <si>
    <t>6.24-99</t>
  </si>
  <si>
    <t>During - Other camp. activity - staff 99</t>
  </si>
  <si>
    <t>6.24-100</t>
  </si>
  <si>
    <t>During - Other camp. activity - staff 100</t>
  </si>
  <si>
    <t>6.24-101</t>
  </si>
  <si>
    <t>During - Other camp. activity - staff 101</t>
  </si>
  <si>
    <t>6.24-102</t>
  </si>
  <si>
    <t>During - Other camp. activity - staff 102</t>
  </si>
  <si>
    <t>6.24-103</t>
  </si>
  <si>
    <t>During - Other camp. activity - staff 103</t>
  </si>
  <si>
    <t>6.24-104</t>
  </si>
  <si>
    <t>During - Other camp. activity - staff 104</t>
  </si>
  <si>
    <t>6.24-105</t>
  </si>
  <si>
    <t>During - Other camp. activity - staff 105</t>
  </si>
  <si>
    <t>6.24-106</t>
  </si>
  <si>
    <t>During - Other camp. activity - staff 106</t>
  </si>
  <si>
    <t>6.24-107</t>
  </si>
  <si>
    <t>During - Other camp. activity - staff 107</t>
  </si>
  <si>
    <t>6.24-108</t>
  </si>
  <si>
    <t>During - Other camp. activity - staff 108</t>
  </si>
  <si>
    <t>6.24-109</t>
  </si>
  <si>
    <t>During - Other camp. activity - staff 109</t>
  </si>
  <si>
    <t>6.24-110</t>
  </si>
  <si>
    <t>During - Other camp. activity - staff 110</t>
  </si>
  <si>
    <t>6.24-111</t>
  </si>
  <si>
    <t>During - Other camp. activity - staff 111</t>
  </si>
  <si>
    <t>6.24-112</t>
  </si>
  <si>
    <t>During - Other camp. activity - staff 112</t>
  </si>
  <si>
    <t>6.24-113</t>
  </si>
  <si>
    <t>During - Other camp. activity - staff 113</t>
  </si>
  <si>
    <t>6.24-114</t>
  </si>
  <si>
    <t>During - Other camp. activity - staff 114</t>
  </si>
  <si>
    <t>6.24-115</t>
  </si>
  <si>
    <t>During - Other camp. activity - staff 115</t>
  </si>
  <si>
    <t>6.24-116</t>
  </si>
  <si>
    <t>During - Other camp. activity - staff 116</t>
  </si>
  <si>
    <t>6.24-117</t>
  </si>
  <si>
    <t>During - Other camp. activity - staff 117</t>
  </si>
  <si>
    <t>6.24-118</t>
  </si>
  <si>
    <t>During - Other camp. activity - staff 118</t>
  </si>
  <si>
    <t>6.24-119</t>
  </si>
  <si>
    <t>During - Other camp. activity - staff 119</t>
  </si>
  <si>
    <t>6.24-120</t>
  </si>
  <si>
    <t>During - Other camp. activity - staff 120</t>
  </si>
  <si>
    <t>6.24-121</t>
  </si>
  <si>
    <t>During - Other camp. activity - staff 121</t>
  </si>
  <si>
    <t>6.24-122</t>
  </si>
  <si>
    <t>During - Other camp. activity - staff 122</t>
  </si>
  <si>
    <t>6.24-123</t>
  </si>
  <si>
    <t>During - Other camp. activity - staff 123</t>
  </si>
  <si>
    <t>6.24-124</t>
  </si>
  <si>
    <t>During - Other camp. activity - staff 124</t>
  </si>
  <si>
    <t>6.24-125</t>
  </si>
  <si>
    <t>During - Other camp. activity - staff 125</t>
  </si>
  <si>
    <t>6.24-126</t>
  </si>
  <si>
    <t>During - Other camp. activity - staff 126</t>
  </si>
  <si>
    <t>6.24-127</t>
  </si>
  <si>
    <t>During - Other camp. activity - staff 127</t>
  </si>
  <si>
    <t>6.24-128</t>
  </si>
  <si>
    <t>During - Other camp. activity - staff 128</t>
  </si>
  <si>
    <t>6.24-129</t>
  </si>
  <si>
    <t>During - Other camp. activity - staff 129</t>
  </si>
  <si>
    <t>6.24-130</t>
  </si>
  <si>
    <t>During - Other camp. activity - staff 130</t>
  </si>
  <si>
    <t>6.25-1</t>
  </si>
  <si>
    <t>During - Other activity - staff 1</t>
  </si>
  <si>
    <t>6.25-2</t>
  </si>
  <si>
    <t>During - Other activity - staff 2</t>
  </si>
  <si>
    <t>6.25-3</t>
  </si>
  <si>
    <t>During - Other activity - staff 3</t>
  </si>
  <si>
    <t>6.25-4</t>
  </si>
  <si>
    <t>During - Other activity - staff 4</t>
  </si>
  <si>
    <t>6.25-5</t>
  </si>
  <si>
    <t>During - Other activity - staff 5</t>
  </si>
  <si>
    <t>6.25-6</t>
  </si>
  <si>
    <t>During - Other activity - staff 6</t>
  </si>
  <si>
    <t>6.25-7</t>
  </si>
  <si>
    <t>During - Other activity - staff 7</t>
  </si>
  <si>
    <t>6.25-8</t>
  </si>
  <si>
    <t>During - Other activity - staff 8</t>
  </si>
  <si>
    <t>6.25-9</t>
  </si>
  <si>
    <t>During - Other activity - staff 9</t>
  </si>
  <si>
    <t>6.25-10</t>
  </si>
  <si>
    <t>During - Other activity - staff 10</t>
  </si>
  <si>
    <t>6.25-11</t>
  </si>
  <si>
    <t>During - Other activity - staff 11</t>
  </si>
  <si>
    <t>6.25-12</t>
  </si>
  <si>
    <t>During - Other activity - staff 12</t>
  </si>
  <si>
    <t>6.25-13</t>
  </si>
  <si>
    <t>During - Other activity - staff 13</t>
  </si>
  <si>
    <t>6.25-14</t>
  </si>
  <si>
    <t>During - Other activity - staff 14</t>
  </si>
  <si>
    <t>6.25-15</t>
  </si>
  <si>
    <t>During - Other activity - staff 15</t>
  </si>
  <si>
    <t>6.25-16</t>
  </si>
  <si>
    <t>During - Other activity - staff 16</t>
  </si>
  <si>
    <t>6.25-17</t>
  </si>
  <si>
    <t>During - Other activity - staff 17</t>
  </si>
  <si>
    <t>6.25-18</t>
  </si>
  <si>
    <t>During - Other activity - staff 18</t>
  </si>
  <si>
    <t>6.25-19</t>
  </si>
  <si>
    <t>During - Other activity - staff 19</t>
  </si>
  <si>
    <t>6.25-20</t>
  </si>
  <si>
    <t>During - Other activity - staff 20</t>
  </si>
  <si>
    <t>6.25-21</t>
  </si>
  <si>
    <t>During - Other activity - staff 21</t>
  </si>
  <si>
    <t>6.25-22</t>
  </si>
  <si>
    <t>During - Other activity - staff 22</t>
  </si>
  <si>
    <t>6.25-23</t>
  </si>
  <si>
    <t>During - Other activity - staff 23</t>
  </si>
  <si>
    <t>6.25-24</t>
  </si>
  <si>
    <t>During - Other activity - staff 24</t>
  </si>
  <si>
    <t>6.25-25</t>
  </si>
  <si>
    <t>During - Other activity - staff 25</t>
  </si>
  <si>
    <t>6.25-26</t>
  </si>
  <si>
    <t>During - Other activity - staff 26</t>
  </si>
  <si>
    <t>6.25-27</t>
  </si>
  <si>
    <t>During - Other activity - staff 27</t>
  </si>
  <si>
    <t>6.25-28</t>
  </si>
  <si>
    <t>During - Other activity - staff 28</t>
  </si>
  <si>
    <t>6.25-29</t>
  </si>
  <si>
    <t>During - Other activity - staff 29</t>
  </si>
  <si>
    <t>6.25-30</t>
  </si>
  <si>
    <t>During - Other activity - staff 30</t>
  </si>
  <si>
    <t>6.25-31</t>
  </si>
  <si>
    <t>During - Other activity - staff 31</t>
  </si>
  <si>
    <t>6.25-32</t>
  </si>
  <si>
    <t>During - Other activity - staff 32</t>
  </si>
  <si>
    <t>6.25-33</t>
  </si>
  <si>
    <t>During - Other activity - staff 33</t>
  </si>
  <si>
    <t>6.25-34</t>
  </si>
  <si>
    <t>During - Other activity - staff 34</t>
  </si>
  <si>
    <t>6.25-35</t>
  </si>
  <si>
    <t>During - Other activity - staff 35</t>
  </si>
  <si>
    <t>6.25-36</t>
  </si>
  <si>
    <t>During - Other activity - staff 36</t>
  </si>
  <si>
    <t>6.25-37</t>
  </si>
  <si>
    <t>During - Other activity - staff 37</t>
  </si>
  <si>
    <t>6.25-38</t>
  </si>
  <si>
    <t>During - Other activity - staff 38</t>
  </si>
  <si>
    <t>6.25-39</t>
  </si>
  <si>
    <t>During - Other activity - staff 39</t>
  </si>
  <si>
    <t>6.25-40</t>
  </si>
  <si>
    <t>During - Other activity - staff 40</t>
  </si>
  <si>
    <t>6.25-41</t>
  </si>
  <si>
    <t>During - Other activity - staff 41</t>
  </si>
  <si>
    <t>6.25-42</t>
  </si>
  <si>
    <t>During - Other activity - staff 42</t>
  </si>
  <si>
    <t>6.25-43</t>
  </si>
  <si>
    <t>During - Other activity - staff 43</t>
  </si>
  <si>
    <t>6.25-44</t>
  </si>
  <si>
    <t>During - Other activity - staff 44</t>
  </si>
  <si>
    <t>6.25-45</t>
  </si>
  <si>
    <t>During - Other activity - staff 45</t>
  </si>
  <si>
    <t>6.25-46</t>
  </si>
  <si>
    <t>During - Other activity - staff 46</t>
  </si>
  <si>
    <t>6.25-47</t>
  </si>
  <si>
    <t>During - Other activity - staff 47</t>
  </si>
  <si>
    <t>6.25-48</t>
  </si>
  <si>
    <t>During - Other activity - staff 48</t>
  </si>
  <si>
    <t>6.25-49</t>
  </si>
  <si>
    <t>During - Other activity - staff 49</t>
  </si>
  <si>
    <t>6.25-50</t>
  </si>
  <si>
    <t>During - Other activity - staff 50</t>
  </si>
  <si>
    <t>6.25-51</t>
  </si>
  <si>
    <t>During - Other activity - staff 51</t>
  </si>
  <si>
    <t>6.25-52</t>
  </si>
  <si>
    <t>During - Other activity - staff 52</t>
  </si>
  <si>
    <t>6.25-53</t>
  </si>
  <si>
    <t>During - Other activity - staff 53</t>
  </si>
  <si>
    <t>6.25-54</t>
  </si>
  <si>
    <t>During - Other activity - staff 54</t>
  </si>
  <si>
    <t>6.25-55</t>
  </si>
  <si>
    <t>During - Other activity - staff 55</t>
  </si>
  <si>
    <t>6.25-56</t>
  </si>
  <si>
    <t>During - Other activity - staff 56</t>
  </si>
  <si>
    <t>6.25-57</t>
  </si>
  <si>
    <t>During - Other activity - staff 57</t>
  </si>
  <si>
    <t>6.25-58</t>
  </si>
  <si>
    <t>During - Other activity - staff 58</t>
  </si>
  <si>
    <t>6.25-59</t>
  </si>
  <si>
    <t>During - Other activity - staff 59</t>
  </si>
  <si>
    <t>6.25-60</t>
  </si>
  <si>
    <t>During - Other activity - staff 60</t>
  </si>
  <si>
    <t>6.25-61</t>
  </si>
  <si>
    <t>During - Other activity - staff 61</t>
  </si>
  <si>
    <t>6.25-62</t>
  </si>
  <si>
    <t>During - Other activity - staff 62</t>
  </si>
  <si>
    <t>6.25-63</t>
  </si>
  <si>
    <t>During - Other activity - staff 63</t>
  </si>
  <si>
    <t>6.25-64</t>
  </si>
  <si>
    <t>During - Other activity - staff 64</t>
  </si>
  <si>
    <t>6.25-65</t>
  </si>
  <si>
    <t>During - Other activity - staff 65</t>
  </si>
  <si>
    <t>6.25-66</t>
  </si>
  <si>
    <t>During - Other activity - staff 66</t>
  </si>
  <si>
    <t>6.25-67</t>
  </si>
  <si>
    <t>During - Other activity - staff 67</t>
  </si>
  <si>
    <t>6.25-68</t>
  </si>
  <si>
    <t>During - Other activity - staff 68</t>
  </si>
  <si>
    <t>6.25-69</t>
  </si>
  <si>
    <t>During - Other activity - staff 69</t>
  </si>
  <si>
    <t>6.25-70</t>
  </si>
  <si>
    <t>During - Other activity - staff 70</t>
  </si>
  <si>
    <t>6.25-71</t>
  </si>
  <si>
    <t>During - Other activity - staff 71</t>
  </si>
  <si>
    <t>6.25-72</t>
  </si>
  <si>
    <t>During - Other activity - staff 72</t>
  </si>
  <si>
    <t>6.25-73</t>
  </si>
  <si>
    <t>During - Other activity - staff 73</t>
  </si>
  <si>
    <t>6.25-74</t>
  </si>
  <si>
    <t>During - Other activity - staff 74</t>
  </si>
  <si>
    <t>6.25-75</t>
  </si>
  <si>
    <t>During - Other activity - staff 75</t>
  </si>
  <si>
    <t>6.25-76</t>
  </si>
  <si>
    <t>During - Other activity - staff 76</t>
  </si>
  <si>
    <t>6.25-77</t>
  </si>
  <si>
    <t>During - Other activity - staff 77</t>
  </si>
  <si>
    <t>6.25-78</t>
  </si>
  <si>
    <t>During - Other activity - staff 78</t>
  </si>
  <si>
    <t>6.25-79</t>
  </si>
  <si>
    <t>During - Other activity - staff 79</t>
  </si>
  <si>
    <t>6.25-80</t>
  </si>
  <si>
    <t>During - Other activity - staff 80</t>
  </si>
  <si>
    <t>6.25-81</t>
  </si>
  <si>
    <t>During - Other activity - staff 81</t>
  </si>
  <si>
    <t>6.25-82</t>
  </si>
  <si>
    <t>During - Other activity - staff 82</t>
  </si>
  <si>
    <t>6.25-83</t>
  </si>
  <si>
    <t>During - Other activity - staff 83</t>
  </si>
  <si>
    <t>6.25-84</t>
  </si>
  <si>
    <t>During - Other activity - staff 84</t>
  </si>
  <si>
    <t>6.25-85</t>
  </si>
  <si>
    <t>During - Other activity - staff 85</t>
  </si>
  <si>
    <t>6.25-86</t>
  </si>
  <si>
    <t>During - Other activity - staff 86</t>
  </si>
  <si>
    <t>6.25-87</t>
  </si>
  <si>
    <t>During - Other activity - staff 87</t>
  </si>
  <si>
    <t>6.25-88</t>
  </si>
  <si>
    <t>During - Other activity - staff 88</t>
  </si>
  <si>
    <t>6.25-89</t>
  </si>
  <si>
    <t>During - Other activity - staff 89</t>
  </si>
  <si>
    <t>6.25-90</t>
  </si>
  <si>
    <t>During - Other activity - staff 90</t>
  </si>
  <si>
    <t>6.25-91</t>
  </si>
  <si>
    <t>During - Other activity - staff 91</t>
  </si>
  <si>
    <t>6.25-92</t>
  </si>
  <si>
    <t>During - Other activity - staff 92</t>
  </si>
  <si>
    <t>6.25-93</t>
  </si>
  <si>
    <t>During - Other activity - staff 93</t>
  </si>
  <si>
    <t>6.25-94</t>
  </si>
  <si>
    <t>During - Other activity - staff 94</t>
  </si>
  <si>
    <t>6.25-95</t>
  </si>
  <si>
    <t>During - Other activity - staff 95</t>
  </si>
  <si>
    <t>6.25-96</t>
  </si>
  <si>
    <t>During - Other activity - staff 96</t>
  </si>
  <si>
    <t>6.25-97</t>
  </si>
  <si>
    <t>During - Other activity - staff 97</t>
  </si>
  <si>
    <t>6.25-98</t>
  </si>
  <si>
    <t>During - Other activity - staff 98</t>
  </si>
  <si>
    <t>6.25-99</t>
  </si>
  <si>
    <t>During - Other activity - staff 99</t>
  </si>
  <si>
    <t>6.25-100</t>
  </si>
  <si>
    <t>During - Other activity - staff 100</t>
  </si>
  <si>
    <t>6.25-101</t>
  </si>
  <si>
    <t>During - Other activity - staff 101</t>
  </si>
  <si>
    <t>6.25-102</t>
  </si>
  <si>
    <t>During - Other activity - staff 102</t>
  </si>
  <si>
    <t>6.25-103</t>
  </si>
  <si>
    <t>During - Other activity - staff 103</t>
  </si>
  <si>
    <t>6.25-104</t>
  </si>
  <si>
    <t>During - Other activity - staff 104</t>
  </si>
  <si>
    <t>6.25-105</t>
  </si>
  <si>
    <t>During - Other activity - staff 105</t>
  </si>
  <si>
    <t>6.25-106</t>
  </si>
  <si>
    <t>During - Other activity - staff 106</t>
  </si>
  <si>
    <t>6.25-107</t>
  </si>
  <si>
    <t>During - Other activity - staff 107</t>
  </si>
  <si>
    <t>6.25-108</t>
  </si>
  <si>
    <t>During - Other activity - staff 108</t>
  </si>
  <si>
    <t>6.25-109</t>
  </si>
  <si>
    <t>During - Other activity - staff 109</t>
  </si>
  <si>
    <t>6.25-110</t>
  </si>
  <si>
    <t>During - Other activity - staff 110</t>
  </si>
  <si>
    <t>6.25-111</t>
  </si>
  <si>
    <t>During - Other activity - staff 111</t>
  </si>
  <si>
    <t>6.25-112</t>
  </si>
  <si>
    <t>During - Other activity - staff 112</t>
  </si>
  <si>
    <t>6.25-113</t>
  </si>
  <si>
    <t>During - Other activity - staff 113</t>
  </si>
  <si>
    <t>6.25-114</t>
  </si>
  <si>
    <t>During - Other activity - staff 114</t>
  </si>
  <si>
    <t>6.25-115</t>
  </si>
  <si>
    <t>During - Other activity - staff 115</t>
  </si>
  <si>
    <t>6.25-116</t>
  </si>
  <si>
    <t>During - Other activity - staff 116</t>
  </si>
  <si>
    <t>6.25-117</t>
  </si>
  <si>
    <t>During - Other activity - staff 117</t>
  </si>
  <si>
    <t>6.25-118</t>
  </si>
  <si>
    <t>During - Other activity - staff 118</t>
  </si>
  <si>
    <t>6.25-119</t>
  </si>
  <si>
    <t>During - Other activity - staff 119</t>
  </si>
  <si>
    <t>6.25-120</t>
  </si>
  <si>
    <t>During - Other activity - staff 120</t>
  </si>
  <si>
    <t>6.25-121</t>
  </si>
  <si>
    <t>During - Other activity - staff 121</t>
  </si>
  <si>
    <t>6.25-122</t>
  </si>
  <si>
    <t>During - Other activity - staff 122</t>
  </si>
  <si>
    <t>6.25-123</t>
  </si>
  <si>
    <t>During - Other activity - staff 123</t>
  </si>
  <si>
    <t>6.25-124</t>
  </si>
  <si>
    <t>During - Other activity - staff 124</t>
  </si>
  <si>
    <t>6.25-125</t>
  </si>
  <si>
    <t>During - Other activity - staff 125</t>
  </si>
  <si>
    <t>6.25-126</t>
  </si>
  <si>
    <t>During - Other activity - staff 126</t>
  </si>
  <si>
    <t>6.25-127</t>
  </si>
  <si>
    <t>During - Other activity - staff 127</t>
  </si>
  <si>
    <t>6.25-128</t>
  </si>
  <si>
    <t>During - Other activity - staff 128</t>
  </si>
  <si>
    <t>6.25-129</t>
  </si>
  <si>
    <t>During - Other activity - staff 129</t>
  </si>
  <si>
    <t>6.25-130</t>
  </si>
  <si>
    <t>During - Other activity - staff 130</t>
  </si>
  <si>
    <t>6.26-1</t>
  </si>
  <si>
    <t>After - training - staff 1</t>
  </si>
  <si>
    <t>6.26-2</t>
  </si>
  <si>
    <t>After - training - staff 2</t>
  </si>
  <si>
    <t>6.26-3</t>
  </si>
  <si>
    <t>After - training - staff 3</t>
  </si>
  <si>
    <t>6.26-4</t>
  </si>
  <si>
    <t>After - training - staff 4</t>
  </si>
  <si>
    <t>6.26-5</t>
  </si>
  <si>
    <t>After - training - staff 5</t>
  </si>
  <si>
    <t>6.26-6</t>
  </si>
  <si>
    <t>After - training - staff 6</t>
  </si>
  <si>
    <t>6.26-7</t>
  </si>
  <si>
    <t>After - training - staff 7</t>
  </si>
  <si>
    <t>6.26-8</t>
  </si>
  <si>
    <t>After - training - staff 8</t>
  </si>
  <si>
    <t>6.26-9</t>
  </si>
  <si>
    <t>After - training - staff 9</t>
  </si>
  <si>
    <t>6.26-10</t>
  </si>
  <si>
    <t>After - training - staff 10</t>
  </si>
  <si>
    <t>6.26-11</t>
  </si>
  <si>
    <t>After - training - staff 11</t>
  </si>
  <si>
    <t>6.26-12</t>
  </si>
  <si>
    <t>After - training - staff 12</t>
  </si>
  <si>
    <t>6.26-13</t>
  </si>
  <si>
    <t>After - training - staff 13</t>
  </si>
  <si>
    <t>6.26-14</t>
  </si>
  <si>
    <t>After - training - staff 14</t>
  </si>
  <si>
    <t>6.26-15</t>
  </si>
  <si>
    <t>After - training - staff 15</t>
  </si>
  <si>
    <t>6.26-16</t>
  </si>
  <si>
    <t>After - training - staff 16</t>
  </si>
  <si>
    <t>6.26-17</t>
  </si>
  <si>
    <t>After - training - staff 17</t>
  </si>
  <si>
    <t>6.26-18</t>
  </si>
  <si>
    <t>After - training - staff 18</t>
  </si>
  <si>
    <t>6.26-19</t>
  </si>
  <si>
    <t>After - training - staff 19</t>
  </si>
  <si>
    <t>6.26-20</t>
  </si>
  <si>
    <t>After - training - staff 20</t>
  </si>
  <si>
    <t>6.26-21</t>
  </si>
  <si>
    <t>After - training - staff 21</t>
  </si>
  <si>
    <t>6.26-22</t>
  </si>
  <si>
    <t>After - training - staff 22</t>
  </si>
  <si>
    <t>6.26-23</t>
  </si>
  <si>
    <t>After - training - staff 23</t>
  </si>
  <si>
    <t>6.26-24</t>
  </si>
  <si>
    <t>After - training - staff 24</t>
  </si>
  <si>
    <t>6.26-25</t>
  </si>
  <si>
    <t>After - training - staff 25</t>
  </si>
  <si>
    <t>6.26-26</t>
  </si>
  <si>
    <t>After - training - staff 26</t>
  </si>
  <si>
    <t>6.26-27</t>
  </si>
  <si>
    <t>After - training - staff 27</t>
  </si>
  <si>
    <t>6.26-28</t>
  </si>
  <si>
    <t>After - training - staff 28</t>
  </si>
  <si>
    <t>6.26-29</t>
  </si>
  <si>
    <t>After - training - staff 29</t>
  </si>
  <si>
    <t>6.26-30</t>
  </si>
  <si>
    <t>After - training - staff 30</t>
  </si>
  <si>
    <t>6.26-31</t>
  </si>
  <si>
    <t>After - training - staff 31</t>
  </si>
  <si>
    <t>6.26-32</t>
  </si>
  <si>
    <t>After - training - staff 32</t>
  </si>
  <si>
    <t>6.26-33</t>
  </si>
  <si>
    <t>After - training - staff 33</t>
  </si>
  <si>
    <t>6.26-34</t>
  </si>
  <si>
    <t>After - training - staff 34</t>
  </si>
  <si>
    <t>6.26-35</t>
  </si>
  <si>
    <t>After - training - staff 35</t>
  </si>
  <si>
    <t>6.26-36</t>
  </si>
  <si>
    <t>After - training - staff 36</t>
  </si>
  <si>
    <t>6.26-37</t>
  </si>
  <si>
    <t>After - training - staff 37</t>
  </si>
  <si>
    <t>6.26-38</t>
  </si>
  <si>
    <t>After - training - staff 38</t>
  </si>
  <si>
    <t>6.26-39</t>
  </si>
  <si>
    <t>After - training - staff 39</t>
  </si>
  <si>
    <t>6.26-40</t>
  </si>
  <si>
    <t>After - training - staff 40</t>
  </si>
  <si>
    <t>6.26-41</t>
  </si>
  <si>
    <t>After - training - staff 41</t>
  </si>
  <si>
    <t>6.26-42</t>
  </si>
  <si>
    <t>After - training - staff 42</t>
  </si>
  <si>
    <t>6.26-43</t>
  </si>
  <si>
    <t>After - training - staff 43</t>
  </si>
  <si>
    <t>6.26-44</t>
  </si>
  <si>
    <t>After - training - staff 44</t>
  </si>
  <si>
    <t>6.26-45</t>
  </si>
  <si>
    <t>After - training - staff 45</t>
  </si>
  <si>
    <t>6.26-46</t>
  </si>
  <si>
    <t>After - training - staff 46</t>
  </si>
  <si>
    <t>6.26-47</t>
  </si>
  <si>
    <t>After - training - staff 47</t>
  </si>
  <si>
    <t>6.26-48</t>
  </si>
  <si>
    <t>After - training - staff 48</t>
  </si>
  <si>
    <t>6.26-49</t>
  </si>
  <si>
    <t>After - training - staff 49</t>
  </si>
  <si>
    <t>6.26-50</t>
  </si>
  <si>
    <t>After - training - staff 50</t>
  </si>
  <si>
    <t>6.26-51</t>
  </si>
  <si>
    <t>After - training - staff 51</t>
  </si>
  <si>
    <t>6.26-52</t>
  </si>
  <si>
    <t>After - training - staff 52</t>
  </si>
  <si>
    <t>6.26-53</t>
  </si>
  <si>
    <t>After - training - staff 53</t>
  </si>
  <si>
    <t>6.26-54</t>
  </si>
  <si>
    <t>After - training - staff 54</t>
  </si>
  <si>
    <t>6.26-55</t>
  </si>
  <si>
    <t>After - training - staff 55</t>
  </si>
  <si>
    <t>6.26-56</t>
  </si>
  <si>
    <t>After - training - staff 56</t>
  </si>
  <si>
    <t>6.26-57</t>
  </si>
  <si>
    <t>After - training - staff 57</t>
  </si>
  <si>
    <t>6.26-58</t>
  </si>
  <si>
    <t>After - training - staff 58</t>
  </si>
  <si>
    <t>6.26-59</t>
  </si>
  <si>
    <t>After - training - staff 59</t>
  </si>
  <si>
    <t>6.26-60</t>
  </si>
  <si>
    <t>After - training - staff 60</t>
  </si>
  <si>
    <t>6.26-61</t>
  </si>
  <si>
    <t>After - training - staff 61</t>
  </si>
  <si>
    <t>6.26-62</t>
  </si>
  <si>
    <t>After - training - staff 62</t>
  </si>
  <si>
    <t>6.26-63</t>
  </si>
  <si>
    <t>After - training - staff 63</t>
  </si>
  <si>
    <t>6.26-64</t>
  </si>
  <si>
    <t>After - training - staff 64</t>
  </si>
  <si>
    <t>6.26-65</t>
  </si>
  <si>
    <t>After - training - staff 65</t>
  </si>
  <si>
    <t>6.26-66</t>
  </si>
  <si>
    <t>After - training - staff 66</t>
  </si>
  <si>
    <t>6.26-67</t>
  </si>
  <si>
    <t>After - training - staff 67</t>
  </si>
  <si>
    <t>6.26-68</t>
  </si>
  <si>
    <t>After - training - staff 68</t>
  </si>
  <si>
    <t>6.26-69</t>
  </si>
  <si>
    <t>After - training - staff 69</t>
  </si>
  <si>
    <t>6.26-70</t>
  </si>
  <si>
    <t>After - training - staff 70</t>
  </si>
  <si>
    <t>6.26-71</t>
  </si>
  <si>
    <t>After - training - staff 71</t>
  </si>
  <si>
    <t>6.26-72</t>
  </si>
  <si>
    <t>After - training - staff 72</t>
  </si>
  <si>
    <t>6.26-73</t>
  </si>
  <si>
    <t>After - training - staff 73</t>
  </si>
  <si>
    <t>6.26-74</t>
  </si>
  <si>
    <t>After - training - staff 74</t>
  </si>
  <si>
    <t>6.26-75</t>
  </si>
  <si>
    <t>After - training - staff 75</t>
  </si>
  <si>
    <t>6.26-76</t>
  </si>
  <si>
    <t>After - training - staff 76</t>
  </si>
  <si>
    <t>6.26-77</t>
  </si>
  <si>
    <t>After - training - staff 77</t>
  </si>
  <si>
    <t>6.26-78</t>
  </si>
  <si>
    <t>After - training - staff 78</t>
  </si>
  <si>
    <t>6.26-79</t>
  </si>
  <si>
    <t>After - training - staff 79</t>
  </si>
  <si>
    <t>6.26-80</t>
  </si>
  <si>
    <t>After - training - staff 80</t>
  </si>
  <si>
    <t>6.26-81</t>
  </si>
  <si>
    <t>After - training - staff 81</t>
  </si>
  <si>
    <t>6.26-82</t>
  </si>
  <si>
    <t>After - training - staff 82</t>
  </si>
  <si>
    <t>6.26-83</t>
  </si>
  <si>
    <t>After - training - staff 83</t>
  </si>
  <si>
    <t>6.26-84</t>
  </si>
  <si>
    <t>After - training - staff 84</t>
  </si>
  <si>
    <t>6.26-85</t>
  </si>
  <si>
    <t>After - training - staff 85</t>
  </si>
  <si>
    <t>6.26-86</t>
  </si>
  <si>
    <t>After - training - staff 86</t>
  </si>
  <si>
    <t>6.26-87</t>
  </si>
  <si>
    <t>After - training - staff 87</t>
  </si>
  <si>
    <t>6.26-88</t>
  </si>
  <si>
    <t>After - training - staff 88</t>
  </si>
  <si>
    <t>6.26-89</t>
  </si>
  <si>
    <t>After - training - staff 89</t>
  </si>
  <si>
    <t>6.26-90</t>
  </si>
  <si>
    <t>After - training - staff 90</t>
  </si>
  <si>
    <t>6.26-91</t>
  </si>
  <si>
    <t>After - training - staff 91</t>
  </si>
  <si>
    <t>6.26-92</t>
  </si>
  <si>
    <t>After - training - staff 92</t>
  </si>
  <si>
    <t>6.26-93</t>
  </si>
  <si>
    <t>After - training - staff 93</t>
  </si>
  <si>
    <t>6.26-94</t>
  </si>
  <si>
    <t>After - training - staff 94</t>
  </si>
  <si>
    <t>6.26-95</t>
  </si>
  <si>
    <t>After - training - staff 95</t>
  </si>
  <si>
    <t>6.26-96</t>
  </si>
  <si>
    <t>After - training - staff 96</t>
  </si>
  <si>
    <t>6.26-97</t>
  </si>
  <si>
    <t>After - training - staff 97</t>
  </si>
  <si>
    <t>6.26-98</t>
  </si>
  <si>
    <t>After - training - staff 98</t>
  </si>
  <si>
    <t>6.26-99</t>
  </si>
  <si>
    <t>After - training - staff 99</t>
  </si>
  <si>
    <t>6.26-100</t>
  </si>
  <si>
    <t>After - training - staff 100</t>
  </si>
  <si>
    <t>6.26-101</t>
  </si>
  <si>
    <t>After - training - staff 101</t>
  </si>
  <si>
    <t>6.26-102</t>
  </si>
  <si>
    <t>After - training - staff 102</t>
  </si>
  <si>
    <t>6.26-103</t>
  </si>
  <si>
    <t>After - training - staff 103</t>
  </si>
  <si>
    <t>6.26-104</t>
  </si>
  <si>
    <t>After - training - staff 104</t>
  </si>
  <si>
    <t>6.26-105</t>
  </si>
  <si>
    <t>After - training - staff 105</t>
  </si>
  <si>
    <t>6.26-106</t>
  </si>
  <si>
    <t>After - training - staff 106</t>
  </si>
  <si>
    <t>6.26-107</t>
  </si>
  <si>
    <t>After - training - staff 107</t>
  </si>
  <si>
    <t>6.26-108</t>
  </si>
  <si>
    <t>After - training - staff 108</t>
  </si>
  <si>
    <t>6.26-109</t>
  </si>
  <si>
    <t>After - training - staff 109</t>
  </si>
  <si>
    <t>6.26-110</t>
  </si>
  <si>
    <t>After - training - staff 110</t>
  </si>
  <si>
    <t>6.26-111</t>
  </si>
  <si>
    <t>After - training - staff 111</t>
  </si>
  <si>
    <t>6.26-112</t>
  </si>
  <si>
    <t>After - training - staff 112</t>
  </si>
  <si>
    <t>6.26-113</t>
  </si>
  <si>
    <t>After - training - staff 113</t>
  </si>
  <si>
    <t>6.26-114</t>
  </si>
  <si>
    <t>After - training - staff 114</t>
  </si>
  <si>
    <t>6.26-115</t>
  </si>
  <si>
    <t>After - training - staff 115</t>
  </si>
  <si>
    <t>6.26-116</t>
  </si>
  <si>
    <t>After - training - staff 116</t>
  </si>
  <si>
    <t>6.26-117</t>
  </si>
  <si>
    <t>After - training - staff 117</t>
  </si>
  <si>
    <t>6.26-118</t>
  </si>
  <si>
    <t>After - training - staff 118</t>
  </si>
  <si>
    <t>6.26-119</t>
  </si>
  <si>
    <t>After - training - staff 119</t>
  </si>
  <si>
    <t>6.26-120</t>
  </si>
  <si>
    <t>After - training - staff 120</t>
  </si>
  <si>
    <t>6.26-121</t>
  </si>
  <si>
    <t>After - training - staff 121</t>
  </si>
  <si>
    <t>6.26-122</t>
  </si>
  <si>
    <t>After - training - staff 122</t>
  </si>
  <si>
    <t>6.26-123</t>
  </si>
  <si>
    <t>After - training - staff 123</t>
  </si>
  <si>
    <t>6.26-124</t>
  </si>
  <si>
    <t>After - training - staff 124</t>
  </si>
  <si>
    <t>6.26-125</t>
  </si>
  <si>
    <t>After - training - staff 125</t>
  </si>
  <si>
    <t>6.26-126</t>
  </si>
  <si>
    <t>After - training - staff 126</t>
  </si>
  <si>
    <t>6.26-127</t>
  </si>
  <si>
    <t>After - training - staff 127</t>
  </si>
  <si>
    <t>6.26-128</t>
  </si>
  <si>
    <t>After - training - staff 128</t>
  </si>
  <si>
    <t>6.26-129</t>
  </si>
  <si>
    <t>After - training - staff 129</t>
  </si>
  <si>
    <t>6.26-130</t>
  </si>
  <si>
    <t>After - training - staff 130</t>
  </si>
  <si>
    <t>6.27-1</t>
  </si>
  <si>
    <t>After - Campaign management - staff 1</t>
  </si>
  <si>
    <t>6.27-2</t>
  </si>
  <si>
    <t>After - Campaign management - staff 2</t>
  </si>
  <si>
    <t>6.27-3</t>
  </si>
  <si>
    <t>After - Campaign management - staff 3</t>
  </si>
  <si>
    <t>6.27-4</t>
  </si>
  <si>
    <t>After - Campaign management - staff 4</t>
  </si>
  <si>
    <t>6.27-5</t>
  </si>
  <si>
    <t>After - Campaign management - staff 5</t>
  </si>
  <si>
    <t>6.27-6</t>
  </si>
  <si>
    <t>After - Campaign management - staff 6</t>
  </si>
  <si>
    <t>6.27-7</t>
  </si>
  <si>
    <t>After - Campaign management - staff 7</t>
  </si>
  <si>
    <t>6.27-8</t>
  </si>
  <si>
    <t>After - Campaign management - staff 8</t>
  </si>
  <si>
    <t>6.27-9</t>
  </si>
  <si>
    <t>After - Campaign management - staff 9</t>
  </si>
  <si>
    <t>6.27-10</t>
  </si>
  <si>
    <t>After - Campaign management - staff 10</t>
  </si>
  <si>
    <t>6.27-11</t>
  </si>
  <si>
    <t>After - Campaign management - staff 11</t>
  </si>
  <si>
    <t>6.27-12</t>
  </si>
  <si>
    <t>After - Campaign management - staff 12</t>
  </si>
  <si>
    <t>6.27-13</t>
  </si>
  <si>
    <t>After - Campaign management - staff 13</t>
  </si>
  <si>
    <t>6.27-14</t>
  </si>
  <si>
    <t>After - Campaign management - staff 14</t>
  </si>
  <si>
    <t>6.27-15</t>
  </si>
  <si>
    <t>After - Campaign management - staff 15</t>
  </si>
  <si>
    <t>6.27-16</t>
  </si>
  <si>
    <t>After - Campaign management - staff 16</t>
  </si>
  <si>
    <t>6.27-17</t>
  </si>
  <si>
    <t>After - Campaign management - staff 17</t>
  </si>
  <si>
    <t>6.27-18</t>
  </si>
  <si>
    <t>After - Campaign management - staff 18</t>
  </si>
  <si>
    <t>6.27-19</t>
  </si>
  <si>
    <t>After - Campaign management - staff 19</t>
  </si>
  <si>
    <t>6.27-20</t>
  </si>
  <si>
    <t>After - Campaign management - staff 20</t>
  </si>
  <si>
    <t>6.27-21</t>
  </si>
  <si>
    <t>After - Campaign management - staff 21</t>
  </si>
  <si>
    <t>6.27-22</t>
  </si>
  <si>
    <t>After - Campaign management - staff 22</t>
  </si>
  <si>
    <t>6.27-23</t>
  </si>
  <si>
    <t>After - Campaign management - staff 23</t>
  </si>
  <si>
    <t>6.27-24</t>
  </si>
  <si>
    <t>After - Campaign management - staff 24</t>
  </si>
  <si>
    <t>6.27-25</t>
  </si>
  <si>
    <t>After - Campaign management - staff 25</t>
  </si>
  <si>
    <t>6.27-26</t>
  </si>
  <si>
    <t>After - Campaign management - staff 26</t>
  </si>
  <si>
    <t>6.27-27</t>
  </si>
  <si>
    <t>After - Campaign management - staff 27</t>
  </si>
  <si>
    <t>6.27-28</t>
  </si>
  <si>
    <t>After - Campaign management - staff 28</t>
  </si>
  <si>
    <t>6.27-29</t>
  </si>
  <si>
    <t>After - Campaign management - staff 29</t>
  </si>
  <si>
    <t>6.27-30</t>
  </si>
  <si>
    <t>After - Campaign management - staff 30</t>
  </si>
  <si>
    <t>6.27-31</t>
  </si>
  <si>
    <t>After - Campaign management - staff 31</t>
  </si>
  <si>
    <t>6.27-32</t>
  </si>
  <si>
    <t>After - Campaign management - staff 32</t>
  </si>
  <si>
    <t>6.27-33</t>
  </si>
  <si>
    <t>After - Campaign management - staff 33</t>
  </si>
  <si>
    <t>6.27-34</t>
  </si>
  <si>
    <t>After - Campaign management - staff 34</t>
  </si>
  <si>
    <t>6.27-35</t>
  </si>
  <si>
    <t>After - Campaign management - staff 35</t>
  </si>
  <si>
    <t>6.27-36</t>
  </si>
  <si>
    <t>After - Campaign management - staff 36</t>
  </si>
  <si>
    <t>6.27-37</t>
  </si>
  <si>
    <t>After - Campaign management - staff 37</t>
  </si>
  <si>
    <t>6.27-38</t>
  </si>
  <si>
    <t>After - Campaign management - staff 38</t>
  </si>
  <si>
    <t>6.27-39</t>
  </si>
  <si>
    <t>After - Campaign management - staff 39</t>
  </si>
  <si>
    <t>6.27-40</t>
  </si>
  <si>
    <t>After - Campaign management - staff 40</t>
  </si>
  <si>
    <t>6.27-41</t>
  </si>
  <si>
    <t>After - Campaign management - staff 41</t>
  </si>
  <si>
    <t>6.27-42</t>
  </si>
  <si>
    <t>After - Campaign management - staff 42</t>
  </si>
  <si>
    <t>6.27-43</t>
  </si>
  <si>
    <t>After - Campaign management - staff 43</t>
  </si>
  <si>
    <t>6.27-44</t>
  </si>
  <si>
    <t>After - Campaign management - staff 44</t>
  </si>
  <si>
    <t>6.27-45</t>
  </si>
  <si>
    <t>After - Campaign management - staff 45</t>
  </si>
  <si>
    <t>6.27-46</t>
  </si>
  <si>
    <t>After - Campaign management - staff 46</t>
  </si>
  <si>
    <t>6.27-47</t>
  </si>
  <si>
    <t>After - Campaign management - staff 47</t>
  </si>
  <si>
    <t>6.27-48</t>
  </si>
  <si>
    <t>After - Campaign management - staff 48</t>
  </si>
  <si>
    <t>6.27-49</t>
  </si>
  <si>
    <t>After - Campaign management - staff 49</t>
  </si>
  <si>
    <t>6.27-50</t>
  </si>
  <si>
    <t>After - Campaign management - staff 50</t>
  </si>
  <si>
    <t>6.27-51</t>
  </si>
  <si>
    <t>After - Campaign management - staff 51</t>
  </si>
  <si>
    <t>6.27-52</t>
  </si>
  <si>
    <t>After - Campaign management - staff 52</t>
  </si>
  <si>
    <t>6.27-53</t>
  </si>
  <si>
    <t>After - Campaign management - staff 53</t>
  </si>
  <si>
    <t>6.27-54</t>
  </si>
  <si>
    <t>After - Campaign management - staff 54</t>
  </si>
  <si>
    <t>6.27-55</t>
  </si>
  <si>
    <t>After - Campaign management - staff 55</t>
  </si>
  <si>
    <t>6.27-56</t>
  </si>
  <si>
    <t>After - Campaign management - staff 56</t>
  </si>
  <si>
    <t>6.27-57</t>
  </si>
  <si>
    <t>After - Campaign management - staff 57</t>
  </si>
  <si>
    <t>6.27-58</t>
  </si>
  <si>
    <t>After - Campaign management - staff 58</t>
  </si>
  <si>
    <t>6.27-59</t>
  </si>
  <si>
    <t>After - Campaign management - staff 59</t>
  </si>
  <si>
    <t>6.27-60</t>
  </si>
  <si>
    <t>After - Campaign management - staff 60</t>
  </si>
  <si>
    <t>6.27-61</t>
  </si>
  <si>
    <t>After - Campaign management - staff 61</t>
  </si>
  <si>
    <t>6.27-62</t>
  </si>
  <si>
    <t>After - Campaign management - staff 62</t>
  </si>
  <si>
    <t>6.27-63</t>
  </si>
  <si>
    <t>After - Campaign management - staff 63</t>
  </si>
  <si>
    <t>6.27-64</t>
  </si>
  <si>
    <t>After - Campaign management - staff 64</t>
  </si>
  <si>
    <t>6.27-65</t>
  </si>
  <si>
    <t>After - Campaign management - staff 65</t>
  </si>
  <si>
    <t>6.27-66</t>
  </si>
  <si>
    <t>After - Campaign management - staff 66</t>
  </si>
  <si>
    <t>6.27-67</t>
  </si>
  <si>
    <t>After - Campaign management - staff 67</t>
  </si>
  <si>
    <t>6.27-68</t>
  </si>
  <si>
    <t>After - Campaign management - staff 68</t>
  </si>
  <si>
    <t>6.27-69</t>
  </si>
  <si>
    <t>After - Campaign management - staff 69</t>
  </si>
  <si>
    <t>6.27-70</t>
  </si>
  <si>
    <t>After - Campaign management - staff 70</t>
  </si>
  <si>
    <t>6.27-71</t>
  </si>
  <si>
    <t>After - Campaign management - staff 71</t>
  </si>
  <si>
    <t>6.27-72</t>
  </si>
  <si>
    <t>After - Campaign management - staff 72</t>
  </si>
  <si>
    <t>6.27-73</t>
  </si>
  <si>
    <t>After - Campaign management - staff 73</t>
  </si>
  <si>
    <t>6.27-74</t>
  </si>
  <si>
    <t>After - Campaign management - staff 74</t>
  </si>
  <si>
    <t>6.27-75</t>
  </si>
  <si>
    <t>After - Campaign management - staff 75</t>
  </si>
  <si>
    <t>6.27-76</t>
  </si>
  <si>
    <t>After - Campaign management - staff 76</t>
  </si>
  <si>
    <t>6.27-77</t>
  </si>
  <si>
    <t>After - Campaign management - staff 77</t>
  </si>
  <si>
    <t>6.27-78</t>
  </si>
  <si>
    <t>After - Campaign management - staff 78</t>
  </si>
  <si>
    <t>6.27-79</t>
  </si>
  <si>
    <t>After - Campaign management - staff 79</t>
  </si>
  <si>
    <t>6.27-80</t>
  </si>
  <si>
    <t>After - Campaign management - staff 80</t>
  </si>
  <si>
    <t>6.27-81</t>
  </si>
  <si>
    <t>After - Campaign management - staff 81</t>
  </si>
  <si>
    <t>6.27-82</t>
  </si>
  <si>
    <t>After - Campaign management - staff 82</t>
  </si>
  <si>
    <t>6.27-83</t>
  </si>
  <si>
    <t>After - Campaign management - staff 83</t>
  </si>
  <si>
    <t>6.27-84</t>
  </si>
  <si>
    <t>After - Campaign management - staff 84</t>
  </si>
  <si>
    <t>6.27-85</t>
  </si>
  <si>
    <t>After - Campaign management - staff 85</t>
  </si>
  <si>
    <t>6.27-86</t>
  </si>
  <si>
    <t>After - Campaign management - staff 86</t>
  </si>
  <si>
    <t>6.27-87</t>
  </si>
  <si>
    <t>After - Campaign management - staff 87</t>
  </si>
  <si>
    <t>6.27-88</t>
  </si>
  <si>
    <t>After - Campaign management - staff 88</t>
  </si>
  <si>
    <t>6.27-89</t>
  </si>
  <si>
    <t>After - Campaign management - staff 89</t>
  </si>
  <si>
    <t>6.27-90</t>
  </si>
  <si>
    <t>After - Campaign management - staff 90</t>
  </si>
  <si>
    <t>6.27-91</t>
  </si>
  <si>
    <t>After - Campaign management - staff 91</t>
  </si>
  <si>
    <t>6.27-92</t>
  </si>
  <si>
    <t>After - Campaign management - staff 92</t>
  </si>
  <si>
    <t>6.27-93</t>
  </si>
  <si>
    <t>After - Campaign management - staff 93</t>
  </si>
  <si>
    <t>6.27-94</t>
  </si>
  <si>
    <t>After - Campaign management - staff 94</t>
  </si>
  <si>
    <t>6.27-95</t>
  </si>
  <si>
    <t>After - Campaign management - staff 95</t>
  </si>
  <si>
    <t>6.27-96</t>
  </si>
  <si>
    <t>After - Campaign management - staff 96</t>
  </si>
  <si>
    <t>6.27-97</t>
  </si>
  <si>
    <t>After - Campaign management - staff 97</t>
  </si>
  <si>
    <t>6.27-98</t>
  </si>
  <si>
    <t>After - Campaign management - staff 98</t>
  </si>
  <si>
    <t>6.27-99</t>
  </si>
  <si>
    <t>After - Campaign management - staff 99</t>
  </si>
  <si>
    <t>6.27-100</t>
  </si>
  <si>
    <t>After - Campaign management - staff 100</t>
  </si>
  <si>
    <t>6.27-101</t>
  </si>
  <si>
    <t>After - Campaign management - staff 101</t>
  </si>
  <si>
    <t>6.27-102</t>
  </si>
  <si>
    <t>After - Campaign management - staff 102</t>
  </si>
  <si>
    <t>6.27-103</t>
  </si>
  <si>
    <t>After - Campaign management - staff 103</t>
  </si>
  <si>
    <t>6.27-104</t>
  </si>
  <si>
    <t>After - Campaign management - staff 104</t>
  </si>
  <si>
    <t>6.27-105</t>
  </si>
  <si>
    <t>After - Campaign management - staff 105</t>
  </si>
  <si>
    <t>6.27-106</t>
  </si>
  <si>
    <t>After - Campaign management - staff 106</t>
  </si>
  <si>
    <t>6.27-107</t>
  </si>
  <si>
    <t>After - Campaign management - staff 107</t>
  </si>
  <si>
    <t>6.27-108</t>
  </si>
  <si>
    <t>After - Campaign management - staff 108</t>
  </si>
  <si>
    <t>6.27-109</t>
  </si>
  <si>
    <t>After - Campaign management - staff 109</t>
  </si>
  <si>
    <t>6.27-110</t>
  </si>
  <si>
    <t>After - Campaign management - staff 110</t>
  </si>
  <si>
    <t>6.27-111</t>
  </si>
  <si>
    <t>After - Campaign management - staff 111</t>
  </si>
  <si>
    <t>6.27-112</t>
  </si>
  <si>
    <t>After - Campaign management - staff 112</t>
  </si>
  <si>
    <t>6.27-113</t>
  </si>
  <si>
    <t>After - Campaign management - staff 113</t>
  </si>
  <si>
    <t>6.27-114</t>
  </si>
  <si>
    <t>After - Campaign management - staff 114</t>
  </si>
  <si>
    <t>6.27-115</t>
  </si>
  <si>
    <t>After - Campaign management - staff 115</t>
  </si>
  <si>
    <t>6.27-116</t>
  </si>
  <si>
    <t>After - Campaign management - staff 116</t>
  </si>
  <si>
    <t>6.27-117</t>
  </si>
  <si>
    <t>After - Campaign management - staff 117</t>
  </si>
  <si>
    <t>6.27-118</t>
  </si>
  <si>
    <t>After - Campaign management - staff 118</t>
  </si>
  <si>
    <t>6.27-119</t>
  </si>
  <si>
    <t>After - Campaign management - staff 119</t>
  </si>
  <si>
    <t>6.27-120</t>
  </si>
  <si>
    <t>After - Campaign management - staff 120</t>
  </si>
  <si>
    <t>6.27-121</t>
  </si>
  <si>
    <t>After - Campaign management - staff 121</t>
  </si>
  <si>
    <t>6.27-122</t>
  </si>
  <si>
    <t>After - Campaign management - staff 122</t>
  </si>
  <si>
    <t>6.27-123</t>
  </si>
  <si>
    <t>After - Campaign management - staff 123</t>
  </si>
  <si>
    <t>6.27-124</t>
  </si>
  <si>
    <t>After - Campaign management - staff 124</t>
  </si>
  <si>
    <t>6.27-125</t>
  </si>
  <si>
    <t>After - Campaign management - staff 125</t>
  </si>
  <si>
    <t>6.27-126</t>
  </si>
  <si>
    <t>After - Campaign management - staff 126</t>
  </si>
  <si>
    <t>6.27-127</t>
  </si>
  <si>
    <t>After - Campaign management - staff 127</t>
  </si>
  <si>
    <t>6.27-128</t>
  </si>
  <si>
    <t>After - Campaign management - staff 128</t>
  </si>
  <si>
    <t>6.27-129</t>
  </si>
  <si>
    <t>After - Campaign management - staff 129</t>
  </si>
  <si>
    <t>6.27-130</t>
  </si>
  <si>
    <t>After - Campaign management - staff 130</t>
  </si>
  <si>
    <t>6.28-1</t>
  </si>
  <si>
    <t>After - Supervision - staff 1</t>
  </si>
  <si>
    <t>6.28-2</t>
  </si>
  <si>
    <t>After - Supervision - staff 2</t>
  </si>
  <si>
    <t>6.28-3</t>
  </si>
  <si>
    <t>After - Supervision - staff 3</t>
  </si>
  <si>
    <t>6.28-4</t>
  </si>
  <si>
    <t>After - Supervision - staff 4</t>
  </si>
  <si>
    <t>6.28-5</t>
  </si>
  <si>
    <t>After - Supervision - staff 5</t>
  </si>
  <si>
    <t>6.28-6</t>
  </si>
  <si>
    <t>After - Supervision - staff 6</t>
  </si>
  <si>
    <t>6.28-7</t>
  </si>
  <si>
    <t>After - Supervision - staff 7</t>
  </si>
  <si>
    <t>6.28-8</t>
  </si>
  <si>
    <t>After - Supervision - staff 8</t>
  </si>
  <si>
    <t>6.28-9</t>
  </si>
  <si>
    <t>After - Supervision - staff 9</t>
  </si>
  <si>
    <t>6.28-10</t>
  </si>
  <si>
    <t>After - Supervision - staff 10</t>
  </si>
  <si>
    <t>6.28-11</t>
  </si>
  <si>
    <t>After - Supervision - staff 11</t>
  </si>
  <si>
    <t>6.28-12</t>
  </si>
  <si>
    <t>After - Supervision - staff 12</t>
  </si>
  <si>
    <t>6.28-13</t>
  </si>
  <si>
    <t>After - Supervision - staff 13</t>
  </si>
  <si>
    <t>6.28-14</t>
  </si>
  <si>
    <t>After - Supervision - staff 14</t>
  </si>
  <si>
    <t>6.28-15</t>
  </si>
  <si>
    <t>After - Supervision - staff 15</t>
  </si>
  <si>
    <t>6.28-16</t>
  </si>
  <si>
    <t>After - Supervision - staff 16</t>
  </si>
  <si>
    <t>6.28-17</t>
  </si>
  <si>
    <t>After - Supervision - staff 17</t>
  </si>
  <si>
    <t>6.28-18</t>
  </si>
  <si>
    <t>After - Supervision - staff 18</t>
  </si>
  <si>
    <t>6.28-19</t>
  </si>
  <si>
    <t>After - Supervision - staff 19</t>
  </si>
  <si>
    <t>6.28-20</t>
  </si>
  <si>
    <t>After - Supervision - staff 20</t>
  </si>
  <si>
    <t>6.28-21</t>
  </si>
  <si>
    <t>After - Supervision - staff 21</t>
  </si>
  <si>
    <t>6.28-22</t>
  </si>
  <si>
    <t>After - Supervision - staff 22</t>
  </si>
  <si>
    <t>6.28-23</t>
  </si>
  <si>
    <t>After - Supervision - staff 23</t>
  </si>
  <si>
    <t>6.28-24</t>
  </si>
  <si>
    <t>After - Supervision - staff 24</t>
  </si>
  <si>
    <t>6.28-25</t>
  </si>
  <si>
    <t>After - Supervision - staff 25</t>
  </si>
  <si>
    <t>6.28-26</t>
  </si>
  <si>
    <t>After - Supervision - staff 26</t>
  </si>
  <si>
    <t>6.28-27</t>
  </si>
  <si>
    <t>After - Supervision - staff 27</t>
  </si>
  <si>
    <t>6.28-28</t>
  </si>
  <si>
    <t>After - Supervision - staff 28</t>
  </si>
  <si>
    <t>6.28-29</t>
  </si>
  <si>
    <t>After - Supervision - staff 29</t>
  </si>
  <si>
    <t>6.28-30</t>
  </si>
  <si>
    <t>After - Supervision - staff 30</t>
  </si>
  <si>
    <t>6.28-31</t>
  </si>
  <si>
    <t>After - Supervision - staff 31</t>
  </si>
  <si>
    <t>6.28-32</t>
  </si>
  <si>
    <t>After - Supervision - staff 32</t>
  </si>
  <si>
    <t>6.28-33</t>
  </si>
  <si>
    <t>After - Supervision - staff 33</t>
  </si>
  <si>
    <t>6.28-34</t>
  </si>
  <si>
    <t>After - Supervision - staff 34</t>
  </si>
  <si>
    <t>6.28-35</t>
  </si>
  <si>
    <t>After - Supervision - staff 35</t>
  </si>
  <si>
    <t>6.28-36</t>
  </si>
  <si>
    <t>After - Supervision - staff 36</t>
  </si>
  <si>
    <t>6.28-37</t>
  </si>
  <si>
    <t>After - Supervision - staff 37</t>
  </si>
  <si>
    <t>6.28-38</t>
  </si>
  <si>
    <t>After - Supervision - staff 38</t>
  </si>
  <si>
    <t>6.28-39</t>
  </si>
  <si>
    <t>After - Supervision - staff 39</t>
  </si>
  <si>
    <t>6.28-40</t>
  </si>
  <si>
    <t>After - Supervision - staff 40</t>
  </si>
  <si>
    <t>6.28-41</t>
  </si>
  <si>
    <t>After - Supervision - staff 41</t>
  </si>
  <si>
    <t>6.28-42</t>
  </si>
  <si>
    <t>After - Supervision - staff 42</t>
  </si>
  <si>
    <t>6.28-43</t>
  </si>
  <si>
    <t>After - Supervision - staff 43</t>
  </si>
  <si>
    <t>6.28-44</t>
  </si>
  <si>
    <t>After - Supervision - staff 44</t>
  </si>
  <si>
    <t>6.28-45</t>
  </si>
  <si>
    <t>After - Supervision - staff 45</t>
  </si>
  <si>
    <t>6.28-46</t>
  </si>
  <si>
    <t>After - Supervision - staff 46</t>
  </si>
  <si>
    <t>6.28-47</t>
  </si>
  <si>
    <t>After - Supervision - staff 47</t>
  </si>
  <si>
    <t>6.28-48</t>
  </si>
  <si>
    <t>After - Supervision - staff 48</t>
  </si>
  <si>
    <t>6.28-49</t>
  </si>
  <si>
    <t>After - Supervision - staff 49</t>
  </si>
  <si>
    <t>6.28-50</t>
  </si>
  <si>
    <t>After - Supervision - staff 50</t>
  </si>
  <si>
    <t>6.28-51</t>
  </si>
  <si>
    <t>After - Supervision - staff 51</t>
  </si>
  <si>
    <t>6.28-52</t>
  </si>
  <si>
    <t>After - Supervision - staff 52</t>
  </si>
  <si>
    <t>6.28-53</t>
  </si>
  <si>
    <t>After - Supervision - staff 53</t>
  </si>
  <si>
    <t>6.28-54</t>
  </si>
  <si>
    <t>After - Supervision - staff 54</t>
  </si>
  <si>
    <t>6.28-55</t>
  </si>
  <si>
    <t>After - Supervision - staff 55</t>
  </si>
  <si>
    <t>6.28-56</t>
  </si>
  <si>
    <t>After - Supervision - staff 56</t>
  </si>
  <si>
    <t>6.28-57</t>
  </si>
  <si>
    <t>After - Supervision - staff 57</t>
  </si>
  <si>
    <t>6.28-58</t>
  </si>
  <si>
    <t>After - Supervision - staff 58</t>
  </si>
  <si>
    <t>6.28-59</t>
  </si>
  <si>
    <t>After - Supervision - staff 59</t>
  </si>
  <si>
    <t>6.28-60</t>
  </si>
  <si>
    <t>After - Supervision - staff 60</t>
  </si>
  <si>
    <t>6.28-61</t>
  </si>
  <si>
    <t>After - Supervision - staff 61</t>
  </si>
  <si>
    <t>6.28-62</t>
  </si>
  <si>
    <t>After - Supervision - staff 62</t>
  </si>
  <si>
    <t>6.28-63</t>
  </si>
  <si>
    <t>After - Supervision - staff 63</t>
  </si>
  <si>
    <t>6.28-64</t>
  </si>
  <si>
    <t>After - Supervision - staff 64</t>
  </si>
  <si>
    <t>6.28-65</t>
  </si>
  <si>
    <t>After - Supervision - staff 65</t>
  </si>
  <si>
    <t>6.28-66</t>
  </si>
  <si>
    <t>After - Supervision - staff 66</t>
  </si>
  <si>
    <t>6.28-67</t>
  </si>
  <si>
    <t>After - Supervision - staff 67</t>
  </si>
  <si>
    <t>6.28-68</t>
  </si>
  <si>
    <t>After - Supervision - staff 68</t>
  </si>
  <si>
    <t>6.28-69</t>
  </si>
  <si>
    <t>After - Supervision - staff 69</t>
  </si>
  <si>
    <t>6.28-70</t>
  </si>
  <si>
    <t>After - Supervision - staff 70</t>
  </si>
  <si>
    <t>6.28-71</t>
  </si>
  <si>
    <t>After - Supervision - staff 71</t>
  </si>
  <si>
    <t>6.28-72</t>
  </si>
  <si>
    <t>After - Supervision - staff 72</t>
  </si>
  <si>
    <t>6.28-73</t>
  </si>
  <si>
    <t>After - Supervision - staff 73</t>
  </si>
  <si>
    <t>6.28-74</t>
  </si>
  <si>
    <t>After - Supervision - staff 74</t>
  </si>
  <si>
    <t>6.28-75</t>
  </si>
  <si>
    <t>After - Supervision - staff 75</t>
  </si>
  <si>
    <t>6.28-76</t>
  </si>
  <si>
    <t>After - Supervision - staff 76</t>
  </si>
  <si>
    <t>6.28-77</t>
  </si>
  <si>
    <t>After - Supervision - staff 77</t>
  </si>
  <si>
    <t>6.28-78</t>
  </si>
  <si>
    <t>After - Supervision - staff 78</t>
  </si>
  <si>
    <t>6.28-79</t>
  </si>
  <si>
    <t>After - Supervision - staff 79</t>
  </si>
  <si>
    <t>6.28-80</t>
  </si>
  <si>
    <t>After - Supervision - staff 80</t>
  </si>
  <si>
    <t>6.28-81</t>
  </si>
  <si>
    <t>After - Supervision - staff 81</t>
  </si>
  <si>
    <t>6.28-82</t>
  </si>
  <si>
    <t>After - Supervision - staff 82</t>
  </si>
  <si>
    <t>6.28-83</t>
  </si>
  <si>
    <t>After - Supervision - staff 83</t>
  </si>
  <si>
    <t>6.28-84</t>
  </si>
  <si>
    <t>After - Supervision - staff 84</t>
  </si>
  <si>
    <t>6.28-85</t>
  </si>
  <si>
    <t>After - Supervision - staff 85</t>
  </si>
  <si>
    <t>6.28-86</t>
  </si>
  <si>
    <t>After - Supervision - staff 86</t>
  </si>
  <si>
    <t>6.28-87</t>
  </si>
  <si>
    <t>After - Supervision - staff 87</t>
  </si>
  <si>
    <t>6.28-88</t>
  </si>
  <si>
    <t>After - Supervision - staff 88</t>
  </si>
  <si>
    <t>6.28-89</t>
  </si>
  <si>
    <t>After - Supervision - staff 89</t>
  </si>
  <si>
    <t>6.28-90</t>
  </si>
  <si>
    <t>After - Supervision - staff 90</t>
  </si>
  <si>
    <t>6.28-91</t>
  </si>
  <si>
    <t>After - Supervision - staff 91</t>
  </si>
  <si>
    <t>6.28-92</t>
  </si>
  <si>
    <t>After - Supervision - staff 92</t>
  </si>
  <si>
    <t>6.28-93</t>
  </si>
  <si>
    <t>After - Supervision - staff 93</t>
  </si>
  <si>
    <t>6.28-94</t>
  </si>
  <si>
    <t>After - Supervision - staff 94</t>
  </si>
  <si>
    <t>6.28-95</t>
  </si>
  <si>
    <t>After - Supervision - staff 95</t>
  </si>
  <si>
    <t>6.28-96</t>
  </si>
  <si>
    <t>After - Supervision - staff 96</t>
  </si>
  <si>
    <t>6.28-97</t>
  </si>
  <si>
    <t>After - Supervision - staff 97</t>
  </si>
  <si>
    <t>6.28-98</t>
  </si>
  <si>
    <t>After - Supervision - staff 98</t>
  </si>
  <si>
    <t>6.28-99</t>
  </si>
  <si>
    <t>After - Supervision - staff 99</t>
  </si>
  <si>
    <t>6.28-100</t>
  </si>
  <si>
    <t>After - Supervision - staff 100</t>
  </si>
  <si>
    <t>6.28-101</t>
  </si>
  <si>
    <t>After - Supervision - staff 101</t>
  </si>
  <si>
    <t>6.28-102</t>
  </si>
  <si>
    <t>After - Supervision - staff 102</t>
  </si>
  <si>
    <t>6.28-103</t>
  </si>
  <si>
    <t>After - Supervision - staff 103</t>
  </si>
  <si>
    <t>6.28-104</t>
  </si>
  <si>
    <t>After - Supervision - staff 104</t>
  </si>
  <si>
    <t>6.28-105</t>
  </si>
  <si>
    <t>After - Supervision - staff 105</t>
  </si>
  <si>
    <t>6.28-106</t>
  </si>
  <si>
    <t>After - Supervision - staff 106</t>
  </si>
  <si>
    <t>6.28-107</t>
  </si>
  <si>
    <t>After - Supervision - staff 107</t>
  </si>
  <si>
    <t>6.28-108</t>
  </si>
  <si>
    <t>After - Supervision - staff 108</t>
  </si>
  <si>
    <t>6.28-109</t>
  </si>
  <si>
    <t>After - Supervision - staff 109</t>
  </si>
  <si>
    <t>6.28-110</t>
  </si>
  <si>
    <t>After - Supervision - staff 110</t>
  </si>
  <si>
    <t>6.28-111</t>
  </si>
  <si>
    <t>After - Supervision - staff 111</t>
  </si>
  <si>
    <t>6.28-112</t>
  </si>
  <si>
    <t>After - Supervision - staff 112</t>
  </si>
  <si>
    <t>6.28-113</t>
  </si>
  <si>
    <t>After - Supervision - staff 113</t>
  </si>
  <si>
    <t>6.28-114</t>
  </si>
  <si>
    <t>After - Supervision - staff 114</t>
  </si>
  <si>
    <t>6.28-115</t>
  </si>
  <si>
    <t>After - Supervision - staff 115</t>
  </si>
  <si>
    <t>6.28-116</t>
  </si>
  <si>
    <t>After - Supervision - staff 116</t>
  </si>
  <si>
    <t>6.28-117</t>
  </si>
  <si>
    <t>After - Supervision - staff 117</t>
  </si>
  <si>
    <t>6.28-118</t>
  </si>
  <si>
    <t>After - Supervision - staff 118</t>
  </si>
  <si>
    <t>6.28-119</t>
  </si>
  <si>
    <t>After - Supervision - staff 119</t>
  </si>
  <si>
    <t>6.28-120</t>
  </si>
  <si>
    <t>After - Supervision - staff 120</t>
  </si>
  <si>
    <t>6.28-121</t>
  </si>
  <si>
    <t>After - Supervision - staff 121</t>
  </si>
  <si>
    <t>6.28-122</t>
  </si>
  <si>
    <t>After - Supervision - staff 122</t>
  </si>
  <si>
    <t>6.28-123</t>
  </si>
  <si>
    <t>After - Supervision - staff 123</t>
  </si>
  <si>
    <t>6.28-124</t>
  </si>
  <si>
    <t>After - Supervision - staff 124</t>
  </si>
  <si>
    <t>6.28-125</t>
  </si>
  <si>
    <t>After - Supervision - staff 125</t>
  </si>
  <si>
    <t>6.28-126</t>
  </si>
  <si>
    <t>After - Supervision - staff 126</t>
  </si>
  <si>
    <t>6.28-127</t>
  </si>
  <si>
    <t>After - Supervision - staff 127</t>
  </si>
  <si>
    <t>6.28-128</t>
  </si>
  <si>
    <t>After - Supervision - staff 128</t>
  </si>
  <si>
    <t>6.28-129</t>
  </si>
  <si>
    <t>After - Supervision - staff 129</t>
  </si>
  <si>
    <t>6.28-130</t>
  </si>
  <si>
    <t>After - Supervision - staff 130</t>
  </si>
  <si>
    <t>6.29-1</t>
  </si>
  <si>
    <t>After - Vacc. distrib. &amp; storage - staff 1</t>
  </si>
  <si>
    <t>6.29-2</t>
  </si>
  <si>
    <t>After - Vacc. distrib. &amp; storage - staff 2</t>
  </si>
  <si>
    <t>6.29-3</t>
  </si>
  <si>
    <t>After - Vacc. distrib. &amp; storage - staff 3</t>
  </si>
  <si>
    <t>6.29-4</t>
  </si>
  <si>
    <t>After - Vacc. distrib. &amp; storage - staff 4</t>
  </si>
  <si>
    <t>6.29-5</t>
  </si>
  <si>
    <t>After - Vacc. distrib. &amp; storage - staff 5</t>
  </si>
  <si>
    <t>6.29-6</t>
  </si>
  <si>
    <t>After - Vacc. distrib. &amp; storage - staff 6</t>
  </si>
  <si>
    <t>6.29-7</t>
  </si>
  <si>
    <t>After - Vacc. distrib. &amp; storage - staff 7</t>
  </si>
  <si>
    <t>6.29-8</t>
  </si>
  <si>
    <t>After - Vacc. distrib. &amp; storage - staff 8</t>
  </si>
  <si>
    <t>6.29-9</t>
  </si>
  <si>
    <t>After - Vacc. distrib. &amp; storage - staff 9</t>
  </si>
  <si>
    <t>6.29-10</t>
  </si>
  <si>
    <t>After - Vacc. distrib. &amp; storage - staff 10</t>
  </si>
  <si>
    <t>6.29-11</t>
  </si>
  <si>
    <t>After - Vacc. distrib. &amp; storage - staff 11</t>
  </si>
  <si>
    <t>6.29-12</t>
  </si>
  <si>
    <t>After - Vacc. distrib. &amp; storage - staff 12</t>
  </si>
  <si>
    <t>6.29-13</t>
  </si>
  <si>
    <t>After - Vacc. distrib. &amp; storage - staff 13</t>
  </si>
  <si>
    <t>6.29-14</t>
  </si>
  <si>
    <t>After - Vacc. distrib. &amp; storage - staff 14</t>
  </si>
  <si>
    <t>6.29-15</t>
  </si>
  <si>
    <t>After - Vacc. distrib. &amp; storage - staff 15</t>
  </si>
  <si>
    <t>6.29-16</t>
  </si>
  <si>
    <t>After - Vacc. distrib. &amp; storage - staff 16</t>
  </si>
  <si>
    <t>6.29-17</t>
  </si>
  <si>
    <t>After - Vacc. distrib. &amp; storage - staff 17</t>
  </si>
  <si>
    <t>6.29-18</t>
  </si>
  <si>
    <t>After - Vacc. distrib. &amp; storage - staff 18</t>
  </si>
  <si>
    <t>6.29-19</t>
  </si>
  <si>
    <t>After - Vacc. distrib. &amp; storage - staff 19</t>
  </si>
  <si>
    <t>6.29-20</t>
  </si>
  <si>
    <t>After - Vacc. distrib. &amp; storage - staff 20</t>
  </si>
  <si>
    <t>6.29-21</t>
  </si>
  <si>
    <t>After - Vacc. distrib. &amp; storage - staff 21</t>
  </si>
  <si>
    <t>6.29-22</t>
  </si>
  <si>
    <t>After - Vacc. distrib. &amp; storage - staff 22</t>
  </si>
  <si>
    <t>6.29-23</t>
  </si>
  <si>
    <t>After - Vacc. distrib. &amp; storage - staff 23</t>
  </si>
  <si>
    <t>6.29-24</t>
  </si>
  <si>
    <t>After - Vacc. distrib. &amp; storage - staff 24</t>
  </si>
  <si>
    <t>6.29-25</t>
  </si>
  <si>
    <t>After - Vacc. distrib. &amp; storage - staff 25</t>
  </si>
  <si>
    <t>6.29-26</t>
  </si>
  <si>
    <t>After - Vacc. distrib. &amp; storage - staff 26</t>
  </si>
  <si>
    <t>6.29-27</t>
  </si>
  <si>
    <t>After - Vacc. distrib. &amp; storage - staff 27</t>
  </si>
  <si>
    <t>6.29-28</t>
  </si>
  <si>
    <t>After - Vacc. distrib. &amp; storage - staff 28</t>
  </si>
  <si>
    <t>6.29-29</t>
  </si>
  <si>
    <t>After - Vacc. distrib. &amp; storage - staff 29</t>
  </si>
  <si>
    <t>6.29-30</t>
  </si>
  <si>
    <t>After - Vacc. distrib. &amp; storage - staff 30</t>
  </si>
  <si>
    <t>6.29-31</t>
  </si>
  <si>
    <t>After - Vacc. distrib. &amp; storage - staff 31</t>
  </si>
  <si>
    <t>6.29-32</t>
  </si>
  <si>
    <t>After - Vacc. distrib. &amp; storage - staff 32</t>
  </si>
  <si>
    <t>6.29-33</t>
  </si>
  <si>
    <t>After - Vacc. distrib. &amp; storage - staff 33</t>
  </si>
  <si>
    <t>6.29-34</t>
  </si>
  <si>
    <t>After - Vacc. distrib. &amp; storage - staff 34</t>
  </si>
  <si>
    <t>6.29-35</t>
  </si>
  <si>
    <t>After - Vacc. distrib. &amp; storage - staff 35</t>
  </si>
  <si>
    <t>6.29-36</t>
  </si>
  <si>
    <t>After - Vacc. distrib. &amp; storage - staff 36</t>
  </si>
  <si>
    <t>6.29-37</t>
  </si>
  <si>
    <t>After - Vacc. distrib. &amp; storage - staff 37</t>
  </si>
  <si>
    <t>6.29-38</t>
  </si>
  <si>
    <t>After - Vacc. distrib. &amp; storage - staff 38</t>
  </si>
  <si>
    <t>6.29-39</t>
  </si>
  <si>
    <t>After - Vacc. distrib. &amp; storage - staff 39</t>
  </si>
  <si>
    <t>6.29-40</t>
  </si>
  <si>
    <t>After - Vacc. distrib. &amp; storage - staff 40</t>
  </si>
  <si>
    <t>6.29-41</t>
  </si>
  <si>
    <t>After - Vacc. distrib. &amp; storage - staff 41</t>
  </si>
  <si>
    <t>6.29-42</t>
  </si>
  <si>
    <t>After - Vacc. distrib. &amp; storage - staff 42</t>
  </si>
  <si>
    <t>6.29-43</t>
  </si>
  <si>
    <t>After - Vacc. distrib. &amp; storage - staff 43</t>
  </si>
  <si>
    <t>6.29-44</t>
  </si>
  <si>
    <t>After - Vacc. distrib. &amp; storage - staff 44</t>
  </si>
  <si>
    <t>6.29-45</t>
  </si>
  <si>
    <t>After - Vacc. distrib. &amp; storage - staff 45</t>
  </si>
  <si>
    <t>6.29-46</t>
  </si>
  <si>
    <t>After - Vacc. distrib. &amp; storage - staff 46</t>
  </si>
  <si>
    <t>6.29-47</t>
  </si>
  <si>
    <t>After - Vacc. distrib. &amp; storage - staff 47</t>
  </si>
  <si>
    <t>6.29-48</t>
  </si>
  <si>
    <t>After - Vacc. distrib. &amp; storage - staff 48</t>
  </si>
  <si>
    <t>6.29-49</t>
  </si>
  <si>
    <t>After - Vacc. distrib. &amp; storage - staff 49</t>
  </si>
  <si>
    <t>6.29-50</t>
  </si>
  <si>
    <t>After - Vacc. distrib. &amp; storage - staff 50</t>
  </si>
  <si>
    <t>6.29-51</t>
  </si>
  <si>
    <t>After - Vacc. distrib. &amp; storage - staff 51</t>
  </si>
  <si>
    <t>6.29-52</t>
  </si>
  <si>
    <t>After - Vacc. distrib. &amp; storage - staff 52</t>
  </si>
  <si>
    <t>6.29-53</t>
  </si>
  <si>
    <t>After - Vacc. distrib. &amp; storage - staff 53</t>
  </si>
  <si>
    <t>6.29-54</t>
  </si>
  <si>
    <t>After - Vacc. distrib. &amp; storage - staff 54</t>
  </si>
  <si>
    <t>6.29-55</t>
  </si>
  <si>
    <t>After - Vacc. distrib. &amp; storage - staff 55</t>
  </si>
  <si>
    <t>6.29-56</t>
  </si>
  <si>
    <t>After - Vacc. distrib. &amp; storage - staff 56</t>
  </si>
  <si>
    <t>6.29-57</t>
  </si>
  <si>
    <t>After - Vacc. distrib. &amp; storage - staff 57</t>
  </si>
  <si>
    <t>6.29-58</t>
  </si>
  <si>
    <t>After - Vacc. distrib. &amp; storage - staff 58</t>
  </si>
  <si>
    <t>6.29-59</t>
  </si>
  <si>
    <t>After - Vacc. distrib. &amp; storage - staff 59</t>
  </si>
  <si>
    <t>6.29-60</t>
  </si>
  <si>
    <t>After - Vacc. distrib. &amp; storage - staff 60</t>
  </si>
  <si>
    <t>6.29-61</t>
  </si>
  <si>
    <t>After - Vacc. distrib. &amp; storage - staff 61</t>
  </si>
  <si>
    <t>6.29-62</t>
  </si>
  <si>
    <t>After - Vacc. distrib. &amp; storage - staff 62</t>
  </si>
  <si>
    <t>6.29-63</t>
  </si>
  <si>
    <t>After - Vacc. distrib. &amp; storage - staff 63</t>
  </si>
  <si>
    <t>6.29-64</t>
  </si>
  <si>
    <t>After - Vacc. distrib. &amp; storage - staff 64</t>
  </si>
  <si>
    <t>6.29-65</t>
  </si>
  <si>
    <t>After - Vacc. distrib. &amp; storage - staff 65</t>
  </si>
  <si>
    <t>6.29-66</t>
  </si>
  <si>
    <t>After - Vacc. distrib. &amp; storage - staff 66</t>
  </si>
  <si>
    <t>6.29-67</t>
  </si>
  <si>
    <t>After - Vacc. distrib. &amp; storage - staff 67</t>
  </si>
  <si>
    <t>6.29-68</t>
  </si>
  <si>
    <t>After - Vacc. distrib. &amp; storage - staff 68</t>
  </si>
  <si>
    <t>6.29-69</t>
  </si>
  <si>
    <t>After - Vacc. distrib. &amp; storage - staff 69</t>
  </si>
  <si>
    <t>6.29-70</t>
  </si>
  <si>
    <t>After - Vacc. distrib. &amp; storage - staff 70</t>
  </si>
  <si>
    <t>6.29-71</t>
  </si>
  <si>
    <t>After - Vacc. distrib. &amp; storage - staff 71</t>
  </si>
  <si>
    <t>6.29-72</t>
  </si>
  <si>
    <t>After - Vacc. distrib. &amp; storage - staff 72</t>
  </si>
  <si>
    <t>6.29-73</t>
  </si>
  <si>
    <t>After - Vacc. distrib. &amp; storage - staff 73</t>
  </si>
  <si>
    <t>6.29-74</t>
  </si>
  <si>
    <t>After - Vacc. distrib. &amp; storage - staff 74</t>
  </si>
  <si>
    <t>6.29-75</t>
  </si>
  <si>
    <t>After - Vacc. distrib. &amp; storage - staff 75</t>
  </si>
  <si>
    <t>6.29-76</t>
  </si>
  <si>
    <t>After - Vacc. distrib. &amp; storage - staff 76</t>
  </si>
  <si>
    <t>6.29-77</t>
  </si>
  <si>
    <t>After - Vacc. distrib. &amp; storage - staff 77</t>
  </si>
  <si>
    <t>6.29-78</t>
  </si>
  <si>
    <t>After - Vacc. distrib. &amp; storage - staff 78</t>
  </si>
  <si>
    <t>6.29-79</t>
  </si>
  <si>
    <t>After - Vacc. distrib. &amp; storage - staff 79</t>
  </si>
  <si>
    <t>6.29-80</t>
  </si>
  <si>
    <t>After - Vacc. distrib. &amp; storage - staff 80</t>
  </si>
  <si>
    <t>6.29-81</t>
  </si>
  <si>
    <t>After - Vacc. distrib. &amp; storage - staff 81</t>
  </si>
  <si>
    <t>6.29-82</t>
  </si>
  <si>
    <t>After - Vacc. distrib. &amp; storage - staff 82</t>
  </si>
  <si>
    <t>6.29-83</t>
  </si>
  <si>
    <t>After - Vacc. distrib. &amp; storage - staff 83</t>
  </si>
  <si>
    <t>6.29-84</t>
  </si>
  <si>
    <t>After - Vacc. distrib. &amp; storage - staff 84</t>
  </si>
  <si>
    <t>6.29-85</t>
  </si>
  <si>
    <t>After - Vacc. distrib. &amp; storage - staff 85</t>
  </si>
  <si>
    <t>6.29-86</t>
  </si>
  <si>
    <t>After - Vacc. distrib. &amp; storage - staff 86</t>
  </si>
  <si>
    <t>6.29-87</t>
  </si>
  <si>
    <t>After - Vacc. distrib. &amp; storage - staff 87</t>
  </si>
  <si>
    <t>6.29-88</t>
  </si>
  <si>
    <t>After - Vacc. distrib. &amp; storage - staff 88</t>
  </si>
  <si>
    <t>6.29-89</t>
  </si>
  <si>
    <t>After - Vacc. distrib. &amp; storage - staff 89</t>
  </si>
  <si>
    <t>6.29-90</t>
  </si>
  <si>
    <t>After - Vacc. distrib. &amp; storage - staff 90</t>
  </si>
  <si>
    <t>6.29-91</t>
  </si>
  <si>
    <t>After - Vacc. distrib. &amp; storage - staff 91</t>
  </si>
  <si>
    <t>6.29-92</t>
  </si>
  <si>
    <t>After - Vacc. distrib. &amp; storage - staff 92</t>
  </si>
  <si>
    <t>6.29-93</t>
  </si>
  <si>
    <t>After - Vacc. distrib. &amp; storage - staff 93</t>
  </si>
  <si>
    <t>6.29-94</t>
  </si>
  <si>
    <t>After - Vacc. distrib. &amp; storage - staff 94</t>
  </si>
  <si>
    <t>6.29-95</t>
  </si>
  <si>
    <t>After - Vacc. distrib. &amp; storage - staff 95</t>
  </si>
  <si>
    <t>6.29-96</t>
  </si>
  <si>
    <t>After - Vacc. distrib. &amp; storage - staff 96</t>
  </si>
  <si>
    <t>6.29-97</t>
  </si>
  <si>
    <t>After - Vacc. distrib. &amp; storage - staff 97</t>
  </si>
  <si>
    <t>6.29-98</t>
  </si>
  <si>
    <t>After - Vacc. distrib. &amp; storage - staff 98</t>
  </si>
  <si>
    <t>6.29-99</t>
  </si>
  <si>
    <t>After - Vacc. distrib. &amp; storage - staff 99</t>
  </si>
  <si>
    <t>6.29-100</t>
  </si>
  <si>
    <t>After - Vacc. distrib. &amp; storage - staff 100</t>
  </si>
  <si>
    <t>6.29-101</t>
  </si>
  <si>
    <t>After - Vacc. distrib. &amp; storage - staff 101</t>
  </si>
  <si>
    <t>6.29-102</t>
  </si>
  <si>
    <t>After - Vacc. distrib. &amp; storage - staff 102</t>
  </si>
  <si>
    <t>6.29-103</t>
  </si>
  <si>
    <t>After - Vacc. distrib. &amp; storage - staff 103</t>
  </si>
  <si>
    <t>6.29-104</t>
  </si>
  <si>
    <t>After - Vacc. distrib. &amp; storage - staff 104</t>
  </si>
  <si>
    <t>6.29-105</t>
  </si>
  <si>
    <t>After - Vacc. distrib. &amp; storage - staff 105</t>
  </si>
  <si>
    <t>6.29-106</t>
  </si>
  <si>
    <t>After - Vacc. distrib. &amp; storage - staff 106</t>
  </si>
  <si>
    <t>6.29-107</t>
  </si>
  <si>
    <t>After - Vacc. distrib. &amp; storage - staff 107</t>
  </si>
  <si>
    <t>6.29-108</t>
  </si>
  <si>
    <t>After - Vacc. distrib. &amp; storage - staff 108</t>
  </si>
  <si>
    <t>6.29-109</t>
  </si>
  <si>
    <t>After - Vacc. distrib. &amp; storage - staff 109</t>
  </si>
  <si>
    <t>6.29-110</t>
  </si>
  <si>
    <t>After - Vacc. distrib. &amp; storage - staff 110</t>
  </si>
  <si>
    <t>6.29-111</t>
  </si>
  <si>
    <t>After - Vacc. distrib. &amp; storage - staff 111</t>
  </si>
  <si>
    <t>6.29-112</t>
  </si>
  <si>
    <t>After - Vacc. distrib. &amp; storage - staff 112</t>
  </si>
  <si>
    <t>6.29-113</t>
  </si>
  <si>
    <t>After - Vacc. distrib. &amp; storage - staff 113</t>
  </si>
  <si>
    <t>6.29-114</t>
  </si>
  <si>
    <t>After - Vacc. distrib. &amp; storage - staff 114</t>
  </si>
  <si>
    <t>6.29-115</t>
  </si>
  <si>
    <t>After - Vacc. distrib. &amp; storage - staff 115</t>
  </si>
  <si>
    <t>6.29-116</t>
  </si>
  <si>
    <t>After - Vacc. distrib. &amp; storage - staff 116</t>
  </si>
  <si>
    <t>6.29-117</t>
  </si>
  <si>
    <t>After - Vacc. distrib. &amp; storage - staff 117</t>
  </si>
  <si>
    <t>6.29-118</t>
  </si>
  <si>
    <t>After - Vacc. distrib. &amp; storage - staff 118</t>
  </si>
  <si>
    <t>6.29-119</t>
  </si>
  <si>
    <t>After - Vacc. distrib. &amp; storage - staff 119</t>
  </si>
  <si>
    <t>6.29-120</t>
  </si>
  <si>
    <t>After - Vacc. distrib. &amp; storage - staff 120</t>
  </si>
  <si>
    <t>6.29-121</t>
  </si>
  <si>
    <t>After - Vacc. distrib. &amp; storage - staff 121</t>
  </si>
  <si>
    <t>6.29-122</t>
  </si>
  <si>
    <t>After - Vacc. distrib. &amp; storage - staff 122</t>
  </si>
  <si>
    <t>6.29-123</t>
  </si>
  <si>
    <t>After - Vacc. distrib. &amp; storage - staff 123</t>
  </si>
  <si>
    <t>6.29-124</t>
  </si>
  <si>
    <t>After - Vacc. distrib. &amp; storage - staff 124</t>
  </si>
  <si>
    <t>6.29-125</t>
  </si>
  <si>
    <t>After - Vacc. distrib. &amp; storage - staff 125</t>
  </si>
  <si>
    <t>6.29-126</t>
  </si>
  <si>
    <t>After - Vacc. distrib. &amp; storage - staff 126</t>
  </si>
  <si>
    <t>6.29-127</t>
  </si>
  <si>
    <t>After - Vacc. distrib. &amp; storage - staff 127</t>
  </si>
  <si>
    <t>6.29-128</t>
  </si>
  <si>
    <t>After - Vacc. distrib. &amp; storage - staff 128</t>
  </si>
  <si>
    <t>6.29-129</t>
  </si>
  <si>
    <t>After - Vacc. distrib. &amp; storage - staff 129</t>
  </si>
  <si>
    <t>6.29-130</t>
  </si>
  <si>
    <t>After - Vacc. distrib. &amp; storage - staff 130</t>
  </si>
  <si>
    <t>6.30-1</t>
  </si>
  <si>
    <t>After - cold chain maintenance - staff 1</t>
  </si>
  <si>
    <t>6.30-2</t>
  </si>
  <si>
    <t>After - cold chain maintenance - staff 2</t>
  </si>
  <si>
    <t>6.30-3</t>
  </si>
  <si>
    <t>After - cold chain maintenance - staff 3</t>
  </si>
  <si>
    <t>6.30-4</t>
  </si>
  <si>
    <t>After - cold chain maintenance - staff 4</t>
  </si>
  <si>
    <t>6.30-5</t>
  </si>
  <si>
    <t>After - cold chain maintenance - staff 5</t>
  </si>
  <si>
    <t>6.30-6</t>
  </si>
  <si>
    <t>After - cold chain maintenance - staff 6</t>
  </si>
  <si>
    <t>6.30-7</t>
  </si>
  <si>
    <t>After - cold chain maintenance - staff 7</t>
  </si>
  <si>
    <t>6.30-8</t>
  </si>
  <si>
    <t>After - cold chain maintenance - staff 8</t>
  </si>
  <si>
    <t>6.30-9</t>
  </si>
  <si>
    <t>After - cold chain maintenance - staff 9</t>
  </si>
  <si>
    <t>6.30-10</t>
  </si>
  <si>
    <t>After - cold chain maintenance - staff 10</t>
  </si>
  <si>
    <t>6.30-11</t>
  </si>
  <si>
    <t>After - cold chain maintenance - staff 11</t>
  </si>
  <si>
    <t>6.30-12</t>
  </si>
  <si>
    <t>After - cold chain maintenance - staff 12</t>
  </si>
  <si>
    <t>6.30-13</t>
  </si>
  <si>
    <t>After - cold chain maintenance - staff 13</t>
  </si>
  <si>
    <t>6.30-14</t>
  </si>
  <si>
    <t>After - cold chain maintenance - staff 14</t>
  </si>
  <si>
    <t>6.30-15</t>
  </si>
  <si>
    <t>After - cold chain maintenance - staff 15</t>
  </si>
  <si>
    <t>6.30-16</t>
  </si>
  <si>
    <t>After - cold chain maintenance - staff 16</t>
  </si>
  <si>
    <t>6.30-17</t>
  </si>
  <si>
    <t>After - cold chain maintenance - staff 17</t>
  </si>
  <si>
    <t>6.30-18</t>
  </si>
  <si>
    <t>After - cold chain maintenance - staff 18</t>
  </si>
  <si>
    <t>6.30-19</t>
  </si>
  <si>
    <t>After - cold chain maintenance - staff 19</t>
  </si>
  <si>
    <t>6.30-20</t>
  </si>
  <si>
    <t>After - cold chain maintenance - staff 20</t>
  </si>
  <si>
    <t>6.30-21</t>
  </si>
  <si>
    <t>After - cold chain maintenance - staff 21</t>
  </si>
  <si>
    <t>6.30-22</t>
  </si>
  <si>
    <t>After - cold chain maintenance - staff 22</t>
  </si>
  <si>
    <t>6.30-23</t>
  </si>
  <si>
    <t>After - cold chain maintenance - staff 23</t>
  </si>
  <si>
    <t>6.30-24</t>
  </si>
  <si>
    <t>After - cold chain maintenance - staff 24</t>
  </si>
  <si>
    <t>6.30-25</t>
  </si>
  <si>
    <t>After - cold chain maintenance - staff 25</t>
  </si>
  <si>
    <t>6.30-26</t>
  </si>
  <si>
    <t>After - cold chain maintenance - staff 26</t>
  </si>
  <si>
    <t>6.30-27</t>
  </si>
  <si>
    <t>After - cold chain maintenance - staff 27</t>
  </si>
  <si>
    <t>6.30-28</t>
  </si>
  <si>
    <t>After - cold chain maintenance - staff 28</t>
  </si>
  <si>
    <t>6.30-29</t>
  </si>
  <si>
    <t>After - cold chain maintenance - staff 29</t>
  </si>
  <si>
    <t>6.30-30</t>
  </si>
  <si>
    <t>After - cold chain maintenance - staff 30</t>
  </si>
  <si>
    <t>6.30-31</t>
  </si>
  <si>
    <t>After - cold chain maintenance - staff 31</t>
  </si>
  <si>
    <t>6.30-32</t>
  </si>
  <si>
    <t>After - cold chain maintenance - staff 32</t>
  </si>
  <si>
    <t>6.30-33</t>
  </si>
  <si>
    <t>After - cold chain maintenance - staff 33</t>
  </si>
  <si>
    <t>6.30-34</t>
  </si>
  <si>
    <t>After - cold chain maintenance - staff 34</t>
  </si>
  <si>
    <t>6.30-35</t>
  </si>
  <si>
    <t>After - cold chain maintenance - staff 35</t>
  </si>
  <si>
    <t>6.30-36</t>
  </si>
  <si>
    <t>After - cold chain maintenance - staff 36</t>
  </si>
  <si>
    <t>6.30-37</t>
  </si>
  <si>
    <t>After - cold chain maintenance - staff 37</t>
  </si>
  <si>
    <t>6.30-38</t>
  </si>
  <si>
    <t>After - cold chain maintenance - staff 38</t>
  </si>
  <si>
    <t>6.30-39</t>
  </si>
  <si>
    <t>After - cold chain maintenance - staff 39</t>
  </si>
  <si>
    <t>6.30-40</t>
  </si>
  <si>
    <t>After - cold chain maintenance - staff 40</t>
  </si>
  <si>
    <t>6.30-41</t>
  </si>
  <si>
    <t>After - cold chain maintenance - staff 41</t>
  </si>
  <si>
    <t>6.30-42</t>
  </si>
  <si>
    <t>After - cold chain maintenance - staff 42</t>
  </si>
  <si>
    <t>6.30-43</t>
  </si>
  <si>
    <t>After - cold chain maintenance - staff 43</t>
  </si>
  <si>
    <t>6.30-44</t>
  </si>
  <si>
    <t>After - cold chain maintenance - staff 44</t>
  </si>
  <si>
    <t>6.30-45</t>
  </si>
  <si>
    <t>After - cold chain maintenance - staff 45</t>
  </si>
  <si>
    <t>6.30-46</t>
  </si>
  <si>
    <t>After - cold chain maintenance - staff 46</t>
  </si>
  <si>
    <t>6.30-47</t>
  </si>
  <si>
    <t>After - cold chain maintenance - staff 47</t>
  </si>
  <si>
    <t>6.30-48</t>
  </si>
  <si>
    <t>After - cold chain maintenance - staff 48</t>
  </si>
  <si>
    <t>6.30-49</t>
  </si>
  <si>
    <t>After - cold chain maintenance - staff 49</t>
  </si>
  <si>
    <t>6.30-50</t>
  </si>
  <si>
    <t>After - cold chain maintenance - staff 50</t>
  </si>
  <si>
    <t>6.30-51</t>
  </si>
  <si>
    <t>After - cold chain maintenance - staff 51</t>
  </si>
  <si>
    <t>6.30-52</t>
  </si>
  <si>
    <t>After - cold chain maintenance - staff 52</t>
  </si>
  <si>
    <t>6.30-53</t>
  </si>
  <si>
    <t>After - cold chain maintenance - staff 53</t>
  </si>
  <si>
    <t>6.30-54</t>
  </si>
  <si>
    <t>After - cold chain maintenance - staff 54</t>
  </si>
  <si>
    <t>6.30-55</t>
  </si>
  <si>
    <t>After - cold chain maintenance - staff 55</t>
  </si>
  <si>
    <t>6.30-56</t>
  </si>
  <si>
    <t>After - cold chain maintenance - staff 56</t>
  </si>
  <si>
    <t>6.30-57</t>
  </si>
  <si>
    <t>After - cold chain maintenance - staff 57</t>
  </si>
  <si>
    <t>6.30-58</t>
  </si>
  <si>
    <t>After - cold chain maintenance - staff 58</t>
  </si>
  <si>
    <t>6.30-59</t>
  </si>
  <si>
    <t>After - cold chain maintenance - staff 59</t>
  </si>
  <si>
    <t>6.30-60</t>
  </si>
  <si>
    <t>After - cold chain maintenance - staff 60</t>
  </si>
  <si>
    <t>6.30-61</t>
  </si>
  <si>
    <t>After - cold chain maintenance - staff 61</t>
  </si>
  <si>
    <t>6.30-62</t>
  </si>
  <si>
    <t>After - cold chain maintenance - staff 62</t>
  </si>
  <si>
    <t>6.30-63</t>
  </si>
  <si>
    <t>After - cold chain maintenance - staff 63</t>
  </si>
  <si>
    <t>6.30-64</t>
  </si>
  <si>
    <t>After - cold chain maintenance - staff 64</t>
  </si>
  <si>
    <t>6.30-65</t>
  </si>
  <si>
    <t>After - cold chain maintenance - staff 65</t>
  </si>
  <si>
    <t>6.30-66</t>
  </si>
  <si>
    <t>After - cold chain maintenance - staff 66</t>
  </si>
  <si>
    <t>6.30-67</t>
  </si>
  <si>
    <t>After - cold chain maintenance - staff 67</t>
  </si>
  <si>
    <t>6.30-68</t>
  </si>
  <si>
    <t>After - cold chain maintenance - staff 68</t>
  </si>
  <si>
    <t>6.30-69</t>
  </si>
  <si>
    <t>After - cold chain maintenance - staff 69</t>
  </si>
  <si>
    <t>6.30-70</t>
  </si>
  <si>
    <t>After - cold chain maintenance - staff 70</t>
  </si>
  <si>
    <t>6.30-71</t>
  </si>
  <si>
    <t>After - cold chain maintenance - staff 71</t>
  </si>
  <si>
    <t>6.30-72</t>
  </si>
  <si>
    <t>After - cold chain maintenance - staff 72</t>
  </si>
  <si>
    <t>6.30-73</t>
  </si>
  <si>
    <t>After - cold chain maintenance - staff 73</t>
  </si>
  <si>
    <t>6.30-74</t>
  </si>
  <si>
    <t>After - cold chain maintenance - staff 74</t>
  </si>
  <si>
    <t>6.30-75</t>
  </si>
  <si>
    <t>After - cold chain maintenance - staff 75</t>
  </si>
  <si>
    <t>6.30-76</t>
  </si>
  <si>
    <t>After - cold chain maintenance - staff 76</t>
  </si>
  <si>
    <t>6.30-77</t>
  </si>
  <si>
    <t>After - cold chain maintenance - staff 77</t>
  </si>
  <si>
    <t>6.30-78</t>
  </si>
  <si>
    <t>After - cold chain maintenance - staff 78</t>
  </si>
  <si>
    <t>6.30-79</t>
  </si>
  <si>
    <t>After - cold chain maintenance - staff 79</t>
  </si>
  <si>
    <t>6.30-80</t>
  </si>
  <si>
    <t>After - cold chain maintenance - staff 80</t>
  </si>
  <si>
    <t>6.30-81</t>
  </si>
  <si>
    <t>After - cold chain maintenance - staff 81</t>
  </si>
  <si>
    <t>6.30-82</t>
  </si>
  <si>
    <t>After - cold chain maintenance - staff 82</t>
  </si>
  <si>
    <t>6.30-83</t>
  </si>
  <si>
    <t>After - cold chain maintenance - staff 83</t>
  </si>
  <si>
    <t>6.30-84</t>
  </si>
  <si>
    <t>After - cold chain maintenance - staff 84</t>
  </si>
  <si>
    <t>6.30-85</t>
  </si>
  <si>
    <t>After - cold chain maintenance - staff 85</t>
  </si>
  <si>
    <t>6.30-86</t>
  </si>
  <si>
    <t>After - cold chain maintenance - staff 86</t>
  </si>
  <si>
    <t>6.30-87</t>
  </si>
  <si>
    <t>After - cold chain maintenance - staff 87</t>
  </si>
  <si>
    <t>6.30-88</t>
  </si>
  <si>
    <t>After - cold chain maintenance - staff 88</t>
  </si>
  <si>
    <t>6.30-89</t>
  </si>
  <si>
    <t>After - cold chain maintenance - staff 89</t>
  </si>
  <si>
    <t>6.30-90</t>
  </si>
  <si>
    <t>After - cold chain maintenance - staff 90</t>
  </si>
  <si>
    <t>6.30-91</t>
  </si>
  <si>
    <t>After - cold chain maintenance - staff 91</t>
  </si>
  <si>
    <t>6.30-92</t>
  </si>
  <si>
    <t>After - cold chain maintenance - staff 92</t>
  </si>
  <si>
    <t>6.30-93</t>
  </si>
  <si>
    <t>After - cold chain maintenance - staff 93</t>
  </si>
  <si>
    <t>6.30-94</t>
  </si>
  <si>
    <t>After - cold chain maintenance - staff 94</t>
  </si>
  <si>
    <t>6.30-95</t>
  </si>
  <si>
    <t>After - cold chain maintenance - staff 95</t>
  </si>
  <si>
    <t>6.30-96</t>
  </si>
  <si>
    <t>After - cold chain maintenance - staff 96</t>
  </si>
  <si>
    <t>6.30-97</t>
  </si>
  <si>
    <t>After - cold chain maintenance - staff 97</t>
  </si>
  <si>
    <t>6.30-98</t>
  </si>
  <si>
    <t>After - cold chain maintenance - staff 98</t>
  </si>
  <si>
    <t>6.30-99</t>
  </si>
  <si>
    <t>After - cold chain maintenance - staff 99</t>
  </si>
  <si>
    <t>6.30-100</t>
  </si>
  <si>
    <t>After - cold chain maintenance - staff 100</t>
  </si>
  <si>
    <t>6.30-101</t>
  </si>
  <si>
    <t>After - cold chain maintenance - staff 101</t>
  </si>
  <si>
    <t>6.30-102</t>
  </si>
  <si>
    <t>After - cold chain maintenance - staff 102</t>
  </si>
  <si>
    <t>6.30-103</t>
  </si>
  <si>
    <t>After - cold chain maintenance - staff 103</t>
  </si>
  <si>
    <t>6.30-104</t>
  </si>
  <si>
    <t>After - cold chain maintenance - staff 104</t>
  </si>
  <si>
    <t>6.30-105</t>
  </si>
  <si>
    <t>After - cold chain maintenance - staff 105</t>
  </si>
  <si>
    <t>6.30-106</t>
  </si>
  <si>
    <t>After - cold chain maintenance - staff 106</t>
  </si>
  <si>
    <t>6.30-107</t>
  </si>
  <si>
    <t>After - cold chain maintenance - staff 107</t>
  </si>
  <si>
    <t>6.30-108</t>
  </si>
  <si>
    <t>After - cold chain maintenance - staff 108</t>
  </si>
  <si>
    <t>6.30-109</t>
  </si>
  <si>
    <t>After - cold chain maintenance - staff 109</t>
  </si>
  <si>
    <t>6.30-110</t>
  </si>
  <si>
    <t>After - cold chain maintenance - staff 110</t>
  </si>
  <si>
    <t>6.30-111</t>
  </si>
  <si>
    <t>After - cold chain maintenance - staff 111</t>
  </si>
  <si>
    <t>6.30-112</t>
  </si>
  <si>
    <t>After - cold chain maintenance - staff 112</t>
  </si>
  <si>
    <t>6.30-113</t>
  </si>
  <si>
    <t>After - cold chain maintenance - staff 113</t>
  </si>
  <si>
    <t>6.30-114</t>
  </si>
  <si>
    <t>After - cold chain maintenance - staff 114</t>
  </si>
  <si>
    <t>6.30-115</t>
  </si>
  <si>
    <t>After - cold chain maintenance - staff 115</t>
  </si>
  <si>
    <t>6.30-116</t>
  </si>
  <si>
    <t>After - cold chain maintenance - staff 116</t>
  </si>
  <si>
    <t>6.30-117</t>
  </si>
  <si>
    <t>After - cold chain maintenance - staff 117</t>
  </si>
  <si>
    <t>6.30-118</t>
  </si>
  <si>
    <t>After - cold chain maintenance - staff 118</t>
  </si>
  <si>
    <t>6.30-119</t>
  </si>
  <si>
    <t>After - cold chain maintenance - staff 119</t>
  </si>
  <si>
    <t>6.30-120</t>
  </si>
  <si>
    <t>After - cold chain maintenance - staff 120</t>
  </si>
  <si>
    <t>6.30-121</t>
  </si>
  <si>
    <t>After - cold chain maintenance - staff 121</t>
  </si>
  <si>
    <t>6.30-122</t>
  </si>
  <si>
    <t>After - cold chain maintenance - staff 122</t>
  </si>
  <si>
    <t>6.30-123</t>
  </si>
  <si>
    <t>After - cold chain maintenance - staff 123</t>
  </si>
  <si>
    <t>6.30-124</t>
  </si>
  <si>
    <t>After - cold chain maintenance - staff 124</t>
  </si>
  <si>
    <t>6.30-125</t>
  </si>
  <si>
    <t>After - cold chain maintenance - staff 125</t>
  </si>
  <si>
    <t>6.30-126</t>
  </si>
  <si>
    <t>After - cold chain maintenance - staff 126</t>
  </si>
  <si>
    <t>6.30-127</t>
  </si>
  <si>
    <t>After - cold chain maintenance - staff 127</t>
  </si>
  <si>
    <t>6.30-128</t>
  </si>
  <si>
    <t>After - cold chain maintenance - staff 128</t>
  </si>
  <si>
    <t>6.30-129</t>
  </si>
  <si>
    <t>After - cold chain maintenance - staff 129</t>
  </si>
  <si>
    <t>6.30-130</t>
  </si>
  <si>
    <t>After - cold chain maintenance - staff 130</t>
  </si>
  <si>
    <t>6.31-1</t>
  </si>
  <si>
    <t>After - Waste management - staff 1</t>
  </si>
  <si>
    <t>6.31-2</t>
  </si>
  <si>
    <t>After - Waste management - staff 2</t>
  </si>
  <si>
    <t>6.31-3</t>
  </si>
  <si>
    <t>After - Waste management - staff 3</t>
  </si>
  <si>
    <t>6.31-4</t>
  </si>
  <si>
    <t>After - Waste management - staff 4</t>
  </si>
  <si>
    <t>6.31-5</t>
  </si>
  <si>
    <t>After - Waste management - staff 5</t>
  </si>
  <si>
    <t>6.31-6</t>
  </si>
  <si>
    <t>After - Waste management - staff 6</t>
  </si>
  <si>
    <t>6.31-7</t>
  </si>
  <si>
    <t>After - Waste management - staff 7</t>
  </si>
  <si>
    <t>6.31-8</t>
  </si>
  <si>
    <t>After - Waste management - staff 8</t>
  </si>
  <si>
    <t>6.31-9</t>
  </si>
  <si>
    <t>After - Waste management - staff 9</t>
  </si>
  <si>
    <t>6.31-10</t>
  </si>
  <si>
    <t>After - Waste management - staff 10</t>
  </si>
  <si>
    <t>6.31-11</t>
  </si>
  <si>
    <t>After - Waste management - staff 11</t>
  </si>
  <si>
    <t>6.31-12</t>
  </si>
  <si>
    <t>After - Waste management - staff 12</t>
  </si>
  <si>
    <t>6.31-13</t>
  </si>
  <si>
    <t>After - Waste management - staff 13</t>
  </si>
  <si>
    <t>6.31-14</t>
  </si>
  <si>
    <t>After - Waste management - staff 14</t>
  </si>
  <si>
    <t>6.31-15</t>
  </si>
  <si>
    <t>After - Waste management - staff 15</t>
  </si>
  <si>
    <t>6.31-16</t>
  </si>
  <si>
    <t>After - Waste management - staff 16</t>
  </si>
  <si>
    <t>6.31-17</t>
  </si>
  <si>
    <t>After - Waste management - staff 17</t>
  </si>
  <si>
    <t>6.31-18</t>
  </si>
  <si>
    <t>After - Waste management - staff 18</t>
  </si>
  <si>
    <t>6.31-19</t>
  </si>
  <si>
    <t>After - Waste management - staff 19</t>
  </si>
  <si>
    <t>6.31-20</t>
  </si>
  <si>
    <t>After - Waste management - staff 20</t>
  </si>
  <si>
    <t>6.31-21</t>
  </si>
  <si>
    <t>After - Waste management - staff 21</t>
  </si>
  <si>
    <t>6.31-22</t>
  </si>
  <si>
    <t>After - Waste management - staff 22</t>
  </si>
  <si>
    <t>6.31-23</t>
  </si>
  <si>
    <t>After - Waste management - staff 23</t>
  </si>
  <si>
    <t>6.31-24</t>
  </si>
  <si>
    <t>After - Waste management - staff 24</t>
  </si>
  <si>
    <t>6.31-25</t>
  </si>
  <si>
    <t>After - Waste management - staff 25</t>
  </si>
  <si>
    <t>6.31-26</t>
  </si>
  <si>
    <t>After - Waste management - staff 26</t>
  </si>
  <si>
    <t>6.31-27</t>
  </si>
  <si>
    <t>After - Waste management - staff 27</t>
  </si>
  <si>
    <t>6.31-28</t>
  </si>
  <si>
    <t>After - Waste management - staff 28</t>
  </si>
  <si>
    <t>6.31-29</t>
  </si>
  <si>
    <t>After - Waste management - staff 29</t>
  </si>
  <si>
    <t>6.31-30</t>
  </si>
  <si>
    <t>After - Waste management - staff 30</t>
  </si>
  <si>
    <t>6.31-31</t>
  </si>
  <si>
    <t>After - Waste management - staff 31</t>
  </si>
  <si>
    <t>6.31-32</t>
  </si>
  <si>
    <t>After - Waste management - staff 32</t>
  </si>
  <si>
    <t>6.31-33</t>
  </si>
  <si>
    <t>After - Waste management - staff 33</t>
  </si>
  <si>
    <t>6.31-34</t>
  </si>
  <si>
    <t>After - Waste management - staff 34</t>
  </si>
  <si>
    <t>6.31-35</t>
  </si>
  <si>
    <t>After - Waste management - staff 35</t>
  </si>
  <si>
    <t>6.31-36</t>
  </si>
  <si>
    <t>After - Waste management - staff 36</t>
  </si>
  <si>
    <t>6.31-37</t>
  </si>
  <si>
    <t>After - Waste management - staff 37</t>
  </si>
  <si>
    <t>6.31-38</t>
  </si>
  <si>
    <t>After - Waste management - staff 38</t>
  </si>
  <si>
    <t>6.31-39</t>
  </si>
  <si>
    <t>After - Waste management - staff 39</t>
  </si>
  <si>
    <t>6.31-40</t>
  </si>
  <si>
    <t>After - Waste management - staff 40</t>
  </si>
  <si>
    <t>6.31-41</t>
  </si>
  <si>
    <t>After - Waste management - staff 41</t>
  </si>
  <si>
    <t>6.31-42</t>
  </si>
  <si>
    <t>After - Waste management - staff 42</t>
  </si>
  <si>
    <t>6.31-43</t>
  </si>
  <si>
    <t>After - Waste management - staff 43</t>
  </si>
  <si>
    <t>6.31-44</t>
  </si>
  <si>
    <t>After - Waste management - staff 44</t>
  </si>
  <si>
    <t>6.31-45</t>
  </si>
  <si>
    <t>After - Waste management - staff 45</t>
  </si>
  <si>
    <t>6.31-46</t>
  </si>
  <si>
    <t>After - Waste management - staff 46</t>
  </si>
  <si>
    <t>6.31-47</t>
  </si>
  <si>
    <t>After - Waste management - staff 47</t>
  </si>
  <si>
    <t>6.31-48</t>
  </si>
  <si>
    <t>After - Waste management - staff 48</t>
  </si>
  <si>
    <t>6.31-49</t>
  </si>
  <si>
    <t>After - Waste management - staff 49</t>
  </si>
  <si>
    <t>6.31-50</t>
  </si>
  <si>
    <t>After - Waste management - staff 50</t>
  </si>
  <si>
    <t>6.31-51</t>
  </si>
  <si>
    <t>After - Waste management - staff 51</t>
  </si>
  <si>
    <t>6.31-52</t>
  </si>
  <si>
    <t>After - Waste management - staff 52</t>
  </si>
  <si>
    <t>6.31-53</t>
  </si>
  <si>
    <t>After - Waste management - staff 53</t>
  </si>
  <si>
    <t>6.31-54</t>
  </si>
  <si>
    <t>After - Waste management - staff 54</t>
  </si>
  <si>
    <t>6.31-55</t>
  </si>
  <si>
    <t>After - Waste management - staff 55</t>
  </si>
  <si>
    <t>6.31-56</t>
  </si>
  <si>
    <t>After - Waste management - staff 56</t>
  </si>
  <si>
    <t>6.31-57</t>
  </si>
  <si>
    <t>After - Waste management - staff 57</t>
  </si>
  <si>
    <t>6.31-58</t>
  </si>
  <si>
    <t>After - Waste management - staff 58</t>
  </si>
  <si>
    <t>6.31-59</t>
  </si>
  <si>
    <t>After - Waste management - staff 59</t>
  </si>
  <si>
    <t>6.31-60</t>
  </si>
  <si>
    <t>After - Waste management - staff 60</t>
  </si>
  <si>
    <t>6.31-61</t>
  </si>
  <si>
    <t>After - Waste management - staff 61</t>
  </si>
  <si>
    <t>6.31-62</t>
  </si>
  <si>
    <t>After - Waste management - staff 62</t>
  </si>
  <si>
    <t>6.31-63</t>
  </si>
  <si>
    <t>After - Waste management - staff 63</t>
  </si>
  <si>
    <t>6.31-64</t>
  </si>
  <si>
    <t>After - Waste management - staff 64</t>
  </si>
  <si>
    <t>6.31-65</t>
  </si>
  <si>
    <t>After - Waste management - staff 65</t>
  </si>
  <si>
    <t>6.31-66</t>
  </si>
  <si>
    <t>After - Waste management - staff 66</t>
  </si>
  <si>
    <t>6.31-67</t>
  </si>
  <si>
    <t>After - Waste management - staff 67</t>
  </si>
  <si>
    <t>6.31-68</t>
  </si>
  <si>
    <t>After - Waste management - staff 68</t>
  </si>
  <si>
    <t>6.31-69</t>
  </si>
  <si>
    <t>After - Waste management - staff 69</t>
  </si>
  <si>
    <t>6.31-70</t>
  </si>
  <si>
    <t>After - Waste management - staff 70</t>
  </si>
  <si>
    <t>6.31-71</t>
  </si>
  <si>
    <t>After - Waste management - staff 71</t>
  </si>
  <si>
    <t>6.31-72</t>
  </si>
  <si>
    <t>After - Waste management - staff 72</t>
  </si>
  <si>
    <t>6.31-73</t>
  </si>
  <si>
    <t>After - Waste management - staff 73</t>
  </si>
  <si>
    <t>6.31-74</t>
  </si>
  <si>
    <t>After - Waste management - staff 74</t>
  </si>
  <si>
    <t>6.31-75</t>
  </si>
  <si>
    <t>After - Waste management - staff 75</t>
  </si>
  <si>
    <t>6.31-76</t>
  </si>
  <si>
    <t>After - Waste management - staff 76</t>
  </si>
  <si>
    <t>6.31-77</t>
  </si>
  <si>
    <t>After - Waste management - staff 77</t>
  </si>
  <si>
    <t>6.31-78</t>
  </si>
  <si>
    <t>After - Waste management - staff 78</t>
  </si>
  <si>
    <t>6.31-79</t>
  </si>
  <si>
    <t>After - Waste management - staff 79</t>
  </si>
  <si>
    <t>6.31-80</t>
  </si>
  <si>
    <t>After - Waste management - staff 80</t>
  </si>
  <si>
    <t>6.31-81</t>
  </si>
  <si>
    <t>After - Waste management - staff 81</t>
  </si>
  <si>
    <t>6.31-82</t>
  </si>
  <si>
    <t>After - Waste management - staff 82</t>
  </si>
  <si>
    <t>6.31-83</t>
  </si>
  <si>
    <t>After - Waste management - staff 83</t>
  </si>
  <si>
    <t>6.31-84</t>
  </si>
  <si>
    <t>After - Waste management - staff 84</t>
  </si>
  <si>
    <t>6.31-85</t>
  </si>
  <si>
    <t>After - Waste management - staff 85</t>
  </si>
  <si>
    <t>6.31-86</t>
  </si>
  <si>
    <t>After - Waste management - staff 86</t>
  </si>
  <si>
    <t>6.31-87</t>
  </si>
  <si>
    <t>After - Waste management - staff 87</t>
  </si>
  <si>
    <t>6.31-88</t>
  </si>
  <si>
    <t>After - Waste management - staff 88</t>
  </si>
  <si>
    <t>6.31-89</t>
  </si>
  <si>
    <t>After - Waste management - staff 89</t>
  </si>
  <si>
    <t>6.31-90</t>
  </si>
  <si>
    <t>After - Waste management - staff 90</t>
  </si>
  <si>
    <t>6.31-91</t>
  </si>
  <si>
    <t>After - Waste management - staff 91</t>
  </si>
  <si>
    <t>6.31-92</t>
  </si>
  <si>
    <t>After - Waste management - staff 92</t>
  </si>
  <si>
    <t>6.31-93</t>
  </si>
  <si>
    <t>After - Waste management - staff 93</t>
  </si>
  <si>
    <t>6.31-94</t>
  </si>
  <si>
    <t>After - Waste management - staff 94</t>
  </si>
  <si>
    <t>6.31-95</t>
  </si>
  <si>
    <t>After - Waste management - staff 95</t>
  </si>
  <si>
    <t>6.31-96</t>
  </si>
  <si>
    <t>After - Waste management - staff 96</t>
  </si>
  <si>
    <t>6.31-97</t>
  </si>
  <si>
    <t>After - Waste management - staff 97</t>
  </si>
  <si>
    <t>6.31-98</t>
  </si>
  <si>
    <t>After - Waste management - staff 98</t>
  </si>
  <si>
    <t>6.31-99</t>
  </si>
  <si>
    <t>After - Waste management - staff 99</t>
  </si>
  <si>
    <t>6.31-100</t>
  </si>
  <si>
    <t>After - Waste management - staff 100</t>
  </si>
  <si>
    <t>6.31-101</t>
  </si>
  <si>
    <t>After - Waste management - staff 101</t>
  </si>
  <si>
    <t>6.31-102</t>
  </si>
  <si>
    <t>After - Waste management - staff 102</t>
  </si>
  <si>
    <t>6.31-103</t>
  </si>
  <si>
    <t>After - Waste management - staff 103</t>
  </si>
  <si>
    <t>6.31-104</t>
  </si>
  <si>
    <t>After - Waste management - staff 104</t>
  </si>
  <si>
    <t>6.31-105</t>
  </si>
  <si>
    <t>After - Waste management - staff 105</t>
  </si>
  <si>
    <t>6.31-106</t>
  </si>
  <si>
    <t>After - Waste management - staff 106</t>
  </si>
  <si>
    <t>6.31-107</t>
  </si>
  <si>
    <t>After - Waste management - staff 107</t>
  </si>
  <si>
    <t>6.31-108</t>
  </si>
  <si>
    <t>After - Waste management - staff 108</t>
  </si>
  <si>
    <t>6.31-109</t>
  </si>
  <si>
    <t>After - Waste management - staff 109</t>
  </si>
  <si>
    <t>6.31-110</t>
  </si>
  <si>
    <t>After - Waste management - staff 110</t>
  </si>
  <si>
    <t>6.31-111</t>
  </si>
  <si>
    <t>After - Waste management - staff 111</t>
  </si>
  <si>
    <t>6.31-112</t>
  </si>
  <si>
    <t>After - Waste management - staff 112</t>
  </si>
  <si>
    <t>6.31-113</t>
  </si>
  <si>
    <t>After - Waste management - staff 113</t>
  </si>
  <si>
    <t>6.31-114</t>
  </si>
  <si>
    <t>After - Waste management - staff 114</t>
  </si>
  <si>
    <t>6.31-115</t>
  </si>
  <si>
    <t>After - Waste management - staff 115</t>
  </si>
  <si>
    <t>6.31-116</t>
  </si>
  <si>
    <t>After - Waste management - staff 116</t>
  </si>
  <si>
    <t>6.31-117</t>
  </si>
  <si>
    <t>After - Waste management - staff 117</t>
  </si>
  <si>
    <t>6.31-118</t>
  </si>
  <si>
    <t>After - Waste management - staff 118</t>
  </si>
  <si>
    <t>6.31-119</t>
  </si>
  <si>
    <t>After - Waste management - staff 119</t>
  </si>
  <si>
    <t>6.31-120</t>
  </si>
  <si>
    <t>After - Waste management - staff 120</t>
  </si>
  <si>
    <t>6.31-121</t>
  </si>
  <si>
    <t>After - Waste management - staff 121</t>
  </si>
  <si>
    <t>6.31-122</t>
  </si>
  <si>
    <t>After - Waste management - staff 122</t>
  </si>
  <si>
    <t>6.31-123</t>
  </si>
  <si>
    <t>After - Waste management - staff 123</t>
  </si>
  <si>
    <t>6.31-124</t>
  </si>
  <si>
    <t>After - Waste management - staff 124</t>
  </si>
  <si>
    <t>6.31-125</t>
  </si>
  <si>
    <t>After - Waste management - staff 125</t>
  </si>
  <si>
    <t>6.31-126</t>
  </si>
  <si>
    <t>After - Waste management - staff 126</t>
  </si>
  <si>
    <t>6.31-127</t>
  </si>
  <si>
    <t>After - Waste management - staff 127</t>
  </si>
  <si>
    <t>6.31-128</t>
  </si>
  <si>
    <t>After - Waste management - staff 128</t>
  </si>
  <si>
    <t>6.31-129</t>
  </si>
  <si>
    <t>After - Waste management - staff 129</t>
  </si>
  <si>
    <t>6.31-130</t>
  </si>
  <si>
    <t>After - Waste management - staff 130</t>
  </si>
  <si>
    <t>6.32-1</t>
  </si>
  <si>
    <t>After - AEFI management - staff 1</t>
  </si>
  <si>
    <t>6.32-2</t>
  </si>
  <si>
    <t>After - AEFI management - staff 2</t>
  </si>
  <si>
    <t>6.32-3</t>
  </si>
  <si>
    <t>After - AEFI management - staff 3</t>
  </si>
  <si>
    <t>6.32-4</t>
  </si>
  <si>
    <t>After - AEFI management - staff 4</t>
  </si>
  <si>
    <t>6.32-5</t>
  </si>
  <si>
    <t>After - AEFI management - staff 5</t>
  </si>
  <si>
    <t>6.32-6</t>
  </si>
  <si>
    <t>After - AEFI management - staff 6</t>
  </si>
  <si>
    <t>6.32-7</t>
  </si>
  <si>
    <t>After - AEFI management - staff 7</t>
  </si>
  <si>
    <t>6.32-8</t>
  </si>
  <si>
    <t>After - AEFI management - staff 8</t>
  </si>
  <si>
    <t>6.32-9</t>
  </si>
  <si>
    <t>After - AEFI management - staff 9</t>
  </si>
  <si>
    <t>6.32-10</t>
  </si>
  <si>
    <t>After - AEFI management - staff 10</t>
  </si>
  <si>
    <t>6.32-11</t>
  </si>
  <si>
    <t>After - AEFI management - staff 11</t>
  </si>
  <si>
    <t>6.32-12</t>
  </si>
  <si>
    <t>After - AEFI management - staff 12</t>
  </si>
  <si>
    <t>6.32-13</t>
  </si>
  <si>
    <t>After - AEFI management - staff 13</t>
  </si>
  <si>
    <t>6.32-14</t>
  </si>
  <si>
    <t>After - AEFI management - staff 14</t>
  </si>
  <si>
    <t>6.32-15</t>
  </si>
  <si>
    <t>After - AEFI management - staff 15</t>
  </si>
  <si>
    <t>6.32-16</t>
  </si>
  <si>
    <t>After - AEFI management - staff 16</t>
  </si>
  <si>
    <t>6.32-17</t>
  </si>
  <si>
    <t>After - AEFI management - staff 17</t>
  </si>
  <si>
    <t>6.32-18</t>
  </si>
  <si>
    <t>After - AEFI management - staff 18</t>
  </si>
  <si>
    <t>6.32-19</t>
  </si>
  <si>
    <t>After - AEFI management - staff 19</t>
  </si>
  <si>
    <t>6.32-20</t>
  </si>
  <si>
    <t>After - AEFI management - staff 20</t>
  </si>
  <si>
    <t>6.32-21</t>
  </si>
  <si>
    <t>After - AEFI management - staff 21</t>
  </si>
  <si>
    <t>6.32-22</t>
  </si>
  <si>
    <t>After - AEFI management - staff 22</t>
  </si>
  <si>
    <t>6.32-23</t>
  </si>
  <si>
    <t>After - AEFI management - staff 23</t>
  </si>
  <si>
    <t>6.32-24</t>
  </si>
  <si>
    <t>After - AEFI management - staff 24</t>
  </si>
  <si>
    <t>6.32-25</t>
  </si>
  <si>
    <t>After - AEFI management - staff 25</t>
  </si>
  <si>
    <t>6.32-26</t>
  </si>
  <si>
    <t>After - AEFI management - staff 26</t>
  </si>
  <si>
    <t>6.32-27</t>
  </si>
  <si>
    <t>After - AEFI management - staff 27</t>
  </si>
  <si>
    <t>6.32-28</t>
  </si>
  <si>
    <t>After - AEFI management - staff 28</t>
  </si>
  <si>
    <t>6.32-29</t>
  </si>
  <si>
    <t>After - AEFI management - staff 29</t>
  </si>
  <si>
    <t>6.32-30</t>
  </si>
  <si>
    <t>After - AEFI management - staff 30</t>
  </si>
  <si>
    <t>6.32-31</t>
  </si>
  <si>
    <t>After - AEFI management - staff 31</t>
  </si>
  <si>
    <t>6.32-32</t>
  </si>
  <si>
    <t>After - AEFI management - staff 32</t>
  </si>
  <si>
    <t>6.32-33</t>
  </si>
  <si>
    <t>After - AEFI management - staff 33</t>
  </si>
  <si>
    <t>6.32-34</t>
  </si>
  <si>
    <t>After - AEFI management - staff 34</t>
  </si>
  <si>
    <t>6.32-35</t>
  </si>
  <si>
    <t>After - AEFI management - staff 35</t>
  </si>
  <si>
    <t>6.32-36</t>
  </si>
  <si>
    <t>After - AEFI management - staff 36</t>
  </si>
  <si>
    <t>6.32-37</t>
  </si>
  <si>
    <t>After - AEFI management - staff 37</t>
  </si>
  <si>
    <t>6.32-38</t>
  </si>
  <si>
    <t>After - AEFI management - staff 38</t>
  </si>
  <si>
    <t>6.32-39</t>
  </si>
  <si>
    <t>After - AEFI management - staff 39</t>
  </si>
  <si>
    <t>6.32-40</t>
  </si>
  <si>
    <t>After - AEFI management - staff 40</t>
  </si>
  <si>
    <t>6.32-41</t>
  </si>
  <si>
    <t>After - AEFI management - staff 41</t>
  </si>
  <si>
    <t>6.32-42</t>
  </si>
  <si>
    <t>After - AEFI management - staff 42</t>
  </si>
  <si>
    <t>6.32-43</t>
  </si>
  <si>
    <t>After - AEFI management - staff 43</t>
  </si>
  <si>
    <t>6.32-44</t>
  </si>
  <si>
    <t>After - AEFI management - staff 44</t>
  </si>
  <si>
    <t>6.32-45</t>
  </si>
  <si>
    <t>After - AEFI management - staff 45</t>
  </si>
  <si>
    <t>6.32-46</t>
  </si>
  <si>
    <t>After - AEFI management - staff 46</t>
  </si>
  <si>
    <t>6.32-47</t>
  </si>
  <si>
    <t>After - AEFI management - staff 47</t>
  </si>
  <si>
    <t>6.32-48</t>
  </si>
  <si>
    <t>After - AEFI management - staff 48</t>
  </si>
  <si>
    <t>6.32-49</t>
  </si>
  <si>
    <t>After - AEFI management - staff 49</t>
  </si>
  <si>
    <t>6.32-50</t>
  </si>
  <si>
    <t>After - AEFI management - staff 50</t>
  </si>
  <si>
    <t>6.32-51</t>
  </si>
  <si>
    <t>After - AEFI management - staff 51</t>
  </si>
  <si>
    <t>6.32-52</t>
  </si>
  <si>
    <t>After - AEFI management - staff 52</t>
  </si>
  <si>
    <t>6.32-53</t>
  </si>
  <si>
    <t>After - AEFI management - staff 53</t>
  </si>
  <si>
    <t>6.32-54</t>
  </si>
  <si>
    <t>After - AEFI management - staff 54</t>
  </si>
  <si>
    <t>6.32-55</t>
  </si>
  <si>
    <t>After - AEFI management - staff 55</t>
  </si>
  <si>
    <t>6.32-56</t>
  </si>
  <si>
    <t>After - AEFI management - staff 56</t>
  </si>
  <si>
    <t>6.32-57</t>
  </si>
  <si>
    <t>After - AEFI management - staff 57</t>
  </si>
  <si>
    <t>6.32-58</t>
  </si>
  <si>
    <t>After - AEFI management - staff 58</t>
  </si>
  <si>
    <t>6.32-59</t>
  </si>
  <si>
    <t>After - AEFI management - staff 59</t>
  </si>
  <si>
    <t>6.32-60</t>
  </si>
  <si>
    <t>After - AEFI management - staff 60</t>
  </si>
  <si>
    <t>6.32-61</t>
  </si>
  <si>
    <t>After - AEFI management - staff 61</t>
  </si>
  <si>
    <t>6.32-62</t>
  </si>
  <si>
    <t>After - AEFI management - staff 62</t>
  </si>
  <si>
    <t>6.32-63</t>
  </si>
  <si>
    <t>After - AEFI management - staff 63</t>
  </si>
  <si>
    <t>6.32-64</t>
  </si>
  <si>
    <t>After - AEFI management - staff 64</t>
  </si>
  <si>
    <t>6.32-65</t>
  </si>
  <si>
    <t>After - AEFI management - staff 65</t>
  </si>
  <si>
    <t>6.32-66</t>
  </si>
  <si>
    <t>After - AEFI management - staff 66</t>
  </si>
  <si>
    <t>6.32-67</t>
  </si>
  <si>
    <t>After - AEFI management - staff 67</t>
  </si>
  <si>
    <t>6.32-68</t>
  </si>
  <si>
    <t>After - AEFI management - staff 68</t>
  </si>
  <si>
    <t>6.32-69</t>
  </si>
  <si>
    <t>After - AEFI management - staff 69</t>
  </si>
  <si>
    <t>6.32-70</t>
  </si>
  <si>
    <t>After - AEFI management - staff 70</t>
  </si>
  <si>
    <t>6.32-71</t>
  </si>
  <si>
    <t>After - AEFI management - staff 71</t>
  </si>
  <si>
    <t>6.32-72</t>
  </si>
  <si>
    <t>After - AEFI management - staff 72</t>
  </si>
  <si>
    <t>6.32-73</t>
  </si>
  <si>
    <t>After - AEFI management - staff 73</t>
  </si>
  <si>
    <t>6.32-74</t>
  </si>
  <si>
    <t>After - AEFI management - staff 74</t>
  </si>
  <si>
    <t>6.32-75</t>
  </si>
  <si>
    <t>After - AEFI management - staff 75</t>
  </si>
  <si>
    <t>6.32-76</t>
  </si>
  <si>
    <t>After - AEFI management - staff 76</t>
  </si>
  <si>
    <t>6.32-77</t>
  </si>
  <si>
    <t>After - AEFI management - staff 77</t>
  </si>
  <si>
    <t>6.32-78</t>
  </si>
  <si>
    <t>After - AEFI management - staff 78</t>
  </si>
  <si>
    <t>6.32-79</t>
  </si>
  <si>
    <t>After - AEFI management - staff 79</t>
  </si>
  <si>
    <t>6.32-80</t>
  </si>
  <si>
    <t>After - AEFI management - staff 80</t>
  </si>
  <si>
    <t>6.32-81</t>
  </si>
  <si>
    <t>After - AEFI management - staff 81</t>
  </si>
  <si>
    <t>6.32-82</t>
  </si>
  <si>
    <t>After - AEFI management - staff 82</t>
  </si>
  <si>
    <t>6.32-83</t>
  </si>
  <si>
    <t>After - AEFI management - staff 83</t>
  </si>
  <si>
    <t>6.32-84</t>
  </si>
  <si>
    <t>After - AEFI management - staff 84</t>
  </si>
  <si>
    <t>6.32-85</t>
  </si>
  <si>
    <t>After - AEFI management - staff 85</t>
  </si>
  <si>
    <t>6.32-86</t>
  </si>
  <si>
    <t>After - AEFI management - staff 86</t>
  </si>
  <si>
    <t>6.32-87</t>
  </si>
  <si>
    <t>After - AEFI management - staff 87</t>
  </si>
  <si>
    <t>6.32-88</t>
  </si>
  <si>
    <t>After - AEFI management - staff 88</t>
  </si>
  <si>
    <t>6.32-89</t>
  </si>
  <si>
    <t>After - AEFI management - staff 89</t>
  </si>
  <si>
    <t>6.32-90</t>
  </si>
  <si>
    <t>After - AEFI management - staff 90</t>
  </si>
  <si>
    <t>6.32-91</t>
  </si>
  <si>
    <t>After - AEFI management - staff 91</t>
  </si>
  <si>
    <t>6.32-92</t>
  </si>
  <si>
    <t>After - AEFI management - staff 92</t>
  </si>
  <si>
    <t>6.32-93</t>
  </si>
  <si>
    <t>After - AEFI management - staff 93</t>
  </si>
  <si>
    <t>6.32-94</t>
  </si>
  <si>
    <t>After - AEFI management - staff 94</t>
  </si>
  <si>
    <t>6.32-95</t>
  </si>
  <si>
    <t>After - AEFI management - staff 95</t>
  </si>
  <si>
    <t>6.32-96</t>
  </si>
  <si>
    <t>After - AEFI management - staff 96</t>
  </si>
  <si>
    <t>6.32-97</t>
  </si>
  <si>
    <t>After - AEFI management - staff 97</t>
  </si>
  <si>
    <t>6.32-98</t>
  </si>
  <si>
    <t>After - AEFI management - staff 98</t>
  </si>
  <si>
    <t>6.32-99</t>
  </si>
  <si>
    <t>After - AEFI management - staff 99</t>
  </si>
  <si>
    <t>6.32-100</t>
  </si>
  <si>
    <t>After - AEFI management - staff 100</t>
  </si>
  <si>
    <t>6.32-101</t>
  </si>
  <si>
    <t>After - AEFI management - staff 101</t>
  </si>
  <si>
    <t>6.32-102</t>
  </si>
  <si>
    <t>After - AEFI management - staff 102</t>
  </si>
  <si>
    <t>6.32-103</t>
  </si>
  <si>
    <t>After - AEFI management - staff 103</t>
  </si>
  <si>
    <t>6.32-104</t>
  </si>
  <si>
    <t>After - AEFI management - staff 104</t>
  </si>
  <si>
    <t>6.32-105</t>
  </si>
  <si>
    <t>After - AEFI management - staff 105</t>
  </si>
  <si>
    <t>6.32-106</t>
  </si>
  <si>
    <t>After - AEFI management - staff 106</t>
  </si>
  <si>
    <t>6.32-107</t>
  </si>
  <si>
    <t>After - AEFI management - staff 107</t>
  </si>
  <si>
    <t>6.32-108</t>
  </si>
  <si>
    <t>After - AEFI management - staff 108</t>
  </si>
  <si>
    <t>6.32-109</t>
  </si>
  <si>
    <t>After - AEFI management - staff 109</t>
  </si>
  <si>
    <t>6.32-110</t>
  </si>
  <si>
    <t>After - AEFI management - staff 110</t>
  </si>
  <si>
    <t>6.32-111</t>
  </si>
  <si>
    <t>After - AEFI management - staff 111</t>
  </si>
  <si>
    <t>6.32-112</t>
  </si>
  <si>
    <t>After - AEFI management - staff 112</t>
  </si>
  <si>
    <t>6.32-113</t>
  </si>
  <si>
    <t>After - AEFI management - staff 113</t>
  </si>
  <si>
    <t>6.32-114</t>
  </si>
  <si>
    <t>After - AEFI management - staff 114</t>
  </si>
  <si>
    <t>6.32-115</t>
  </si>
  <si>
    <t>After - AEFI management - staff 115</t>
  </si>
  <si>
    <t>6.32-116</t>
  </si>
  <si>
    <t>After - AEFI management - staff 116</t>
  </si>
  <si>
    <t>6.32-117</t>
  </si>
  <si>
    <t>After - AEFI management - staff 117</t>
  </si>
  <si>
    <t>6.32-118</t>
  </si>
  <si>
    <t>After - AEFI management - staff 118</t>
  </si>
  <si>
    <t>6.32-119</t>
  </si>
  <si>
    <t>After - AEFI management - staff 119</t>
  </si>
  <si>
    <t>6.32-120</t>
  </si>
  <si>
    <t>After - AEFI management - staff 120</t>
  </si>
  <si>
    <t>6.32-121</t>
  </si>
  <si>
    <t>After - AEFI management - staff 121</t>
  </si>
  <si>
    <t>6.32-122</t>
  </si>
  <si>
    <t>After - AEFI management - staff 122</t>
  </si>
  <si>
    <t>6.32-123</t>
  </si>
  <si>
    <t>After - AEFI management - staff 123</t>
  </si>
  <si>
    <t>6.32-124</t>
  </si>
  <si>
    <t>After - AEFI management - staff 124</t>
  </si>
  <si>
    <t>6.32-125</t>
  </si>
  <si>
    <t>After - AEFI management - staff 125</t>
  </si>
  <si>
    <t>6.32-126</t>
  </si>
  <si>
    <t>After - AEFI management - staff 126</t>
  </si>
  <si>
    <t>6.32-127</t>
  </si>
  <si>
    <t>After - AEFI management - staff 127</t>
  </si>
  <si>
    <t>6.32-128</t>
  </si>
  <si>
    <t>After - AEFI management - staff 128</t>
  </si>
  <si>
    <t>6.32-129</t>
  </si>
  <si>
    <t>After - AEFI management - staff 129</t>
  </si>
  <si>
    <t>6.32-130</t>
  </si>
  <si>
    <t>After - AEFI management - staff 130</t>
  </si>
  <si>
    <t>6.33-1</t>
  </si>
  <si>
    <t>After - Record keeping - staff 1</t>
  </si>
  <si>
    <t>6.33-2</t>
  </si>
  <si>
    <t>After - Record keeping - staff 2</t>
  </si>
  <si>
    <t>6.33-3</t>
  </si>
  <si>
    <t>After - Record keeping - staff 3</t>
  </si>
  <si>
    <t>6.33-4</t>
  </si>
  <si>
    <t>After - Record keeping - staff 4</t>
  </si>
  <si>
    <t>6.33-5</t>
  </si>
  <si>
    <t>After - Record keeping - staff 5</t>
  </si>
  <si>
    <t>6.33-6</t>
  </si>
  <si>
    <t>After - Record keeping - staff 6</t>
  </si>
  <si>
    <t>6.33-7</t>
  </si>
  <si>
    <t>After - Record keeping - staff 7</t>
  </si>
  <si>
    <t>6.33-8</t>
  </si>
  <si>
    <t>After - Record keeping - staff 8</t>
  </si>
  <si>
    <t>6.33-9</t>
  </si>
  <si>
    <t>After - Record keeping - staff 9</t>
  </si>
  <si>
    <t>6.33-10</t>
  </si>
  <si>
    <t>After - Record keeping - staff 10</t>
  </si>
  <si>
    <t>6.33-11</t>
  </si>
  <si>
    <t>After - Record keeping - staff 11</t>
  </si>
  <si>
    <t>6.33-12</t>
  </si>
  <si>
    <t>After - Record keeping - staff 12</t>
  </si>
  <si>
    <t>6.33-13</t>
  </si>
  <si>
    <t>After - Record keeping - staff 13</t>
  </si>
  <si>
    <t>6.33-14</t>
  </si>
  <si>
    <t>After - Record keeping - staff 14</t>
  </si>
  <si>
    <t>6.33-15</t>
  </si>
  <si>
    <t>After - Record keeping - staff 15</t>
  </si>
  <si>
    <t>6.33-16</t>
  </si>
  <si>
    <t>After - Record keeping - staff 16</t>
  </si>
  <si>
    <t>6.33-17</t>
  </si>
  <si>
    <t>After - Record keeping - staff 17</t>
  </si>
  <si>
    <t>6.33-18</t>
  </si>
  <si>
    <t>After - Record keeping - staff 18</t>
  </si>
  <si>
    <t>6.33-19</t>
  </si>
  <si>
    <t>After - Record keeping - staff 19</t>
  </si>
  <si>
    <t>6.33-20</t>
  </si>
  <si>
    <t>After - Record keeping - staff 20</t>
  </si>
  <si>
    <t>6.33-21</t>
  </si>
  <si>
    <t>After - Record keeping - staff 21</t>
  </si>
  <si>
    <t>6.33-22</t>
  </si>
  <si>
    <t>After - Record keeping - staff 22</t>
  </si>
  <si>
    <t>6.33-23</t>
  </si>
  <si>
    <t>After - Record keeping - staff 23</t>
  </si>
  <si>
    <t>6.33-24</t>
  </si>
  <si>
    <t>After - Record keeping - staff 24</t>
  </si>
  <si>
    <t>6.33-25</t>
  </si>
  <si>
    <t>After - Record keeping - staff 25</t>
  </si>
  <si>
    <t>6.33-26</t>
  </si>
  <si>
    <t>After - Record keeping - staff 26</t>
  </si>
  <si>
    <t>6.33-27</t>
  </si>
  <si>
    <t>After - Record keeping - staff 27</t>
  </si>
  <si>
    <t>6.33-28</t>
  </si>
  <si>
    <t>After - Record keeping - staff 28</t>
  </si>
  <si>
    <t>6.33-29</t>
  </si>
  <si>
    <t>After - Record keeping - staff 29</t>
  </si>
  <si>
    <t>6.33-30</t>
  </si>
  <si>
    <t>After - Record keeping - staff 30</t>
  </si>
  <si>
    <t>6.33-31</t>
  </si>
  <si>
    <t>After - Record keeping - staff 31</t>
  </si>
  <si>
    <t>6.33-32</t>
  </si>
  <si>
    <t>After - Record keeping - staff 32</t>
  </si>
  <si>
    <t>6.33-33</t>
  </si>
  <si>
    <t>After - Record keeping - staff 33</t>
  </si>
  <si>
    <t>6.33-34</t>
  </si>
  <si>
    <t>After - Record keeping - staff 34</t>
  </si>
  <si>
    <t>6.33-35</t>
  </si>
  <si>
    <t>After - Record keeping - staff 35</t>
  </si>
  <si>
    <t>6.33-36</t>
  </si>
  <si>
    <t>After - Record keeping - staff 36</t>
  </si>
  <si>
    <t>6.33-37</t>
  </si>
  <si>
    <t>After - Record keeping - staff 37</t>
  </si>
  <si>
    <t>6.33-38</t>
  </si>
  <si>
    <t>After - Record keeping - staff 38</t>
  </si>
  <si>
    <t>6.33-39</t>
  </si>
  <si>
    <t>After - Record keeping - staff 39</t>
  </si>
  <si>
    <t>6.33-40</t>
  </si>
  <si>
    <t>After - Record keeping - staff 40</t>
  </si>
  <si>
    <t>6.33-41</t>
  </si>
  <si>
    <t>After - Record keeping - staff 41</t>
  </si>
  <si>
    <t>6.33-42</t>
  </si>
  <si>
    <t>After - Record keeping - staff 42</t>
  </si>
  <si>
    <t>6.33-43</t>
  </si>
  <si>
    <t>After - Record keeping - staff 43</t>
  </si>
  <si>
    <t>6.33-44</t>
  </si>
  <si>
    <t>After - Record keeping - staff 44</t>
  </si>
  <si>
    <t>6.33-45</t>
  </si>
  <si>
    <t>After - Record keeping - staff 45</t>
  </si>
  <si>
    <t>6.33-46</t>
  </si>
  <si>
    <t>After - Record keeping - staff 46</t>
  </si>
  <si>
    <t>6.33-47</t>
  </si>
  <si>
    <t>After - Record keeping - staff 47</t>
  </si>
  <si>
    <t>6.33-48</t>
  </si>
  <si>
    <t>After - Record keeping - staff 48</t>
  </si>
  <si>
    <t>6.33-49</t>
  </si>
  <si>
    <t>After - Record keeping - staff 49</t>
  </si>
  <si>
    <t>6.33-50</t>
  </si>
  <si>
    <t>After - Record keeping - staff 50</t>
  </si>
  <si>
    <t>6.33-51</t>
  </si>
  <si>
    <t>After - Record keeping - staff 51</t>
  </si>
  <si>
    <t>6.33-52</t>
  </si>
  <si>
    <t>After - Record keeping - staff 52</t>
  </si>
  <si>
    <t>6.33-53</t>
  </si>
  <si>
    <t>After - Record keeping - staff 53</t>
  </si>
  <si>
    <t>6.33-54</t>
  </si>
  <si>
    <t>After - Record keeping - staff 54</t>
  </si>
  <si>
    <t>6.33-55</t>
  </si>
  <si>
    <t>After - Record keeping - staff 55</t>
  </si>
  <si>
    <t>6.33-56</t>
  </si>
  <si>
    <t>After - Record keeping - staff 56</t>
  </si>
  <si>
    <t>6.33-57</t>
  </si>
  <si>
    <t>After - Record keeping - staff 57</t>
  </si>
  <si>
    <t>6.33-58</t>
  </si>
  <si>
    <t>After - Record keeping - staff 58</t>
  </si>
  <si>
    <t>6.33-59</t>
  </si>
  <si>
    <t>After - Record keeping - staff 59</t>
  </si>
  <si>
    <t>6.33-60</t>
  </si>
  <si>
    <t>After - Record keeping - staff 60</t>
  </si>
  <si>
    <t>6.33-61</t>
  </si>
  <si>
    <t>After - Record keeping - staff 61</t>
  </si>
  <si>
    <t>6.33-62</t>
  </si>
  <si>
    <t>After - Record keeping - staff 62</t>
  </si>
  <si>
    <t>6.33-63</t>
  </si>
  <si>
    <t>After - Record keeping - staff 63</t>
  </si>
  <si>
    <t>6.33-64</t>
  </si>
  <si>
    <t>After - Record keeping - staff 64</t>
  </si>
  <si>
    <t>6.33-65</t>
  </si>
  <si>
    <t>After - Record keeping - staff 65</t>
  </si>
  <si>
    <t>6.33-66</t>
  </si>
  <si>
    <t>After - Record keeping - staff 66</t>
  </si>
  <si>
    <t>6.33-67</t>
  </si>
  <si>
    <t>After - Record keeping - staff 67</t>
  </si>
  <si>
    <t>6.33-68</t>
  </si>
  <si>
    <t>After - Record keeping - staff 68</t>
  </si>
  <si>
    <t>6.33-69</t>
  </si>
  <si>
    <t>After - Record keeping - staff 69</t>
  </si>
  <si>
    <t>6.33-70</t>
  </si>
  <si>
    <t>After - Record keeping - staff 70</t>
  </si>
  <si>
    <t>6.33-71</t>
  </si>
  <si>
    <t>After - Record keeping - staff 71</t>
  </si>
  <si>
    <t>6.33-72</t>
  </si>
  <si>
    <t>After - Record keeping - staff 72</t>
  </si>
  <si>
    <t>6.33-73</t>
  </si>
  <si>
    <t>After - Record keeping - staff 73</t>
  </si>
  <si>
    <t>6.33-74</t>
  </si>
  <si>
    <t>After - Record keeping - staff 74</t>
  </si>
  <si>
    <t>6.33-75</t>
  </si>
  <si>
    <t>After - Record keeping - staff 75</t>
  </si>
  <si>
    <t>6.33-76</t>
  </si>
  <si>
    <t>After - Record keeping - staff 76</t>
  </si>
  <si>
    <t>6.33-77</t>
  </si>
  <si>
    <t>After - Record keeping - staff 77</t>
  </si>
  <si>
    <t>6.33-78</t>
  </si>
  <si>
    <t>After - Record keeping - staff 78</t>
  </si>
  <si>
    <t>6.33-79</t>
  </si>
  <si>
    <t>After - Record keeping - staff 79</t>
  </si>
  <si>
    <t>6.33-80</t>
  </si>
  <si>
    <t>After - Record keeping - staff 80</t>
  </si>
  <si>
    <t>6.33-81</t>
  </si>
  <si>
    <t>After - Record keeping - staff 81</t>
  </si>
  <si>
    <t>6.33-82</t>
  </si>
  <si>
    <t>After - Record keeping - staff 82</t>
  </si>
  <si>
    <t>6.33-83</t>
  </si>
  <si>
    <t>After - Record keeping - staff 83</t>
  </si>
  <si>
    <t>6.33-84</t>
  </si>
  <si>
    <t>After - Record keeping - staff 84</t>
  </si>
  <si>
    <t>6.33-85</t>
  </si>
  <si>
    <t>After - Record keeping - staff 85</t>
  </si>
  <si>
    <t>6.33-86</t>
  </si>
  <si>
    <t>After - Record keeping - staff 86</t>
  </si>
  <si>
    <t>6.33-87</t>
  </si>
  <si>
    <t>After - Record keeping - staff 87</t>
  </si>
  <si>
    <t>6.33-88</t>
  </si>
  <si>
    <t>After - Record keeping - staff 88</t>
  </si>
  <si>
    <t>6.33-89</t>
  </si>
  <si>
    <t>After - Record keeping - staff 89</t>
  </si>
  <si>
    <t>6.33-90</t>
  </si>
  <si>
    <t>After - Record keeping - staff 90</t>
  </si>
  <si>
    <t>6.33-91</t>
  </si>
  <si>
    <t>After - Record keeping - staff 91</t>
  </si>
  <si>
    <t>6.33-92</t>
  </si>
  <si>
    <t>After - Record keeping - staff 92</t>
  </si>
  <si>
    <t>6.33-93</t>
  </si>
  <si>
    <t>After - Record keeping - staff 93</t>
  </si>
  <si>
    <t>6.33-94</t>
  </si>
  <si>
    <t>After - Record keeping - staff 94</t>
  </si>
  <si>
    <t>6.33-95</t>
  </si>
  <si>
    <t>After - Record keeping - staff 95</t>
  </si>
  <si>
    <t>6.33-96</t>
  </si>
  <si>
    <t>After - Record keeping - staff 96</t>
  </si>
  <si>
    <t>6.33-97</t>
  </si>
  <si>
    <t>After - Record keeping - staff 97</t>
  </si>
  <si>
    <t>6.33-98</t>
  </si>
  <si>
    <t>After - Record keeping - staff 98</t>
  </si>
  <si>
    <t>6.33-99</t>
  </si>
  <si>
    <t>After - Record keeping - staff 99</t>
  </si>
  <si>
    <t>6.33-100</t>
  </si>
  <si>
    <t>After - Record keeping - staff 100</t>
  </si>
  <si>
    <t>6.33-101</t>
  </si>
  <si>
    <t>After - Record keeping - staff 101</t>
  </si>
  <si>
    <t>6.33-102</t>
  </si>
  <si>
    <t>After - Record keeping - staff 102</t>
  </si>
  <si>
    <t>6.33-103</t>
  </si>
  <si>
    <t>After - Record keeping - staff 103</t>
  </si>
  <si>
    <t>6.33-104</t>
  </si>
  <si>
    <t>After - Record keeping - staff 104</t>
  </si>
  <si>
    <t>6.33-105</t>
  </si>
  <si>
    <t>After - Record keeping - staff 105</t>
  </si>
  <si>
    <t>6.33-106</t>
  </si>
  <si>
    <t>After - Record keeping - staff 106</t>
  </si>
  <si>
    <t>6.33-107</t>
  </si>
  <si>
    <t>After - Record keeping - staff 107</t>
  </si>
  <si>
    <t>6.33-108</t>
  </si>
  <si>
    <t>After - Record keeping - staff 108</t>
  </si>
  <si>
    <t>6.33-109</t>
  </si>
  <si>
    <t>After - Record keeping - staff 109</t>
  </si>
  <si>
    <t>6.33-110</t>
  </si>
  <si>
    <t>After - Record keeping - staff 110</t>
  </si>
  <si>
    <t>6.33-111</t>
  </si>
  <si>
    <t>After - Record keeping - staff 111</t>
  </si>
  <si>
    <t>6.33-112</t>
  </si>
  <si>
    <t>After - Record keeping - staff 112</t>
  </si>
  <si>
    <t>6.33-113</t>
  </si>
  <si>
    <t>After - Record keeping - staff 113</t>
  </si>
  <si>
    <t>6.33-114</t>
  </si>
  <si>
    <t>After - Record keeping - staff 114</t>
  </si>
  <si>
    <t>6.33-115</t>
  </si>
  <si>
    <t>After - Record keeping - staff 115</t>
  </si>
  <si>
    <t>6.33-116</t>
  </si>
  <si>
    <t>After - Record keeping - staff 116</t>
  </si>
  <si>
    <t>6.33-117</t>
  </si>
  <si>
    <t>After - Record keeping - staff 117</t>
  </si>
  <si>
    <t>6.33-118</t>
  </si>
  <si>
    <t>After - Record keeping - staff 118</t>
  </si>
  <si>
    <t>6.33-119</t>
  </si>
  <si>
    <t>After - Record keeping - staff 119</t>
  </si>
  <si>
    <t>6.33-120</t>
  </si>
  <si>
    <t>After - Record keeping - staff 120</t>
  </si>
  <si>
    <t>6.33-121</t>
  </si>
  <si>
    <t>After - Record keeping - staff 121</t>
  </si>
  <si>
    <t>6.33-122</t>
  </si>
  <si>
    <t>After - Record keeping - staff 122</t>
  </si>
  <si>
    <t>6.33-123</t>
  </si>
  <si>
    <t>After - Record keeping - staff 123</t>
  </si>
  <si>
    <t>6.33-124</t>
  </si>
  <si>
    <t>After - Record keeping - staff 124</t>
  </si>
  <si>
    <t>6.33-125</t>
  </si>
  <si>
    <t>After - Record keeping - staff 125</t>
  </si>
  <si>
    <t>6.33-126</t>
  </si>
  <si>
    <t>After - Record keeping - staff 126</t>
  </si>
  <si>
    <t>6.33-127</t>
  </si>
  <si>
    <t>After - Record keeping - staff 127</t>
  </si>
  <si>
    <t>6.33-128</t>
  </si>
  <si>
    <t>After - Record keeping - staff 128</t>
  </si>
  <si>
    <t>6.33-129</t>
  </si>
  <si>
    <t>After - Record keeping - staff 129</t>
  </si>
  <si>
    <t>6.33-130</t>
  </si>
  <si>
    <t>After - Record keeping - staff 130</t>
  </si>
  <si>
    <t>6.34-1</t>
  </si>
  <si>
    <t>After - Soc mob - staff 1</t>
  </si>
  <si>
    <t>6.34-2</t>
  </si>
  <si>
    <t>After - Soc mob - staff 2</t>
  </si>
  <si>
    <t>6.34-3</t>
  </si>
  <si>
    <t>After - Soc mob - staff 3</t>
  </si>
  <si>
    <t>6.34-4</t>
  </si>
  <si>
    <t>After - Soc mob - staff 4</t>
  </si>
  <si>
    <t>6.34-5</t>
  </si>
  <si>
    <t>After - Soc mob - staff 5</t>
  </si>
  <si>
    <t>6.34-6</t>
  </si>
  <si>
    <t>After - Soc mob - staff 6</t>
  </si>
  <si>
    <t>6.34-7</t>
  </si>
  <si>
    <t>After - Soc mob - staff 7</t>
  </si>
  <si>
    <t>6.34-8</t>
  </si>
  <si>
    <t>After - Soc mob - staff 8</t>
  </si>
  <si>
    <t>6.34-9</t>
  </si>
  <si>
    <t>After - Soc mob - staff 9</t>
  </si>
  <si>
    <t>6.34-10</t>
  </si>
  <si>
    <t>After - Soc mob - staff 10</t>
  </si>
  <si>
    <t>6.34-11</t>
  </si>
  <si>
    <t>After - Soc mob - staff 11</t>
  </si>
  <si>
    <t>6.34-12</t>
  </si>
  <si>
    <t>After - Soc mob - staff 12</t>
  </si>
  <si>
    <t>6.34-13</t>
  </si>
  <si>
    <t>After - Soc mob - staff 13</t>
  </si>
  <si>
    <t>6.34-14</t>
  </si>
  <si>
    <t>After - Soc mob - staff 14</t>
  </si>
  <si>
    <t>6.34-15</t>
  </si>
  <si>
    <t>After - Soc mob - staff 15</t>
  </si>
  <si>
    <t>6.34-16</t>
  </si>
  <si>
    <t>After - Soc mob - staff 16</t>
  </si>
  <si>
    <t>6.34-17</t>
  </si>
  <si>
    <t>After - Soc mob - staff 17</t>
  </si>
  <si>
    <t>6.34-18</t>
  </si>
  <si>
    <t>After - Soc mob - staff 18</t>
  </si>
  <si>
    <t>6.34-19</t>
  </si>
  <si>
    <t>After - Soc mob - staff 19</t>
  </si>
  <si>
    <t>6.34-20</t>
  </si>
  <si>
    <t>After - Soc mob - staff 20</t>
  </si>
  <si>
    <t>6.34-21</t>
  </si>
  <si>
    <t>After - Soc mob - staff 21</t>
  </si>
  <si>
    <t>6.34-22</t>
  </si>
  <si>
    <t>After - Soc mob - staff 22</t>
  </si>
  <si>
    <t>6.34-23</t>
  </si>
  <si>
    <t>After - Soc mob - staff 23</t>
  </si>
  <si>
    <t>6.34-24</t>
  </si>
  <si>
    <t>After - Soc mob - staff 24</t>
  </si>
  <si>
    <t>6.34-25</t>
  </si>
  <si>
    <t>After - Soc mob - staff 25</t>
  </si>
  <si>
    <t>6.34-26</t>
  </si>
  <si>
    <t>After - Soc mob - staff 26</t>
  </si>
  <si>
    <t>6.34-27</t>
  </si>
  <si>
    <t>After - Soc mob - staff 27</t>
  </si>
  <si>
    <t>6.34-28</t>
  </si>
  <si>
    <t>After - Soc mob - staff 28</t>
  </si>
  <si>
    <t>6.34-29</t>
  </si>
  <si>
    <t>After - Soc mob - staff 29</t>
  </si>
  <si>
    <t>6.34-30</t>
  </si>
  <si>
    <t>After - Soc mob - staff 30</t>
  </si>
  <si>
    <t>6.34-31</t>
  </si>
  <si>
    <t>After - Soc mob - staff 31</t>
  </si>
  <si>
    <t>6.34-32</t>
  </si>
  <si>
    <t>After - Soc mob - staff 32</t>
  </si>
  <si>
    <t>6.34-33</t>
  </si>
  <si>
    <t>After - Soc mob - staff 33</t>
  </si>
  <si>
    <t>6.34-34</t>
  </si>
  <si>
    <t>After - Soc mob - staff 34</t>
  </si>
  <si>
    <t>6.34-35</t>
  </si>
  <si>
    <t>After - Soc mob - staff 35</t>
  </si>
  <si>
    <t>6.34-36</t>
  </si>
  <si>
    <t>After - Soc mob - staff 36</t>
  </si>
  <si>
    <t>6.34-37</t>
  </si>
  <si>
    <t>After - Soc mob - staff 37</t>
  </si>
  <si>
    <t>6.34-38</t>
  </si>
  <si>
    <t>After - Soc mob - staff 38</t>
  </si>
  <si>
    <t>6.34-39</t>
  </si>
  <si>
    <t>After - Soc mob - staff 39</t>
  </si>
  <si>
    <t>6.34-40</t>
  </si>
  <si>
    <t>After - Soc mob - staff 40</t>
  </si>
  <si>
    <t>6.34-41</t>
  </si>
  <si>
    <t>After - Soc mob - staff 41</t>
  </si>
  <si>
    <t>6.34-42</t>
  </si>
  <si>
    <t>After - Soc mob - staff 42</t>
  </si>
  <si>
    <t>6.34-43</t>
  </si>
  <si>
    <t>After - Soc mob - staff 43</t>
  </si>
  <si>
    <t>6.34-44</t>
  </si>
  <si>
    <t>After - Soc mob - staff 44</t>
  </si>
  <si>
    <t>6.34-45</t>
  </si>
  <si>
    <t>After - Soc mob - staff 45</t>
  </si>
  <si>
    <t>6.34-46</t>
  </si>
  <si>
    <t>After - Soc mob - staff 46</t>
  </si>
  <si>
    <t>6.34-47</t>
  </si>
  <si>
    <t>After - Soc mob - staff 47</t>
  </si>
  <si>
    <t>6.34-48</t>
  </si>
  <si>
    <t>After - Soc mob - staff 48</t>
  </si>
  <si>
    <t>6.34-49</t>
  </si>
  <si>
    <t>After - Soc mob - staff 49</t>
  </si>
  <si>
    <t>6.34-50</t>
  </si>
  <si>
    <t>After - Soc mob - staff 50</t>
  </si>
  <si>
    <t>6.34-51</t>
  </si>
  <si>
    <t>After - Soc mob - staff 51</t>
  </si>
  <si>
    <t>6.34-52</t>
  </si>
  <si>
    <t>After - Soc mob - staff 52</t>
  </si>
  <si>
    <t>6.34-53</t>
  </si>
  <si>
    <t>After - Soc mob - staff 53</t>
  </si>
  <si>
    <t>6.34-54</t>
  </si>
  <si>
    <t>After - Soc mob - staff 54</t>
  </si>
  <si>
    <t>6.34-55</t>
  </si>
  <si>
    <t>After - Soc mob - staff 55</t>
  </si>
  <si>
    <t>6.34-56</t>
  </si>
  <si>
    <t>After - Soc mob - staff 56</t>
  </si>
  <si>
    <t>6.34-57</t>
  </si>
  <si>
    <t>After - Soc mob - staff 57</t>
  </si>
  <si>
    <t>6.34-58</t>
  </si>
  <si>
    <t>After - Soc mob - staff 58</t>
  </si>
  <si>
    <t>6.34-59</t>
  </si>
  <si>
    <t>After - Soc mob - staff 59</t>
  </si>
  <si>
    <t>6.34-60</t>
  </si>
  <si>
    <t>After - Soc mob - staff 60</t>
  </si>
  <si>
    <t>6.34-61</t>
  </si>
  <si>
    <t>After - Soc mob - staff 61</t>
  </si>
  <si>
    <t>6.34-62</t>
  </si>
  <si>
    <t>After - Soc mob - staff 62</t>
  </si>
  <si>
    <t>6.34-63</t>
  </si>
  <si>
    <t>After - Soc mob - staff 63</t>
  </si>
  <si>
    <t>6.34-64</t>
  </si>
  <si>
    <t>After - Soc mob - staff 64</t>
  </si>
  <si>
    <t>6.34-65</t>
  </si>
  <si>
    <t>After - Soc mob - staff 65</t>
  </si>
  <si>
    <t>6.34-66</t>
  </si>
  <si>
    <t>After - Soc mob - staff 66</t>
  </si>
  <si>
    <t>6.34-67</t>
  </si>
  <si>
    <t>After - Soc mob - staff 67</t>
  </si>
  <si>
    <t>6.34-68</t>
  </si>
  <si>
    <t>After - Soc mob - staff 68</t>
  </si>
  <si>
    <t>6.34-69</t>
  </si>
  <si>
    <t>After - Soc mob - staff 69</t>
  </si>
  <si>
    <t>6.34-70</t>
  </si>
  <si>
    <t>After - Soc mob - staff 70</t>
  </si>
  <si>
    <t>6.34-71</t>
  </si>
  <si>
    <t>After - Soc mob - staff 71</t>
  </si>
  <si>
    <t>6.34-72</t>
  </si>
  <si>
    <t>After - Soc mob - staff 72</t>
  </si>
  <si>
    <t>6.34-73</t>
  </si>
  <si>
    <t>After - Soc mob - staff 73</t>
  </si>
  <si>
    <t>6.34-74</t>
  </si>
  <si>
    <t>After - Soc mob - staff 74</t>
  </si>
  <si>
    <t>6.34-75</t>
  </si>
  <si>
    <t>After - Soc mob - staff 75</t>
  </si>
  <si>
    <t>6.34-76</t>
  </si>
  <si>
    <t>After - Soc mob - staff 76</t>
  </si>
  <si>
    <t>6.34-77</t>
  </si>
  <si>
    <t>After - Soc mob - staff 77</t>
  </si>
  <si>
    <t>6.34-78</t>
  </si>
  <si>
    <t>After - Soc mob - staff 78</t>
  </si>
  <si>
    <t>6.34-79</t>
  </si>
  <si>
    <t>After - Soc mob - staff 79</t>
  </si>
  <si>
    <t>6.34-80</t>
  </si>
  <si>
    <t>After - Soc mob - staff 80</t>
  </si>
  <si>
    <t>6.34-81</t>
  </si>
  <si>
    <t>After - Soc mob - staff 81</t>
  </si>
  <si>
    <t>6.34-82</t>
  </si>
  <si>
    <t>After - Soc mob - staff 82</t>
  </si>
  <si>
    <t>6.34-83</t>
  </si>
  <si>
    <t>After - Soc mob - staff 83</t>
  </si>
  <si>
    <t>6.34-84</t>
  </si>
  <si>
    <t>After - Soc mob - staff 84</t>
  </si>
  <si>
    <t>6.34-85</t>
  </si>
  <si>
    <t>After - Soc mob - staff 85</t>
  </si>
  <si>
    <t>6.34-86</t>
  </si>
  <si>
    <t>After - Soc mob - staff 86</t>
  </si>
  <si>
    <t>6.34-87</t>
  </si>
  <si>
    <t>After - Soc mob - staff 87</t>
  </si>
  <si>
    <t>6.34-88</t>
  </si>
  <si>
    <t>After - Soc mob - staff 88</t>
  </si>
  <si>
    <t>6.34-89</t>
  </si>
  <si>
    <t>After - Soc mob - staff 89</t>
  </si>
  <si>
    <t>6.34-90</t>
  </si>
  <si>
    <t>After - Soc mob - staff 90</t>
  </si>
  <si>
    <t>6.34-91</t>
  </si>
  <si>
    <t>After - Soc mob - staff 91</t>
  </si>
  <si>
    <t>6.34-92</t>
  </si>
  <si>
    <t>After - Soc mob - staff 92</t>
  </si>
  <si>
    <t>6.34-93</t>
  </si>
  <si>
    <t>After - Soc mob - staff 93</t>
  </si>
  <si>
    <t>6.34-94</t>
  </si>
  <si>
    <t>After - Soc mob - staff 94</t>
  </si>
  <si>
    <t>6.34-95</t>
  </si>
  <si>
    <t>After - Soc mob - staff 95</t>
  </si>
  <si>
    <t>6.34-96</t>
  </si>
  <si>
    <t>After - Soc mob - staff 96</t>
  </si>
  <si>
    <t>6.34-97</t>
  </si>
  <si>
    <t>After - Soc mob - staff 97</t>
  </si>
  <si>
    <t>6.34-98</t>
  </si>
  <si>
    <t>After - Soc mob - staff 98</t>
  </si>
  <si>
    <t>6.34-99</t>
  </si>
  <si>
    <t>After - Soc mob - staff 99</t>
  </si>
  <si>
    <t>6.34-100</t>
  </si>
  <si>
    <t>After - Soc mob - staff 100</t>
  </si>
  <si>
    <t>6.34-101</t>
  </si>
  <si>
    <t>After - Soc mob - staff 101</t>
  </si>
  <si>
    <t>6.34-102</t>
  </si>
  <si>
    <t>After - Soc mob - staff 102</t>
  </si>
  <si>
    <t>6.34-103</t>
  </si>
  <si>
    <t>After - Soc mob - staff 103</t>
  </si>
  <si>
    <t>6.34-104</t>
  </si>
  <si>
    <t>After - Soc mob - staff 104</t>
  </si>
  <si>
    <t>6.34-105</t>
  </si>
  <si>
    <t>After - Soc mob - staff 105</t>
  </si>
  <si>
    <t>6.34-106</t>
  </si>
  <si>
    <t>After - Soc mob - staff 106</t>
  </si>
  <si>
    <t>6.34-107</t>
  </si>
  <si>
    <t>After - Soc mob - staff 107</t>
  </si>
  <si>
    <t>6.34-108</t>
  </si>
  <si>
    <t>After - Soc mob - staff 108</t>
  </si>
  <si>
    <t>6.34-109</t>
  </si>
  <si>
    <t>After - Soc mob - staff 109</t>
  </si>
  <si>
    <t>6.34-110</t>
  </si>
  <si>
    <t>After - Soc mob - staff 110</t>
  </si>
  <si>
    <t>6.34-111</t>
  </si>
  <si>
    <t>After - Soc mob - staff 111</t>
  </si>
  <si>
    <t>6.34-112</t>
  </si>
  <si>
    <t>After - Soc mob - staff 112</t>
  </si>
  <si>
    <t>6.34-113</t>
  </si>
  <si>
    <t>After - Soc mob - staff 113</t>
  </si>
  <si>
    <t>6.34-114</t>
  </si>
  <si>
    <t>After - Soc mob - staff 114</t>
  </si>
  <si>
    <t>6.34-115</t>
  </si>
  <si>
    <t>After - Soc mob - staff 115</t>
  </si>
  <si>
    <t>6.34-116</t>
  </si>
  <si>
    <t>After - Soc mob - staff 116</t>
  </si>
  <si>
    <t>6.34-117</t>
  </si>
  <si>
    <t>After - Soc mob - staff 117</t>
  </si>
  <si>
    <t>6.34-118</t>
  </si>
  <si>
    <t>After - Soc mob - staff 118</t>
  </si>
  <si>
    <t>6.34-119</t>
  </si>
  <si>
    <t>After - Soc mob - staff 119</t>
  </si>
  <si>
    <t>6.34-120</t>
  </si>
  <si>
    <t>After - Soc mob - staff 120</t>
  </si>
  <si>
    <t>6.34-121</t>
  </si>
  <si>
    <t>After - Soc mob - staff 121</t>
  </si>
  <si>
    <t>6.34-122</t>
  </si>
  <si>
    <t>After - Soc mob - staff 122</t>
  </si>
  <si>
    <t>6.34-123</t>
  </si>
  <si>
    <t>After - Soc mob - staff 123</t>
  </si>
  <si>
    <t>6.34-124</t>
  </si>
  <si>
    <t>After - Soc mob - staff 124</t>
  </si>
  <si>
    <t>6.34-125</t>
  </si>
  <si>
    <t>After - Soc mob - staff 125</t>
  </si>
  <si>
    <t>6.34-126</t>
  </si>
  <si>
    <t>After - Soc mob - staff 126</t>
  </si>
  <si>
    <t>6.34-127</t>
  </si>
  <si>
    <t>After - Soc mob - staff 127</t>
  </si>
  <si>
    <t>6.34-128</t>
  </si>
  <si>
    <t>After - Soc mob - staff 128</t>
  </si>
  <si>
    <t>6.34-129</t>
  </si>
  <si>
    <t>After - Soc mob - staff 129</t>
  </si>
  <si>
    <t>6.34-130</t>
  </si>
  <si>
    <t>After - Soc mob - staff 130</t>
  </si>
  <si>
    <t>6.35-1</t>
  </si>
  <si>
    <t>After - Other camp. activity - staff 1</t>
  </si>
  <si>
    <t>6.35-2</t>
  </si>
  <si>
    <t>After - Other camp. activity - staff 2</t>
  </si>
  <si>
    <t>6.35-3</t>
  </si>
  <si>
    <t>After - Other camp. activity - staff 3</t>
  </si>
  <si>
    <t>6.35-4</t>
  </si>
  <si>
    <t>After - Other camp. activity - staff 4</t>
  </si>
  <si>
    <t>6.35-5</t>
  </si>
  <si>
    <t>After - Other camp. activity - staff 5</t>
  </si>
  <si>
    <t>6.35-6</t>
  </si>
  <si>
    <t>After - Other camp. activity - staff 6</t>
  </si>
  <si>
    <t>6.35-7</t>
  </si>
  <si>
    <t>After - Other camp. activity - staff 7</t>
  </si>
  <si>
    <t>6.35-8</t>
  </si>
  <si>
    <t>After - Other camp. activity - staff 8</t>
  </si>
  <si>
    <t>6.35-9</t>
  </si>
  <si>
    <t>After - Other camp. activity - staff 9</t>
  </si>
  <si>
    <t>6.35-10</t>
  </si>
  <si>
    <t>After - Other camp. activity - staff 10</t>
  </si>
  <si>
    <t>6.35-11</t>
  </si>
  <si>
    <t>After - Other camp. activity - staff 11</t>
  </si>
  <si>
    <t>6.35-12</t>
  </si>
  <si>
    <t>After - Other camp. activity - staff 12</t>
  </si>
  <si>
    <t>6.35-13</t>
  </si>
  <si>
    <t>After - Other camp. activity - staff 13</t>
  </si>
  <si>
    <t>6.35-14</t>
  </si>
  <si>
    <t>After - Other camp. activity - staff 14</t>
  </si>
  <si>
    <t>6.35-15</t>
  </si>
  <si>
    <t>After - Other camp. activity - staff 15</t>
  </si>
  <si>
    <t>6.35-16</t>
  </si>
  <si>
    <t>After - Other camp. activity - staff 16</t>
  </si>
  <si>
    <t>6.35-17</t>
  </si>
  <si>
    <t>After - Other camp. activity - staff 17</t>
  </si>
  <si>
    <t>6.35-18</t>
  </si>
  <si>
    <t>After - Other camp. activity - staff 18</t>
  </si>
  <si>
    <t>6.35-19</t>
  </si>
  <si>
    <t>After - Other camp. activity - staff 19</t>
  </si>
  <si>
    <t>6.35-20</t>
  </si>
  <si>
    <t>After - Other camp. activity - staff 20</t>
  </si>
  <si>
    <t>6.35-21</t>
  </si>
  <si>
    <t>After - Other camp. activity - staff 21</t>
  </si>
  <si>
    <t>6.35-22</t>
  </si>
  <si>
    <t>After - Other camp. activity - staff 22</t>
  </si>
  <si>
    <t>6.35-23</t>
  </si>
  <si>
    <t>After - Other camp. activity - staff 23</t>
  </si>
  <si>
    <t>6.35-24</t>
  </si>
  <si>
    <t>After - Other camp. activity - staff 24</t>
  </si>
  <si>
    <t>6.35-25</t>
  </si>
  <si>
    <t>After - Other camp. activity - staff 25</t>
  </si>
  <si>
    <t>6.35-26</t>
  </si>
  <si>
    <t>After - Other camp. activity - staff 26</t>
  </si>
  <si>
    <t>6.35-27</t>
  </si>
  <si>
    <t>After - Other camp. activity - staff 27</t>
  </si>
  <si>
    <t>6.35-28</t>
  </si>
  <si>
    <t>After - Other camp. activity - staff 28</t>
  </si>
  <si>
    <t>6.35-29</t>
  </si>
  <si>
    <t>After - Other camp. activity - staff 29</t>
  </si>
  <si>
    <t>6.35-30</t>
  </si>
  <si>
    <t>After - Other camp. activity - staff 30</t>
  </si>
  <si>
    <t>6.35-31</t>
  </si>
  <si>
    <t>After - Other camp. activity - staff 31</t>
  </si>
  <si>
    <t>6.35-32</t>
  </si>
  <si>
    <t>After - Other camp. activity - staff 32</t>
  </si>
  <si>
    <t>6.35-33</t>
  </si>
  <si>
    <t>After - Other camp. activity - staff 33</t>
  </si>
  <si>
    <t>6.35-34</t>
  </si>
  <si>
    <t>After - Other camp. activity - staff 34</t>
  </si>
  <si>
    <t>6.35-35</t>
  </si>
  <si>
    <t>After - Other camp. activity - staff 35</t>
  </si>
  <si>
    <t>6.35-36</t>
  </si>
  <si>
    <t>After - Other camp. activity - staff 36</t>
  </si>
  <si>
    <t>6.35-37</t>
  </si>
  <si>
    <t>After - Other camp. activity - staff 37</t>
  </si>
  <si>
    <t>6.35-38</t>
  </si>
  <si>
    <t>After - Other camp. activity - staff 38</t>
  </si>
  <si>
    <t>6.35-39</t>
  </si>
  <si>
    <t>After - Other camp. activity - staff 39</t>
  </si>
  <si>
    <t>6.35-40</t>
  </si>
  <si>
    <t>After - Other camp. activity - staff 40</t>
  </si>
  <si>
    <t>6.35-41</t>
  </si>
  <si>
    <t>After - Other camp. activity - staff 41</t>
  </si>
  <si>
    <t>6.35-42</t>
  </si>
  <si>
    <t>After - Other camp. activity - staff 42</t>
  </si>
  <si>
    <t>6.35-43</t>
  </si>
  <si>
    <t>After - Other camp. activity - staff 43</t>
  </si>
  <si>
    <t>6.35-44</t>
  </si>
  <si>
    <t>After - Other camp. activity - staff 44</t>
  </si>
  <si>
    <t>6.35-45</t>
  </si>
  <si>
    <t>After - Other camp. activity - staff 45</t>
  </si>
  <si>
    <t>6.35-46</t>
  </si>
  <si>
    <t>After - Other camp. activity - staff 46</t>
  </si>
  <si>
    <t>6.35-47</t>
  </si>
  <si>
    <t>After - Other camp. activity - staff 47</t>
  </si>
  <si>
    <t>6.35-48</t>
  </si>
  <si>
    <t>After - Other camp. activity - staff 48</t>
  </si>
  <si>
    <t>6.35-49</t>
  </si>
  <si>
    <t>After - Other camp. activity - staff 49</t>
  </si>
  <si>
    <t>6.35-50</t>
  </si>
  <si>
    <t>After - Other camp. activity - staff 50</t>
  </si>
  <si>
    <t>6.35-51</t>
  </si>
  <si>
    <t>After - Other camp. activity - staff 51</t>
  </si>
  <si>
    <t>6.35-52</t>
  </si>
  <si>
    <t>After - Other camp. activity - staff 52</t>
  </si>
  <si>
    <t>6.35-53</t>
  </si>
  <si>
    <t>After - Other camp. activity - staff 53</t>
  </si>
  <si>
    <t>6.35-54</t>
  </si>
  <si>
    <t>After - Other camp. activity - staff 54</t>
  </si>
  <si>
    <t>6.35-55</t>
  </si>
  <si>
    <t>After - Other camp. activity - staff 55</t>
  </si>
  <si>
    <t>6.35-56</t>
  </si>
  <si>
    <t>After - Other camp. activity - staff 56</t>
  </si>
  <si>
    <t>6.35-57</t>
  </si>
  <si>
    <t>After - Other camp. activity - staff 57</t>
  </si>
  <si>
    <t>6.35-58</t>
  </si>
  <si>
    <t>After - Other camp. activity - staff 58</t>
  </si>
  <si>
    <t>6.35-59</t>
  </si>
  <si>
    <t>After - Other camp. activity - staff 59</t>
  </si>
  <si>
    <t>6.35-60</t>
  </si>
  <si>
    <t>After - Other camp. activity - staff 60</t>
  </si>
  <si>
    <t>6.35-61</t>
  </si>
  <si>
    <t>After - Other camp. activity - staff 61</t>
  </si>
  <si>
    <t>6.35-62</t>
  </si>
  <si>
    <t>After - Other camp. activity - staff 62</t>
  </si>
  <si>
    <t>6.35-63</t>
  </si>
  <si>
    <t>After - Other camp. activity - staff 63</t>
  </si>
  <si>
    <t>6.35-64</t>
  </si>
  <si>
    <t>After - Other camp. activity - staff 64</t>
  </si>
  <si>
    <t>6.35-65</t>
  </si>
  <si>
    <t>After - Other camp. activity - staff 65</t>
  </si>
  <si>
    <t>6.35-66</t>
  </si>
  <si>
    <t>After - Other camp. activity - staff 66</t>
  </si>
  <si>
    <t>6.35-67</t>
  </si>
  <si>
    <t>After - Other camp. activity - staff 67</t>
  </si>
  <si>
    <t>6.35-68</t>
  </si>
  <si>
    <t>After - Other camp. activity - staff 68</t>
  </si>
  <si>
    <t>6.35-69</t>
  </si>
  <si>
    <t>After - Other camp. activity - staff 69</t>
  </si>
  <si>
    <t>6.35-70</t>
  </si>
  <si>
    <t>After - Other camp. activity - staff 70</t>
  </si>
  <si>
    <t>6.35-71</t>
  </si>
  <si>
    <t>After - Other camp. activity - staff 71</t>
  </si>
  <si>
    <t>6.35-72</t>
  </si>
  <si>
    <t>After - Other camp. activity - staff 72</t>
  </si>
  <si>
    <t>6.35-73</t>
  </si>
  <si>
    <t>After - Other camp. activity - staff 73</t>
  </si>
  <si>
    <t>6.35-74</t>
  </si>
  <si>
    <t>After - Other camp. activity - staff 74</t>
  </si>
  <si>
    <t>6.35-75</t>
  </si>
  <si>
    <t>After - Other camp. activity - staff 75</t>
  </si>
  <si>
    <t>6.35-76</t>
  </si>
  <si>
    <t>After - Other camp. activity - staff 76</t>
  </si>
  <si>
    <t>6.35-77</t>
  </si>
  <si>
    <t>After - Other camp. activity - staff 77</t>
  </si>
  <si>
    <t>6.35-78</t>
  </si>
  <si>
    <t>After - Other camp. activity - staff 78</t>
  </si>
  <si>
    <t>6.35-79</t>
  </si>
  <si>
    <t>After - Other camp. activity - staff 79</t>
  </si>
  <si>
    <t>6.35-80</t>
  </si>
  <si>
    <t>After - Other camp. activity - staff 80</t>
  </si>
  <si>
    <t>6.35-81</t>
  </si>
  <si>
    <t>After - Other camp. activity - staff 81</t>
  </si>
  <si>
    <t>6.35-82</t>
  </si>
  <si>
    <t>After - Other camp. activity - staff 82</t>
  </si>
  <si>
    <t>6.35-83</t>
  </si>
  <si>
    <t>After - Other camp. activity - staff 83</t>
  </si>
  <si>
    <t>6.35-84</t>
  </si>
  <si>
    <t>After - Other camp. activity - staff 84</t>
  </si>
  <si>
    <t>6.35-85</t>
  </si>
  <si>
    <t>After - Other camp. activity - staff 85</t>
  </si>
  <si>
    <t>6.35-86</t>
  </si>
  <si>
    <t>After - Other camp. activity - staff 86</t>
  </si>
  <si>
    <t>6.35-87</t>
  </si>
  <si>
    <t>After - Other camp. activity - staff 87</t>
  </si>
  <si>
    <t>6.35-88</t>
  </si>
  <si>
    <t>After - Other camp. activity - staff 88</t>
  </si>
  <si>
    <t>6.35-89</t>
  </si>
  <si>
    <t>After - Other camp. activity - staff 89</t>
  </si>
  <si>
    <t>6.35-90</t>
  </si>
  <si>
    <t>After - Other camp. activity - staff 90</t>
  </si>
  <si>
    <t>6.35-91</t>
  </si>
  <si>
    <t>After - Other camp. activity - staff 91</t>
  </si>
  <si>
    <t>6.35-92</t>
  </si>
  <si>
    <t>After - Other camp. activity - staff 92</t>
  </si>
  <si>
    <t>6.35-93</t>
  </si>
  <si>
    <t>After - Other camp. activity - staff 93</t>
  </si>
  <si>
    <t>6.35-94</t>
  </si>
  <si>
    <t>After - Other camp. activity - staff 94</t>
  </si>
  <si>
    <t>6.35-95</t>
  </si>
  <si>
    <t>After - Other camp. activity - staff 95</t>
  </si>
  <si>
    <t>6.35-96</t>
  </si>
  <si>
    <t>After - Other camp. activity - staff 96</t>
  </si>
  <si>
    <t>6.35-97</t>
  </si>
  <si>
    <t>After - Other camp. activity - staff 97</t>
  </si>
  <si>
    <t>6.35-98</t>
  </si>
  <si>
    <t>After - Other camp. activity - staff 98</t>
  </si>
  <si>
    <t>6.35-99</t>
  </si>
  <si>
    <t>After - Other camp. activity - staff 99</t>
  </si>
  <si>
    <t>6.35-100</t>
  </si>
  <si>
    <t>After - Other camp. activity - staff 100</t>
  </si>
  <si>
    <t>6.35-101</t>
  </si>
  <si>
    <t>After - Other camp. activity - staff 101</t>
  </si>
  <si>
    <t>6.35-102</t>
  </si>
  <si>
    <t>After - Other camp. activity - staff 102</t>
  </si>
  <si>
    <t>6.35-103</t>
  </si>
  <si>
    <t>After - Other camp. activity - staff 103</t>
  </si>
  <si>
    <t>6.35-104</t>
  </si>
  <si>
    <t>After - Other camp. activity - staff 104</t>
  </si>
  <si>
    <t>6.35-105</t>
  </si>
  <si>
    <t>After - Other camp. activity - staff 105</t>
  </si>
  <si>
    <t>6.35-106</t>
  </si>
  <si>
    <t>After - Other camp. activity - staff 106</t>
  </si>
  <si>
    <t>6.35-107</t>
  </si>
  <si>
    <t>After - Other camp. activity - staff 107</t>
  </si>
  <si>
    <t>6.35-108</t>
  </si>
  <si>
    <t>After - Other camp. activity - staff 108</t>
  </si>
  <si>
    <t>6.35-109</t>
  </si>
  <si>
    <t>After - Other camp. activity - staff 109</t>
  </si>
  <si>
    <t>6.35-110</t>
  </si>
  <si>
    <t>After - Other camp. activity - staff 110</t>
  </si>
  <si>
    <t>6.35-111</t>
  </si>
  <si>
    <t>After - Other camp. activity - staff 111</t>
  </si>
  <si>
    <t>6.35-112</t>
  </si>
  <si>
    <t>After - Other camp. activity - staff 112</t>
  </si>
  <si>
    <t>6.35-113</t>
  </si>
  <si>
    <t>After - Other camp. activity - staff 113</t>
  </si>
  <si>
    <t>6.35-114</t>
  </si>
  <si>
    <t>After - Other camp. activity - staff 114</t>
  </si>
  <si>
    <t>6.35-115</t>
  </si>
  <si>
    <t>After - Other camp. activity - staff 115</t>
  </si>
  <si>
    <t>6.35-116</t>
  </si>
  <si>
    <t>After - Other camp. activity - staff 116</t>
  </si>
  <si>
    <t>6.35-117</t>
  </si>
  <si>
    <t>After - Other camp. activity - staff 117</t>
  </si>
  <si>
    <t>6.35-118</t>
  </si>
  <si>
    <t>After - Other camp. activity - staff 118</t>
  </si>
  <si>
    <t>6.35-119</t>
  </si>
  <si>
    <t>After - Other camp. activity - staff 119</t>
  </si>
  <si>
    <t>6.35-120</t>
  </si>
  <si>
    <t>After - Other camp. activity - staff 120</t>
  </si>
  <si>
    <t>6.35-121</t>
  </si>
  <si>
    <t>After - Other camp. activity - staff 121</t>
  </si>
  <si>
    <t>6.35-122</t>
  </si>
  <si>
    <t>After - Other camp. activity - staff 122</t>
  </si>
  <si>
    <t>6.35-123</t>
  </si>
  <si>
    <t>After - Other camp. activity - staff 123</t>
  </si>
  <si>
    <t>6.35-124</t>
  </si>
  <si>
    <t>After - Other camp. activity - staff 124</t>
  </si>
  <si>
    <t>6.35-125</t>
  </si>
  <si>
    <t>After - Other camp. activity - staff 125</t>
  </si>
  <si>
    <t>6.35-126</t>
  </si>
  <si>
    <t>After - Other camp. activity - staff 126</t>
  </si>
  <si>
    <t>6.35-127</t>
  </si>
  <si>
    <t>After - Other camp. activity - staff 127</t>
  </si>
  <si>
    <t>6.35-128</t>
  </si>
  <si>
    <t>After - Other camp. activity - staff 128</t>
  </si>
  <si>
    <t>6.35-129</t>
  </si>
  <si>
    <t>After - Other camp. activity - staff 129</t>
  </si>
  <si>
    <t>6.35-130</t>
  </si>
  <si>
    <t>After - Other camp. activity - staff 130</t>
  </si>
  <si>
    <t>6.36-a</t>
  </si>
  <si>
    <t>6.36-b</t>
  </si>
  <si>
    <t>6.36-c</t>
  </si>
  <si>
    <t>6.36-d</t>
  </si>
  <si>
    <t>6.36-e</t>
  </si>
  <si>
    <t>6.36-f</t>
  </si>
  <si>
    <t>6.36-g</t>
  </si>
  <si>
    <t>6.36-h</t>
  </si>
  <si>
    <t>6.36-i</t>
  </si>
  <si>
    <t>6.38a-C1</t>
  </si>
  <si>
    <t>Financial contribution (NGN) 6 - contribution 1</t>
  </si>
  <si>
    <t>6.38a-C2</t>
  </si>
  <si>
    <t>Financial contribution (NGN) 6 - contribution 2</t>
  </si>
  <si>
    <t>6.38a-C3</t>
  </si>
  <si>
    <t>Financial contribution (NGN) 6 - contribution 3</t>
  </si>
  <si>
    <t>6.38a-C4</t>
  </si>
  <si>
    <t>Financial contribution (NGN) 6 - contribution 4</t>
  </si>
  <si>
    <t>6.38b-C1</t>
  </si>
  <si>
    <t>Financial contribution (source/purpose) 6 - contribution 1</t>
  </si>
  <si>
    <t>6.38b-C2</t>
  </si>
  <si>
    <t>Financial contribution (source/purpose) 6 - contribution 2</t>
  </si>
  <si>
    <t>6.38b-C3</t>
  </si>
  <si>
    <t>Financial contribution (source/purpose) 6 - contribution 3</t>
  </si>
  <si>
    <t>6.38b-C4</t>
  </si>
  <si>
    <t>Financial contribution (source/purpose) 6 - contribution 4</t>
  </si>
  <si>
    <t>In kind contribution 6 - contribution 1</t>
  </si>
  <si>
    <t>In kind contribution 6 - contribution 2</t>
  </si>
  <si>
    <t>In kind contribution 6 - contribution 3</t>
  </si>
  <si>
    <t>In kind contribution 6 - contribution 4</t>
  </si>
  <si>
    <t>In kind contribution (source/use) 6 - contribution 1</t>
  </si>
  <si>
    <t>In kind contribution (source/use) 6 - contribution 2</t>
  </si>
  <si>
    <t>In kind contribution (source/use) 6 - contribution 3</t>
  </si>
  <si>
    <t>In kind contribution (source/use) 6 - contribution 4</t>
  </si>
  <si>
    <t>Any remarks 6</t>
  </si>
  <si>
    <t>7.01-1</t>
  </si>
  <si>
    <t>Type - vehicle 1</t>
  </si>
  <si>
    <t>7.01-2</t>
  </si>
  <si>
    <t>Type - vehicle 2</t>
  </si>
  <si>
    <t>7.01-3</t>
  </si>
  <si>
    <t>Type - vehicle 3</t>
  </si>
  <si>
    <t>7.01-4</t>
  </si>
  <si>
    <t>Type - vehicle 4</t>
  </si>
  <si>
    <t>7.01-5</t>
  </si>
  <si>
    <t>Type - vehicle 5</t>
  </si>
  <si>
    <t>7.01-6</t>
  </si>
  <si>
    <t>Type - vehicle 6</t>
  </si>
  <si>
    <t>7.01-7</t>
  </si>
  <si>
    <t>Type - vehicle 7</t>
  </si>
  <si>
    <t>7.01-8</t>
  </si>
  <si>
    <t>Type - vehicle 8</t>
  </si>
  <si>
    <t>7.01-9</t>
  </si>
  <si>
    <t>Type - vehicle 9</t>
  </si>
  <si>
    <t>7.01-10</t>
  </si>
  <si>
    <t>Type - vehicle 10</t>
  </si>
  <si>
    <t>7.02-1</t>
  </si>
  <si>
    <t>Brand/model - vehicle 1</t>
  </si>
  <si>
    <t>7.02-2</t>
  </si>
  <si>
    <t>Brand/model - vehicle 2</t>
  </si>
  <si>
    <t>7.02-3</t>
  </si>
  <si>
    <t>Brand/model - vehicle 3</t>
  </si>
  <si>
    <t>7.02-4</t>
  </si>
  <si>
    <t>Brand/model - vehicle 4</t>
  </si>
  <si>
    <t>7.02-5</t>
  </si>
  <si>
    <t>Brand/model - vehicle 5</t>
  </si>
  <si>
    <t>7.02-6</t>
  </si>
  <si>
    <t>Brand/model - vehicle 6</t>
  </si>
  <si>
    <t>7.02-7</t>
  </si>
  <si>
    <t>Brand/model - vehicle 7</t>
  </si>
  <si>
    <t>7.02-8</t>
  </si>
  <si>
    <t>Brand/model - vehicle 8</t>
  </si>
  <si>
    <t>7.02-9</t>
  </si>
  <si>
    <t>Brand/model - vehicle 9</t>
  </si>
  <si>
    <t>7.02-10</t>
  </si>
  <si>
    <t>Brand/model - vehicle 10</t>
  </si>
  <si>
    <t>7.03-1</t>
  </si>
  <si>
    <t>Fuel - vehicle 1</t>
  </si>
  <si>
    <t>7.03-2</t>
  </si>
  <si>
    <t>Fuel - vehicle 2</t>
  </si>
  <si>
    <t>7.03-3</t>
  </si>
  <si>
    <t>Fuel - vehicle 3</t>
  </si>
  <si>
    <t>7.03-4</t>
  </si>
  <si>
    <t>Fuel - vehicle 4</t>
  </si>
  <si>
    <t>7.03-5</t>
  </si>
  <si>
    <t>Fuel - vehicle 5</t>
  </si>
  <si>
    <t>7.03-6</t>
  </si>
  <si>
    <t>Fuel - vehicle 6</t>
  </si>
  <si>
    <t>7.03-7</t>
  </si>
  <si>
    <t>Fuel - vehicle 7</t>
  </si>
  <si>
    <t>7.03-8</t>
  </si>
  <si>
    <t>Fuel - vehicle 8</t>
  </si>
  <si>
    <t>7.03-9</t>
  </si>
  <si>
    <t>Fuel - vehicle 9</t>
  </si>
  <si>
    <t>7.03-10</t>
  </si>
  <si>
    <t>Fuel - vehicle 10</t>
  </si>
  <si>
    <t>7.04-1</t>
  </si>
  <si>
    <t>Ownership/rental - vehicle 1</t>
  </si>
  <si>
    <t>7.04-2</t>
  </si>
  <si>
    <t>Ownership/rental - vehicle 2</t>
  </si>
  <si>
    <t>7.04-3</t>
  </si>
  <si>
    <t>Ownership/rental - vehicle 3</t>
  </si>
  <si>
    <t>7.04-4</t>
  </si>
  <si>
    <t>Ownership/rental - vehicle 4</t>
  </si>
  <si>
    <t>7.04-5</t>
  </si>
  <si>
    <t>Ownership/rental - vehicle 5</t>
  </si>
  <si>
    <t>7.04-6</t>
  </si>
  <si>
    <t>Ownership/rental - vehicle 6</t>
  </si>
  <si>
    <t>7.04-7</t>
  </si>
  <si>
    <t>Ownership/rental - vehicle 7</t>
  </si>
  <si>
    <t>7.04-8</t>
  </si>
  <si>
    <t>Ownership/rental - vehicle 8</t>
  </si>
  <si>
    <t>7.04-9</t>
  </si>
  <si>
    <t>Ownership/rental - vehicle 9</t>
  </si>
  <si>
    <t>7.04-10</t>
  </si>
  <si>
    <t>Ownership/rental - vehicle 10</t>
  </si>
  <si>
    <t>7.05-1</t>
  </si>
  <si>
    <t>Lender/purchaser/renter - vehicle 1</t>
  </si>
  <si>
    <t>7.05-2</t>
  </si>
  <si>
    <t>Lender/purchaser/renter - vehicle 2</t>
  </si>
  <si>
    <t>7.05-3</t>
  </si>
  <si>
    <t>Lender/purchaser/renter - vehicle 3</t>
  </si>
  <si>
    <t>7.05-4</t>
  </si>
  <si>
    <t>Lender/purchaser/renter - vehicle 4</t>
  </si>
  <si>
    <t>7.05-5</t>
  </si>
  <si>
    <t>Lender/purchaser/renter - vehicle 5</t>
  </si>
  <si>
    <t>7.05-6</t>
  </si>
  <si>
    <t>Lender/purchaser/renter - vehicle 6</t>
  </si>
  <si>
    <t>7.05-7</t>
  </si>
  <si>
    <t>Lender/purchaser/renter - vehicle 7</t>
  </si>
  <si>
    <t>7.05-8</t>
  </si>
  <si>
    <t>Lender/purchaser/renter - vehicle 8</t>
  </si>
  <si>
    <t>7.05-9</t>
  </si>
  <si>
    <t>Lender/purchaser/renter - vehicle 9</t>
  </si>
  <si>
    <t>7.05-10</t>
  </si>
  <si>
    <t>Lender/purchaser/renter - vehicle 10</t>
  </si>
  <si>
    <t>7.05a-1</t>
  </si>
  <si>
    <t>Purchase price - vehicle 1</t>
  </si>
  <si>
    <t>7.05a-2</t>
  </si>
  <si>
    <t>Purchase price - vehicle 2</t>
  </si>
  <si>
    <t>7.05a-3</t>
  </si>
  <si>
    <t>Purchase price - vehicle 3</t>
  </si>
  <si>
    <t>7.05a-4</t>
  </si>
  <si>
    <t>Purchase price - vehicle 4</t>
  </si>
  <si>
    <t>7.05a-5</t>
  </si>
  <si>
    <t>Purchase price - vehicle 5</t>
  </si>
  <si>
    <t>7.05a-6</t>
  </si>
  <si>
    <t>Purchase price - vehicle 6</t>
  </si>
  <si>
    <t>7.05a-7</t>
  </si>
  <si>
    <t>Purchase price - vehicle 7</t>
  </si>
  <si>
    <t>7.05a-8</t>
  </si>
  <si>
    <t>Purchase price - vehicle 8</t>
  </si>
  <si>
    <t>7.05a-9</t>
  </si>
  <si>
    <t>Purchase price - vehicle 9</t>
  </si>
  <si>
    <t>7.05a-10</t>
  </si>
  <si>
    <t>Purchase price - vehicle 10</t>
  </si>
  <si>
    <t>7.05b-1</t>
  </si>
  <si>
    <t>Specify partner donor - vehicle 1</t>
  </si>
  <si>
    <t>7.05b-2</t>
  </si>
  <si>
    <t>Specify partner donor - vehicle 2</t>
  </si>
  <si>
    <t>7.05b-3</t>
  </si>
  <si>
    <t>Specify partner donor - vehicle 3</t>
  </si>
  <si>
    <t>7.05b-4</t>
  </si>
  <si>
    <t>Specify partner donor - vehicle 4</t>
  </si>
  <si>
    <t>7.05b-5</t>
  </si>
  <si>
    <t>Specify partner donor - vehicle 5</t>
  </si>
  <si>
    <t>7.05b-6</t>
  </si>
  <si>
    <t>Specify partner donor - vehicle 6</t>
  </si>
  <si>
    <t>7.05b-7</t>
  </si>
  <si>
    <t>Specify partner donor - vehicle 7</t>
  </si>
  <si>
    <t>7.05b-8</t>
  </si>
  <si>
    <t>Specify partner donor - vehicle 8</t>
  </si>
  <si>
    <t>7.05b-9</t>
  </si>
  <si>
    <t>Specify partner donor - vehicle 9</t>
  </si>
  <si>
    <t>7.05b-10</t>
  </si>
  <si>
    <t>Specify partner donor - vehicle 10</t>
  </si>
  <si>
    <t>7.06-1</t>
  </si>
  <si>
    <t>Maintenance (Y/N) - vehicle 1</t>
  </si>
  <si>
    <t>7.06-2</t>
  </si>
  <si>
    <t>Maintenance (Y/N) - vehicle 2</t>
  </si>
  <si>
    <t>7.06-3</t>
  </si>
  <si>
    <t>Maintenance (Y/N) - vehicle 3</t>
  </si>
  <si>
    <t>7.06-4</t>
  </si>
  <si>
    <t>Maintenance (Y/N) - vehicle 4</t>
  </si>
  <si>
    <t>7.06-5</t>
  </si>
  <si>
    <t>Maintenance (Y/N) - vehicle 5</t>
  </si>
  <si>
    <t>7.06-6</t>
  </si>
  <si>
    <t>Maintenance (Y/N) - vehicle 6</t>
  </si>
  <si>
    <t>7.06-7</t>
  </si>
  <si>
    <t>Maintenance (Y/N) - vehicle 7</t>
  </si>
  <si>
    <t>7.06-8</t>
  </si>
  <si>
    <t>Maintenance (Y/N) - vehicle 8</t>
  </si>
  <si>
    <t>7.06-9</t>
  </si>
  <si>
    <t>Maintenance (Y/N) - vehicle 9</t>
  </si>
  <si>
    <t>7.06-10</t>
  </si>
  <si>
    <t>Maintenance (Y/N) - vehicle 10</t>
  </si>
  <si>
    <t>7.06a-1</t>
  </si>
  <si>
    <t>Maintenance (NGN) - vehicle 1</t>
  </si>
  <si>
    <t>7.06a-2</t>
  </si>
  <si>
    <t>Maintenance (NGN) - vehicle 2</t>
  </si>
  <si>
    <t>7.06a-3</t>
  </si>
  <si>
    <t>Maintenance (NGN) - vehicle 3</t>
  </si>
  <si>
    <t>7.06a-4</t>
  </si>
  <si>
    <t>Maintenance (NGN) - vehicle 4</t>
  </si>
  <si>
    <t>7.06a-5</t>
  </si>
  <si>
    <t>Maintenance (NGN) - vehicle 5</t>
  </si>
  <si>
    <t>7.06a-6</t>
  </si>
  <si>
    <t>Maintenance (NGN) - vehicle 6</t>
  </si>
  <si>
    <t>7.06a-7</t>
  </si>
  <si>
    <t>Maintenance (NGN) - vehicle 7</t>
  </si>
  <si>
    <t>7.06a-8</t>
  </si>
  <si>
    <t>Maintenance (NGN) - vehicle 8</t>
  </si>
  <si>
    <t>7.06a-9</t>
  </si>
  <si>
    <t>Maintenance (NGN) - vehicle 9</t>
  </si>
  <si>
    <t>7.06a-10</t>
  </si>
  <si>
    <t>Maintenance (NGN) - vehicle 10</t>
  </si>
  <si>
    <t>7.07-1</t>
  </si>
  <si>
    <t>Rental days - vehicle 1</t>
  </si>
  <si>
    <t>7.07-2</t>
  </si>
  <si>
    <t>Rental days - vehicle 2</t>
  </si>
  <si>
    <t>7.07-3</t>
  </si>
  <si>
    <t>Rental days - vehicle 3</t>
  </si>
  <si>
    <t>7.07-4</t>
  </si>
  <si>
    <t>Rental days - vehicle 4</t>
  </si>
  <si>
    <t>7.07-5</t>
  </si>
  <si>
    <t>Rental days - vehicle 5</t>
  </si>
  <si>
    <t>7.07-6</t>
  </si>
  <si>
    <t>Rental days - vehicle 6</t>
  </si>
  <si>
    <t>7.07-7</t>
  </si>
  <si>
    <t>Rental days - vehicle 7</t>
  </si>
  <si>
    <t>7.07-8</t>
  </si>
  <si>
    <t>Rental days - vehicle 8</t>
  </si>
  <si>
    <t>7.07-9</t>
  </si>
  <si>
    <t>Rental days - vehicle 9</t>
  </si>
  <si>
    <t>7.07-10</t>
  </si>
  <si>
    <t>Rental days - vehicle 10</t>
  </si>
  <si>
    <t>7.08-1</t>
  </si>
  <si>
    <t>Rental price total (NGN) - vehicle 1</t>
  </si>
  <si>
    <t>7.08-2</t>
  </si>
  <si>
    <t>Rental price total (NGN) - vehicle 2</t>
  </si>
  <si>
    <t>7.08-3</t>
  </si>
  <si>
    <t>Rental price total (NGN) - vehicle 3</t>
  </si>
  <si>
    <t>7.08-4</t>
  </si>
  <si>
    <t>Rental price total (NGN) - vehicle 4</t>
  </si>
  <si>
    <t>7.08-5</t>
  </si>
  <si>
    <t>Rental price total (NGN) - vehicle 5</t>
  </si>
  <si>
    <t>7.08-6</t>
  </si>
  <si>
    <t>Rental price total (NGN) - vehicle 6</t>
  </si>
  <si>
    <t>7.08-7</t>
  </si>
  <si>
    <t>Rental price total (NGN) - vehicle 7</t>
  </si>
  <si>
    <t>7.08-8</t>
  </si>
  <si>
    <t>Rental price total (NGN) - vehicle 8</t>
  </si>
  <si>
    <t>7.08-9</t>
  </si>
  <si>
    <t>Rental price total (NGN) - vehicle 9</t>
  </si>
  <si>
    <t>7.08-10</t>
  </si>
  <si>
    <t>Rental price total (NGN) - vehicle 10</t>
  </si>
  <si>
    <t>7.09-1</t>
  </si>
  <si>
    <t>Fuel included (Y/N) - vehicle 1</t>
  </si>
  <si>
    <t>7.09-2</t>
  </si>
  <si>
    <t>Fuel included (Y/N) - vehicle 2</t>
  </si>
  <si>
    <t>7.09-3</t>
  </si>
  <si>
    <t>Fuel included (Y/N) - vehicle 3</t>
  </si>
  <si>
    <t>7.09-4</t>
  </si>
  <si>
    <t>Fuel included (Y/N) - vehicle 4</t>
  </si>
  <si>
    <t>7.09-5</t>
  </si>
  <si>
    <t>Fuel included (Y/N) - vehicle 5</t>
  </si>
  <si>
    <t>7.09-6</t>
  </si>
  <si>
    <t>Fuel included (Y/N) - vehicle 6</t>
  </si>
  <si>
    <t>7.09-7</t>
  </si>
  <si>
    <t>Fuel included (Y/N) - vehicle 7</t>
  </si>
  <si>
    <t>7.09-8</t>
  </si>
  <si>
    <t>Fuel included (Y/N) - vehicle 8</t>
  </si>
  <si>
    <t>7.09-9</t>
  </si>
  <si>
    <t>Fuel included (Y/N) - vehicle 9</t>
  </si>
  <si>
    <t>7.09-10</t>
  </si>
  <si>
    <t>Fuel included (Y/N) - vehicle 10</t>
  </si>
  <si>
    <t>7.10ba-1</t>
  </si>
  <si>
    <t>7.10ba-2</t>
  </si>
  <si>
    <t>7.10ba-3</t>
  </si>
  <si>
    <t>7.10ba-4</t>
  </si>
  <si>
    <t>7.10ba-5</t>
  </si>
  <si>
    <t>7.10ba-6</t>
  </si>
  <si>
    <t>7.10ba-7</t>
  </si>
  <si>
    <t>7.10ba-8</t>
  </si>
  <si>
    <t>7.10ba-9</t>
  </si>
  <si>
    <t>7.10ba-10</t>
  </si>
  <si>
    <t>7.10bb-1</t>
  </si>
  <si>
    <t>7.10bb-2</t>
  </si>
  <si>
    <t>7.10bb-3</t>
  </si>
  <si>
    <t>7.10bb-4</t>
  </si>
  <si>
    <t>7.10bb-5</t>
  </si>
  <si>
    <t>7.10bb-6</t>
  </si>
  <si>
    <t>7.10bb-7</t>
  </si>
  <si>
    <t>7.10bb-8</t>
  </si>
  <si>
    <t>7.10bb-9</t>
  </si>
  <si>
    <t>7.10bb-10</t>
  </si>
  <si>
    <t>7.10bc-1</t>
  </si>
  <si>
    <t>7.10bc-2</t>
  </si>
  <si>
    <t>7.10bc-3</t>
  </si>
  <si>
    <t>7.10bc-4</t>
  </si>
  <si>
    <t>7.10bc-5</t>
  </si>
  <si>
    <t>7.10bc-6</t>
  </si>
  <si>
    <t>7.10bc-7</t>
  </si>
  <si>
    <t>7.10bc-8</t>
  </si>
  <si>
    <t>7.10bc-9</t>
  </si>
  <si>
    <t>7.10bc-10</t>
  </si>
  <si>
    <t>7.10bd-1</t>
  </si>
  <si>
    <t>7.10bd-2</t>
  </si>
  <si>
    <t>7.10bd-3</t>
  </si>
  <si>
    <t>7.10bd-4</t>
  </si>
  <si>
    <t>7.10bd-5</t>
  </si>
  <si>
    <t>7.10bd-6</t>
  </si>
  <si>
    <t>7.10bd-7</t>
  </si>
  <si>
    <t>7.10bd-8</t>
  </si>
  <si>
    <t>7.10bd-9</t>
  </si>
  <si>
    <t>7.10bd-10</t>
  </si>
  <si>
    <t>7.10be-1</t>
  </si>
  <si>
    <t>7.10be-2</t>
  </si>
  <si>
    <t>7.10be-3</t>
  </si>
  <si>
    <t>7.10be-4</t>
  </si>
  <si>
    <t>7.10be-5</t>
  </si>
  <si>
    <t>7.10be-6</t>
  </si>
  <si>
    <t>7.10be-7</t>
  </si>
  <si>
    <t>7.10be-8</t>
  </si>
  <si>
    <t>7.10be-9</t>
  </si>
  <si>
    <t>7.10be-10</t>
  </si>
  <si>
    <t>7.10bf-1</t>
  </si>
  <si>
    <t>7.10bf-2</t>
  </si>
  <si>
    <t>7.10bf-3</t>
  </si>
  <si>
    <t>7.10bf-4</t>
  </si>
  <si>
    <t>7.10bf-5</t>
  </si>
  <si>
    <t>7.10bf-6</t>
  </si>
  <si>
    <t>7.10bf-7</t>
  </si>
  <si>
    <t>7.10bf-8</t>
  </si>
  <si>
    <t>7.10bf-9</t>
  </si>
  <si>
    <t>7.10bf-10</t>
  </si>
  <si>
    <t>7.10bg-1</t>
  </si>
  <si>
    <t>7.10bg-2</t>
  </si>
  <si>
    <t>7.10bg-3</t>
  </si>
  <si>
    <t>7.10bg-4</t>
  </si>
  <si>
    <t>7.10bg-5</t>
  </si>
  <si>
    <t>7.10bg-6</t>
  </si>
  <si>
    <t>7.10bg-7</t>
  </si>
  <si>
    <t>7.10bg-8</t>
  </si>
  <si>
    <t>7.10bg-9</t>
  </si>
  <si>
    <t>7.10bg-10</t>
  </si>
  <si>
    <t>7.10bh-1</t>
  </si>
  <si>
    <t>7.10bh-2</t>
  </si>
  <si>
    <t>7.10bh-3</t>
  </si>
  <si>
    <t>7.10bh-4</t>
  </si>
  <si>
    <t>7.10bh-5</t>
  </si>
  <si>
    <t>7.10bh-6</t>
  </si>
  <si>
    <t>7.10bh-7</t>
  </si>
  <si>
    <t>7.10bh-8</t>
  </si>
  <si>
    <t>7.10bh-9</t>
  </si>
  <si>
    <t>7.10bh-10</t>
  </si>
  <si>
    <t>7.10bi-1</t>
  </si>
  <si>
    <t>7.10bi-2</t>
  </si>
  <si>
    <t>7.10bi-3</t>
  </si>
  <si>
    <t>7.10bi-4</t>
  </si>
  <si>
    <t>7.10bi-5</t>
  </si>
  <si>
    <t>7.10bi-6</t>
  </si>
  <si>
    <t>7.10bi-7</t>
  </si>
  <si>
    <t>7.10bi-8</t>
  </si>
  <si>
    <t>7.10bi-9</t>
  </si>
  <si>
    <t>7.10bi-10</t>
  </si>
  <si>
    <t>7.10bj-1</t>
  </si>
  <si>
    <t>7.10bj-2</t>
  </si>
  <si>
    <t>7.10bj-3</t>
  </si>
  <si>
    <t>7.10bj-4</t>
  </si>
  <si>
    <t>7.10bj-5</t>
  </si>
  <si>
    <t>7.10bj-6</t>
  </si>
  <si>
    <t>7.10bj-7</t>
  </si>
  <si>
    <t>7.10bj-8</t>
  </si>
  <si>
    <t>7.10bj-9</t>
  </si>
  <si>
    <t>7.10bj-10</t>
  </si>
  <si>
    <t>7.10bn</t>
  </si>
  <si>
    <t>Specify other</t>
  </si>
  <si>
    <t>7.13a-C1</t>
  </si>
  <si>
    <t>Financial contribution (NGN) 7 - contribution 1</t>
  </si>
  <si>
    <t>7.13a-C2</t>
  </si>
  <si>
    <t>Financial contribution (NGN) 7 - contribution 2</t>
  </si>
  <si>
    <t>7.13a-C3</t>
  </si>
  <si>
    <t>Financial contribution (NGN) 7 - contribution 3</t>
  </si>
  <si>
    <t>7.13a-C4</t>
  </si>
  <si>
    <t>Financial contribution (NGN) 7 - contribution 4</t>
  </si>
  <si>
    <t>7.13a-C5</t>
  </si>
  <si>
    <t>Financial contribution (NGN) 7 - contribution 5</t>
  </si>
  <si>
    <t>7.13b-C1</t>
  </si>
  <si>
    <t>Financial contribution (source/purpose) 7 - contribution 1</t>
  </si>
  <si>
    <t>7.13b-C2</t>
  </si>
  <si>
    <t>Financial contribution (source/purpose) 7 - contribution 2</t>
  </si>
  <si>
    <t>7.13b-C3</t>
  </si>
  <si>
    <t>Financial contribution (source/purpose) 7 - contribution 3</t>
  </si>
  <si>
    <t>7.13b-C4</t>
  </si>
  <si>
    <t>Financial contribution (source/purpose) 7 - contribution 4</t>
  </si>
  <si>
    <t>7.13b-C5</t>
  </si>
  <si>
    <t>Financial contribution (source/purpose) 7 - contribution 5</t>
  </si>
  <si>
    <t>In kind contribution 7 - contribution 1</t>
  </si>
  <si>
    <t>In kind contribution 7 - contribution 2</t>
  </si>
  <si>
    <t>In kind contribution 7 - contribution 3</t>
  </si>
  <si>
    <t>In kind contribution 7 - contribution 4</t>
  </si>
  <si>
    <t>In kind contribution 7 - contribution 5</t>
  </si>
  <si>
    <t>In kind contribution (source/purpose) 7 - contribution 1</t>
  </si>
  <si>
    <t>In kind contribution (source/purpose) 7 - contribution 2</t>
  </si>
  <si>
    <t>In kind contribution (source/purpose) 7 - contribution 3</t>
  </si>
  <si>
    <t>In kind contribution (source/purpose) 7 - contribution 4</t>
  </si>
  <si>
    <t>In kind contribution (source/purpose) 7 - contribution 5</t>
  </si>
  <si>
    <t>Any remarks 7</t>
  </si>
  <si>
    <t>Powered cold chain (Y/N)</t>
  </si>
  <si>
    <t>No power explaination</t>
  </si>
  <si>
    <t>Days using grid electricity</t>
  </si>
  <si>
    <t>Days using generator</t>
  </si>
  <si>
    <t>8.02c</t>
  </si>
  <si>
    <t>Days using solar energy</t>
  </si>
  <si>
    <t>Day vaccines received</t>
  </si>
  <si>
    <t>Day vaccines distributed</t>
  </si>
  <si>
    <t>8.07a</t>
  </si>
  <si>
    <t>Cold room quantity</t>
  </si>
  <si>
    <t>8.08a</t>
  </si>
  <si>
    <t>Cold room capacity</t>
  </si>
  <si>
    <t>8.09a</t>
  </si>
  <si>
    <t>Cold room capacity use (%)</t>
  </si>
  <si>
    <t>8.10a</t>
  </si>
  <si>
    <t>Cold room ownership type</t>
  </si>
  <si>
    <t>8.11a</t>
  </si>
  <si>
    <t>Cold room ownership entity</t>
  </si>
  <si>
    <t>8.12a</t>
  </si>
  <si>
    <t>Cold room purchase/rental price (NGN)</t>
  </si>
  <si>
    <t>8.07b</t>
  </si>
  <si>
    <t>Ice-lined fridge quantity</t>
  </si>
  <si>
    <t>8.08b</t>
  </si>
  <si>
    <t>Ice-lined fridge brand/model</t>
  </si>
  <si>
    <t>8.09b</t>
  </si>
  <si>
    <t>Ice-lined fridge capacity use (%)</t>
  </si>
  <si>
    <t>8.10b</t>
  </si>
  <si>
    <t>Ice-lined fridge ownership type</t>
  </si>
  <si>
    <t>8.11b</t>
  </si>
  <si>
    <t>Ice-lined fridge ownership entity</t>
  </si>
  <si>
    <t>8.12b</t>
  </si>
  <si>
    <t>Ice-lined fridge purchase/rental price (NGN)</t>
  </si>
  <si>
    <t>8.07c</t>
  </si>
  <si>
    <t>Solar fridge quantity</t>
  </si>
  <si>
    <t>8.08c</t>
  </si>
  <si>
    <t>Solar fridge brand/model</t>
  </si>
  <si>
    <t>8.09c</t>
  </si>
  <si>
    <t>Solar fridge capacity use (%)</t>
  </si>
  <si>
    <t>8.10c</t>
  </si>
  <si>
    <t>Solar fridge ownership type</t>
  </si>
  <si>
    <t>8.11c</t>
  </si>
  <si>
    <t>Solar fridge ownership entity</t>
  </si>
  <si>
    <t>8.12c</t>
  </si>
  <si>
    <t>Solar fridge purchase/rental price (NGN)</t>
  </si>
  <si>
    <t>8.07d</t>
  </si>
  <si>
    <t>Other fridge quantity</t>
  </si>
  <si>
    <t>8.08d</t>
  </si>
  <si>
    <t>Other fridge brand/model</t>
  </si>
  <si>
    <t>8.09d</t>
  </si>
  <si>
    <t>Other fridge capacity use (%)</t>
  </si>
  <si>
    <t>8.10d</t>
  </si>
  <si>
    <t>Other fridge ownership type</t>
  </si>
  <si>
    <t>8.11d</t>
  </si>
  <si>
    <t>Other fridge ownership entity</t>
  </si>
  <si>
    <t>8.12d</t>
  </si>
  <si>
    <t>Other fridge purchase/rental price (NGN)</t>
  </si>
  <si>
    <t>8.07e</t>
  </si>
  <si>
    <t>Voltage regulator quantity</t>
  </si>
  <si>
    <t>8.08e</t>
  </si>
  <si>
    <t>Voltage regulator brand/model</t>
  </si>
  <si>
    <t>8.09e</t>
  </si>
  <si>
    <t>Voltage regulator capacity use (%)</t>
  </si>
  <si>
    <t>8.10e</t>
  </si>
  <si>
    <t>Voltage regulator ownership type</t>
  </si>
  <si>
    <t>8.11e</t>
  </si>
  <si>
    <t>Voltage regulator ownership entity</t>
  </si>
  <si>
    <t>8.12e</t>
  </si>
  <si>
    <t>Voltage regulator purchase/rental price (NGN)</t>
  </si>
  <si>
    <t>8.07f</t>
  </si>
  <si>
    <t>Solar panel quantity</t>
  </si>
  <si>
    <t>8.08f</t>
  </si>
  <si>
    <t>Solar panel brand/model</t>
  </si>
  <si>
    <t>8.09f</t>
  </si>
  <si>
    <t>Solar panel capacity use (%)</t>
  </si>
  <si>
    <t>8.10f</t>
  </si>
  <si>
    <t>Solar panel ownership type</t>
  </si>
  <si>
    <t>8.11f</t>
  </si>
  <si>
    <t>Solar panel ownership entity</t>
  </si>
  <si>
    <t>8.12f</t>
  </si>
  <si>
    <t>Solar panel purchase/rental price (NGN)</t>
  </si>
  <si>
    <t>8.07g</t>
  </si>
  <si>
    <t>Solar inverter quantity</t>
  </si>
  <si>
    <t>8.08g</t>
  </si>
  <si>
    <t>Solar inverter brand/model</t>
  </si>
  <si>
    <t>8.09g</t>
  </si>
  <si>
    <t>Solar inverter capacity use (%)</t>
  </si>
  <si>
    <t>8.10g</t>
  </si>
  <si>
    <t>Solar inverter ownership type</t>
  </si>
  <si>
    <t>8.11g</t>
  </si>
  <si>
    <t>Solar inverter ownership entity</t>
  </si>
  <si>
    <t>8.12g</t>
  </si>
  <si>
    <t>Solar inverter purchase/rental price (NGN)</t>
  </si>
  <si>
    <t>8.07h</t>
  </si>
  <si>
    <t>Air conditioner quantity</t>
  </si>
  <si>
    <t>8.08h</t>
  </si>
  <si>
    <t>Air conditioner brand/model</t>
  </si>
  <si>
    <t>8.09h</t>
  </si>
  <si>
    <t>Air conditioner capacity use (%)</t>
  </si>
  <si>
    <t>8.10h</t>
  </si>
  <si>
    <t>Air conditioner ownership type</t>
  </si>
  <si>
    <t>8.11h</t>
  </si>
  <si>
    <t>Air conditioner ownership entity</t>
  </si>
  <si>
    <t>8.12h</t>
  </si>
  <si>
    <t>Air conditioner purchase/rental price (NGN)</t>
  </si>
  <si>
    <t>8.07i</t>
  </si>
  <si>
    <t>Cold box quantity</t>
  </si>
  <si>
    <t>8.08i</t>
  </si>
  <si>
    <t>Cold box brand/model</t>
  </si>
  <si>
    <t>8.09i</t>
  </si>
  <si>
    <t>Cold box capacity use (%)</t>
  </si>
  <si>
    <t>8.10i</t>
  </si>
  <si>
    <t>Cold box ownership type</t>
  </si>
  <si>
    <t>8.11i</t>
  </si>
  <si>
    <t>Cold box ownership entity</t>
  </si>
  <si>
    <t>8.12i</t>
  </si>
  <si>
    <t>Cold box purchase/rental price (NGN)</t>
  </si>
  <si>
    <t>8.07j</t>
  </si>
  <si>
    <t>Vaccine carrier quantity</t>
  </si>
  <si>
    <t>8.08j</t>
  </si>
  <si>
    <t>Vaccine carrier brand/model</t>
  </si>
  <si>
    <t>8.09j</t>
  </si>
  <si>
    <t>Vaccine carrier capacity use (%)</t>
  </si>
  <si>
    <t>8.10j</t>
  </si>
  <si>
    <t>Vaccine carrier ownership type</t>
  </si>
  <si>
    <t>8.11j</t>
  </si>
  <si>
    <t>Vaccine carrier ownership entity</t>
  </si>
  <si>
    <t>8.12j</t>
  </si>
  <si>
    <t>Vaccine carrier purchase/rental price (NGN)</t>
  </si>
  <si>
    <t>8.07k</t>
  </si>
  <si>
    <t>Ice pack quantity</t>
  </si>
  <si>
    <t>8.08k</t>
  </si>
  <si>
    <t>Ice pack brand/model</t>
  </si>
  <si>
    <t>8.09k</t>
  </si>
  <si>
    <t>Ice pack capacity use (%)</t>
  </si>
  <si>
    <t>8.10k</t>
  </si>
  <si>
    <t>Ice pack ownership type</t>
  </si>
  <si>
    <t>8.11k</t>
  </si>
  <si>
    <t>Ice pack ownership entity</t>
  </si>
  <si>
    <t>8.12k</t>
  </si>
  <si>
    <t>Ice pack purchase/rental price (NGN)</t>
  </si>
  <si>
    <t>8.07l</t>
  </si>
  <si>
    <t>Dial thermometer quantity</t>
  </si>
  <si>
    <t>8.08l</t>
  </si>
  <si>
    <t>Dial thermometer brand/model</t>
  </si>
  <si>
    <t>8.09l</t>
  </si>
  <si>
    <t>Dial thermometer capacity use (%)</t>
  </si>
  <si>
    <t>8.10l</t>
  </si>
  <si>
    <t>Dial thermometer ownership type</t>
  </si>
  <si>
    <t>8.11l</t>
  </si>
  <si>
    <t>Dial thermometer ownership entity</t>
  </si>
  <si>
    <t>8.12l</t>
  </si>
  <si>
    <t>Dial thermometer purchase/rental price (NGN)</t>
  </si>
  <si>
    <t>8.07m</t>
  </si>
  <si>
    <t>Other quantity</t>
  </si>
  <si>
    <t>8.08m</t>
  </si>
  <si>
    <t>Other brand/model</t>
  </si>
  <si>
    <t>8.09m</t>
  </si>
  <si>
    <t>Other capacity use (%)</t>
  </si>
  <si>
    <t>8.10m</t>
  </si>
  <si>
    <t>Other ownership type</t>
  </si>
  <si>
    <t>8.11m</t>
  </si>
  <si>
    <t>Other ownership entity</t>
  </si>
  <si>
    <t>8.12m</t>
  </si>
  <si>
    <t>Other purchase/rental price (NGN)</t>
  </si>
  <si>
    <t>Cold chain maintenance (Y/N)</t>
  </si>
  <si>
    <t>Cold chain maintenance (NGN)</t>
  </si>
  <si>
    <t>8.15-1</t>
  </si>
  <si>
    <t>Generator ownership - generator 1</t>
  </si>
  <si>
    <t>8.15-2</t>
  </si>
  <si>
    <t>Generator ownership - generator 2</t>
  </si>
  <si>
    <t>8.15-3</t>
  </si>
  <si>
    <t>Generator ownership - generator 3</t>
  </si>
  <si>
    <t>8.16-1</t>
  </si>
  <si>
    <t>Purchase/rental price - generator 1</t>
  </si>
  <si>
    <t>8.16-2</t>
  </si>
  <si>
    <t>Purchase/rental price - generator 2</t>
  </si>
  <si>
    <t>8.16-3</t>
  </si>
  <si>
    <t>Purchase/rental price - generator 3</t>
  </si>
  <si>
    <t>8.17-1</t>
  </si>
  <si>
    <t>Fuel type - generator 1</t>
  </si>
  <si>
    <t>8.17-2</t>
  </si>
  <si>
    <t>Fuel type - generator 2</t>
  </si>
  <si>
    <t>8.17-3</t>
  </si>
  <si>
    <t>Fuel type - generator 3</t>
  </si>
  <si>
    <t>8.18-1</t>
  </si>
  <si>
    <t>Hours used - generator 1</t>
  </si>
  <si>
    <t>8.18-2</t>
  </si>
  <si>
    <t>Hours used - generator 2</t>
  </si>
  <si>
    <t>8.18-3</t>
  </si>
  <si>
    <t>Hours used - generator 3</t>
  </si>
  <si>
    <t>8.19a</t>
  </si>
  <si>
    <t>Desktop computer quantity</t>
  </si>
  <si>
    <t>8.20a</t>
  </si>
  <si>
    <t>Desktop computer brand/model</t>
  </si>
  <si>
    <t>8.21a</t>
  </si>
  <si>
    <t>Desktop computer capacity used (%)</t>
  </si>
  <si>
    <t>8.22a</t>
  </si>
  <si>
    <t>Desktop computer activity used</t>
  </si>
  <si>
    <t>8.23a</t>
  </si>
  <si>
    <t>Desktop computer ownership type</t>
  </si>
  <si>
    <t>8.24a</t>
  </si>
  <si>
    <t>Desktop computer ownership entitiy</t>
  </si>
  <si>
    <t>8.25a</t>
  </si>
  <si>
    <t>Desktop computer purchase/rental price</t>
  </si>
  <si>
    <t>8.19b</t>
  </si>
  <si>
    <t>Laptop computer quantity</t>
  </si>
  <si>
    <t>8.20b</t>
  </si>
  <si>
    <t>Laptop computer brand/model</t>
  </si>
  <si>
    <t>8.21b</t>
  </si>
  <si>
    <t>Laptop computer capacity used (%)</t>
  </si>
  <si>
    <t>8.22b</t>
  </si>
  <si>
    <t>Laptop computer activity used</t>
  </si>
  <si>
    <t>8.23b</t>
  </si>
  <si>
    <t>Laptop computer ownership type</t>
  </si>
  <si>
    <t>8.24b</t>
  </si>
  <si>
    <t>Laptop computer ownership entitiy</t>
  </si>
  <si>
    <t>8.25b</t>
  </si>
  <si>
    <t>Laptop computer purchase/rental price</t>
  </si>
  <si>
    <t>8.19c</t>
  </si>
  <si>
    <t>Tablet quantity</t>
  </si>
  <si>
    <t>8.20c</t>
  </si>
  <si>
    <t>Tablet brand/model</t>
  </si>
  <si>
    <t>8.21c</t>
  </si>
  <si>
    <t>Tablet capacity used (%)</t>
  </si>
  <si>
    <t>8.22c</t>
  </si>
  <si>
    <t>Tablet activity used</t>
  </si>
  <si>
    <t>8.23c</t>
  </si>
  <si>
    <t>Tablet ownership type</t>
  </si>
  <si>
    <t>8.24c</t>
  </si>
  <si>
    <t>Tablet ownership entitiy</t>
  </si>
  <si>
    <t>8.25c</t>
  </si>
  <si>
    <t>Tablet purchase/rental price</t>
  </si>
  <si>
    <t>8.19d</t>
  </si>
  <si>
    <t>Printer quantity</t>
  </si>
  <si>
    <t>8.20d</t>
  </si>
  <si>
    <t>Printer brand/model</t>
  </si>
  <si>
    <t>8.21d</t>
  </si>
  <si>
    <t>Printer capacity used (%)</t>
  </si>
  <si>
    <t>8.22d</t>
  </si>
  <si>
    <t>Printer activity used</t>
  </si>
  <si>
    <t>8.23d</t>
  </si>
  <si>
    <t>Printer ownership type</t>
  </si>
  <si>
    <t>8.24d</t>
  </si>
  <si>
    <t>Printer ownership entitiy</t>
  </si>
  <si>
    <t>8.25d</t>
  </si>
  <si>
    <t>Printer purchase/rental price</t>
  </si>
  <si>
    <t>8.19e</t>
  </si>
  <si>
    <t>Fax machine quantity</t>
  </si>
  <si>
    <t>8.20e</t>
  </si>
  <si>
    <t>Fax machine brand/model</t>
  </si>
  <si>
    <t>8.21e</t>
  </si>
  <si>
    <t>Fax machine capacity used (%)</t>
  </si>
  <si>
    <t>8.22e</t>
  </si>
  <si>
    <t>Fax machine activity used</t>
  </si>
  <si>
    <t>8.23e</t>
  </si>
  <si>
    <t>Fax machine ownership type</t>
  </si>
  <si>
    <t>8.24e</t>
  </si>
  <si>
    <t>Fax machine ownership entitiy</t>
  </si>
  <si>
    <t>8.25e</t>
  </si>
  <si>
    <t>Fax machine purchase/rental price</t>
  </si>
  <si>
    <t>8.19f</t>
  </si>
  <si>
    <t>Landline phone quantity</t>
  </si>
  <si>
    <t>8.20f</t>
  </si>
  <si>
    <t>Landline phone brand/model</t>
  </si>
  <si>
    <t>8.21f</t>
  </si>
  <si>
    <t>Landline phone capacity used (%)</t>
  </si>
  <si>
    <t>8.22f</t>
  </si>
  <si>
    <t>Landline phone activity used</t>
  </si>
  <si>
    <t>8.23f</t>
  </si>
  <si>
    <t>Landline phone ownership type</t>
  </si>
  <si>
    <t>8.24f</t>
  </si>
  <si>
    <t>Landline phone ownership entitiy</t>
  </si>
  <si>
    <t>8.25f</t>
  </si>
  <si>
    <t>Landline phone purchase/rental price</t>
  </si>
  <si>
    <t>8.19g</t>
  </si>
  <si>
    <t>Mobile phone quantity</t>
  </si>
  <si>
    <t>8.20g</t>
  </si>
  <si>
    <t>Mobile phone brand/model</t>
  </si>
  <si>
    <t>8.21g</t>
  </si>
  <si>
    <t>Mobile phone capacity used (%)</t>
  </si>
  <si>
    <t>8.22g</t>
  </si>
  <si>
    <t>Mobile phone activity used</t>
  </si>
  <si>
    <t>8.23g</t>
  </si>
  <si>
    <t>Mobile phone ownership type</t>
  </si>
  <si>
    <t>8.24g</t>
  </si>
  <si>
    <t>Mobile phone ownership entitiy</t>
  </si>
  <si>
    <t>8.25g</t>
  </si>
  <si>
    <t>Mobile phone purchase/rental price</t>
  </si>
  <si>
    <t>8.19h</t>
  </si>
  <si>
    <t>Smartphone quantity</t>
  </si>
  <si>
    <t>8.20h</t>
  </si>
  <si>
    <t>Smartphone brand/model</t>
  </si>
  <si>
    <t>8.21h</t>
  </si>
  <si>
    <t>Smartphone capacity used (%)</t>
  </si>
  <si>
    <t>8.22h</t>
  </si>
  <si>
    <t>Smartphone activity used</t>
  </si>
  <si>
    <t>8.23h</t>
  </si>
  <si>
    <t>Smartphone ownership type</t>
  </si>
  <si>
    <t>8.24h</t>
  </si>
  <si>
    <t>Smartphone ownership entitiy</t>
  </si>
  <si>
    <t>8.25h</t>
  </si>
  <si>
    <t>Smartphone purchase/rental price</t>
  </si>
  <si>
    <t>8.19i</t>
  </si>
  <si>
    <t>Megaphone quantity</t>
  </si>
  <si>
    <t>8.20i</t>
  </si>
  <si>
    <t>Megaphone brand/model</t>
  </si>
  <si>
    <t>8.21i</t>
  </si>
  <si>
    <t>Megaphone capacity used (%)</t>
  </si>
  <si>
    <t>8.22i</t>
  </si>
  <si>
    <t>Megaphone activity used</t>
  </si>
  <si>
    <t>8.23i</t>
  </si>
  <si>
    <t>Megaphone ownership type</t>
  </si>
  <si>
    <t>8.24i</t>
  </si>
  <si>
    <t>Megaphone ownership entitiy</t>
  </si>
  <si>
    <t>8.25i</t>
  </si>
  <si>
    <t>Megaphone purchase/rental price</t>
  </si>
  <si>
    <t>8.26a</t>
  </si>
  <si>
    <t>Stationary expenditure (NGN)</t>
  </si>
  <si>
    <t>8.27a-C1</t>
  </si>
  <si>
    <t>Financial contribution (NGN) 8 - contribution 1</t>
  </si>
  <si>
    <t>8.27a-C2</t>
  </si>
  <si>
    <t>Financial contribution (NGN) 8 - contribution 2</t>
  </si>
  <si>
    <t>8.27a-C3</t>
  </si>
  <si>
    <t>Financial contribution (NGN) 8 - contribution 3</t>
  </si>
  <si>
    <t>8.27a-C4</t>
  </si>
  <si>
    <t>Financial contribution (NGN) 8 - contribution 4</t>
  </si>
  <si>
    <t>8.27b-C1</t>
  </si>
  <si>
    <t>Financial contribution (source/purpose) 8 - contribution 1</t>
  </si>
  <si>
    <t>8.27b-C2</t>
  </si>
  <si>
    <t>Financial contribution (source/purpose) 8 - contribution 2</t>
  </si>
  <si>
    <t>8.27b-C3</t>
  </si>
  <si>
    <t>Financial contribution (source/purpose) 8 - contribution 3</t>
  </si>
  <si>
    <t>8.27b-C4</t>
  </si>
  <si>
    <t>Financial contribution (source/purpose) 8 - contribution 4</t>
  </si>
  <si>
    <t>8.28a-C1</t>
  </si>
  <si>
    <t>In kind contribution 8 - contribution 1</t>
  </si>
  <si>
    <t>8.28a-C2</t>
  </si>
  <si>
    <t>In kind contribution 8 - contribution 2</t>
  </si>
  <si>
    <t>8.28a-C3</t>
  </si>
  <si>
    <t>In kind contribution 8 - contribution 3</t>
  </si>
  <si>
    <t>8.28a-C4</t>
  </si>
  <si>
    <t>In kind contribution 8 - contribution 4</t>
  </si>
  <si>
    <t>8.28b-C1</t>
  </si>
  <si>
    <t>In kind contribution (source/purpose) 8 - contribution 1</t>
  </si>
  <si>
    <t>8.28b-C2</t>
  </si>
  <si>
    <t>In kind contribution (source/purpose) 8 - contribution 2</t>
  </si>
  <si>
    <t>8.28b-C3</t>
  </si>
  <si>
    <t>In kind contribution (source/purpose) 8 - contribution 3</t>
  </si>
  <si>
    <t>8.28b-C4</t>
  </si>
  <si>
    <t>In kind contribution (source/purpose) 8 - contribution 4</t>
  </si>
  <si>
    <t>Any remarks 8</t>
  </si>
  <si>
    <t>9.01a</t>
  </si>
  <si>
    <t>Total per diem - training</t>
  </si>
  <si>
    <t>9.01b</t>
  </si>
  <si>
    <t>Total per diem - campaign management</t>
  </si>
  <si>
    <t>9.01c</t>
  </si>
  <si>
    <t>Total per diem - vacc. distribution &amp; storage</t>
  </si>
  <si>
    <t>9.01d</t>
  </si>
  <si>
    <t>Total per diem - cold chain maintenance</t>
  </si>
  <si>
    <t>9.01e</t>
  </si>
  <si>
    <t>Total per diem - supervision</t>
  </si>
  <si>
    <t>9.01f</t>
  </si>
  <si>
    <t>Total per diem - social mobilization</t>
  </si>
  <si>
    <t>9.01g</t>
  </si>
  <si>
    <t>Total per diem - record keeping</t>
  </si>
  <si>
    <t>9.01h</t>
  </si>
  <si>
    <t>Total per diem - waste management</t>
  </si>
  <si>
    <t>9.01i</t>
  </si>
  <si>
    <t>Total per diem - AEFI management</t>
  </si>
  <si>
    <t>Per diem source - training</t>
  </si>
  <si>
    <t>9.04b</t>
  </si>
  <si>
    <t>Per diem source - campaign management</t>
  </si>
  <si>
    <t>9.04c</t>
  </si>
  <si>
    <t>Per diem source - vacc. distribution &amp; storage</t>
  </si>
  <si>
    <t>9.04d</t>
  </si>
  <si>
    <t>Per diem source - cold chain maintenance</t>
  </si>
  <si>
    <t>9.04e</t>
  </si>
  <si>
    <t>Per diem source - supervision</t>
  </si>
  <si>
    <t>9.04f</t>
  </si>
  <si>
    <t>Per diem source - social mobilization</t>
  </si>
  <si>
    <t>9.04g</t>
  </si>
  <si>
    <t>Per diem source - record keeping</t>
  </si>
  <si>
    <t>9.04h</t>
  </si>
  <si>
    <t>Per diem source - waste management</t>
  </si>
  <si>
    <t>9.04i</t>
  </si>
  <si>
    <t>Per diem source - AEFI management</t>
  </si>
  <si>
    <t>9.04aa</t>
  </si>
  <si>
    <t xml:space="preserve">Specify donor/partner - training </t>
  </si>
  <si>
    <t>9.04ab</t>
  </si>
  <si>
    <t>Specify donor/partner - campaign management</t>
  </si>
  <si>
    <t>9.04ac</t>
  </si>
  <si>
    <t>Specify donor/partner - vacc. distribution &amp; storage</t>
  </si>
  <si>
    <t>9.04ad</t>
  </si>
  <si>
    <t>Specify donor/partner - cold chain maintenance</t>
  </si>
  <si>
    <t>9.04ae</t>
  </si>
  <si>
    <t>Specify donor/partner - supervision</t>
  </si>
  <si>
    <t>9.04af</t>
  </si>
  <si>
    <t>Specify donor/partner - social mobilization</t>
  </si>
  <si>
    <t>9.04ag</t>
  </si>
  <si>
    <t>Specify donor/partner - record keeping</t>
  </si>
  <si>
    <t>9.04ah</t>
  </si>
  <si>
    <t>Specify donor/partner - waste management</t>
  </si>
  <si>
    <t>9.04ai</t>
  </si>
  <si>
    <t>Specify donor/partner - AEFI management</t>
  </si>
  <si>
    <t>Waste disposal modality</t>
  </si>
  <si>
    <t>Waste disposal modality - other</t>
  </si>
  <si>
    <t>Waste disposal expenses (NGN)</t>
  </si>
  <si>
    <t>Number of times used during campaign - Incinerator</t>
  </si>
  <si>
    <t>Number of times used in non-campaign month - Incinerator</t>
  </si>
  <si>
    <t>Average running cost in non-campaign month - Incinerator</t>
  </si>
  <si>
    <t>Communication expenses - airtime/mobile (NGN)</t>
  </si>
  <si>
    <t>Communication expenses activity</t>
  </si>
  <si>
    <t>Communication expenses activity - specify other</t>
  </si>
  <si>
    <t>Social mobilization expenses - radio/tv (NGN)</t>
  </si>
  <si>
    <t>Other social mobilization expenses (NGN)</t>
  </si>
  <si>
    <t>9.11</t>
  </si>
  <si>
    <t>Other social mobilization expenses - purpose</t>
  </si>
  <si>
    <t>9.12</t>
  </si>
  <si>
    <t>Any other expenses (NGN)</t>
  </si>
  <si>
    <t>9.13</t>
  </si>
  <si>
    <t>Additional other expenses (NGN)</t>
  </si>
  <si>
    <t>Additional other expenses - purpose</t>
  </si>
  <si>
    <t>9.15a-C1</t>
  </si>
  <si>
    <t>Financial contribution (NGN) 9 - contribution 1</t>
  </si>
  <si>
    <t>9.15a-C2</t>
  </si>
  <si>
    <t>Financial contribution (NGN) 9 - contribution 2</t>
  </si>
  <si>
    <t>9.15a-C3</t>
  </si>
  <si>
    <t>Financial contribution (NGN) 9 - contribution 3</t>
  </si>
  <si>
    <t>9.15a-C4</t>
  </si>
  <si>
    <t>Financial contribution (NGN) 9 - contribution 4</t>
  </si>
  <si>
    <t>9.15b-C1</t>
  </si>
  <si>
    <t>Financial contribution (source/purpose) 9 - contribution 1</t>
  </si>
  <si>
    <t>9.15b-C2</t>
  </si>
  <si>
    <t>Financial contribution (source/purpose) 9 - contribution 2</t>
  </si>
  <si>
    <t>9.15b-C3</t>
  </si>
  <si>
    <t>Financial contribution (source/purpose) 9 - contribution 3</t>
  </si>
  <si>
    <t>9.15b-C4</t>
  </si>
  <si>
    <t>Financial contribution (source/purpose) 9 - contribution 4</t>
  </si>
  <si>
    <t>In kind contribution 9 - contribution 1</t>
  </si>
  <si>
    <t>In kind contribution 9 - contribution 2</t>
  </si>
  <si>
    <t>In kind contribution 9 - contribution 3</t>
  </si>
  <si>
    <t>In kind contribution 9 - contribution 4</t>
  </si>
  <si>
    <t>In kind contribution (source/purpose) 9 - contribution 1</t>
  </si>
  <si>
    <t>In kind contribution (source/purpose) 9 - contribution 2</t>
  </si>
  <si>
    <t>In kind contribution (source/purpose) 9 - contribution 3</t>
  </si>
  <si>
    <t>In kind contribution (source/purpose) 9 - contribution 4</t>
  </si>
  <si>
    <t>Any remarks 9</t>
  </si>
  <si>
    <r>
      <t xml:space="preserve">E. NUMBER OF </t>
    </r>
    <r>
      <rPr>
        <b/>
        <sz val="12"/>
        <color rgb="FFFFC000"/>
        <rFont val="Arial"/>
        <family val="2"/>
      </rPr>
      <t>PEOPLE REACHED</t>
    </r>
    <r>
      <rPr>
        <b/>
        <sz val="12"/>
        <color theme="0"/>
        <rFont val="Arial"/>
        <family val="2"/>
      </rPr>
      <t xml:space="preserve"> DURING THE CAMPAIGN</t>
    </r>
  </si>
  <si>
    <t>2.15a</t>
  </si>
  <si>
    <t>2.15b</t>
  </si>
  <si>
    <t>2.15c</t>
  </si>
  <si>
    <t>2.15d</t>
  </si>
  <si>
    <t>2.15e</t>
  </si>
  <si>
    <t>If applicable, specify which donor or partner organization</t>
  </si>
  <si>
    <t>5.07b</t>
  </si>
  <si>
    <t>If yes, what were these other expenses used for?</t>
  </si>
  <si>
    <r>
      <t xml:space="preserve">For which activities was the vehicle used? 
Please specify </t>
    </r>
    <r>
      <rPr>
        <b/>
        <sz val="11"/>
        <rFont val="Arial"/>
        <family val="2"/>
      </rPr>
      <t>% use</t>
    </r>
    <r>
      <rPr>
        <sz val="11"/>
        <rFont val="Arial"/>
        <family val="2"/>
      </rPr>
      <t xml:space="preserve"> for each vehicle</t>
    </r>
  </si>
  <si>
    <r>
      <t xml:space="preserve">D.  </t>
    </r>
    <r>
      <rPr>
        <b/>
        <sz val="12"/>
        <color rgb="FFFFC000"/>
        <rFont val="Arial"/>
        <family val="2"/>
      </rPr>
      <t xml:space="preserve">OTHER TRANSPORT </t>
    </r>
    <r>
      <rPr>
        <b/>
        <sz val="12"/>
        <color theme="0"/>
        <rFont val="Arial"/>
        <family val="2"/>
      </rPr>
      <t>EXPENSES</t>
    </r>
  </si>
  <si>
    <r>
      <t xml:space="preserve">Any other </t>
    </r>
    <r>
      <rPr>
        <b/>
        <sz val="12"/>
        <color rgb="FFFFC000"/>
        <rFont val="Arial"/>
        <family val="2"/>
      </rPr>
      <t>transport</t>
    </r>
    <r>
      <rPr>
        <b/>
        <sz val="12"/>
        <color theme="0"/>
        <rFont val="Arial"/>
        <family val="2"/>
      </rPr>
      <t xml:space="preserve"> expenses for each activity, </t>
    </r>
    <r>
      <rPr>
        <b/>
        <sz val="12"/>
        <color rgb="FFFFC000"/>
        <rFont val="Arial"/>
        <family val="2"/>
      </rPr>
      <t>during</t>
    </r>
    <r>
      <rPr>
        <b/>
        <sz val="12"/>
        <color theme="0"/>
        <rFont val="Arial"/>
        <family val="2"/>
      </rPr>
      <t xml:space="preserve"> as well as 30 days </t>
    </r>
    <r>
      <rPr>
        <b/>
        <sz val="12"/>
        <color rgb="FFFFC000"/>
        <rFont val="Arial"/>
        <family val="2"/>
      </rPr>
      <t>before</t>
    </r>
    <r>
      <rPr>
        <b/>
        <sz val="12"/>
        <color theme="0"/>
        <rFont val="Arial"/>
        <family val="2"/>
      </rPr>
      <t xml:space="preserve"> and </t>
    </r>
    <r>
      <rPr>
        <b/>
        <sz val="12"/>
        <color rgb="FFFFC000"/>
        <rFont val="Arial"/>
        <family val="2"/>
      </rPr>
      <t xml:space="preserve">after </t>
    </r>
    <r>
      <rPr>
        <b/>
        <sz val="12"/>
        <color theme="0"/>
        <rFont val="Arial"/>
        <family val="2"/>
      </rPr>
      <t>the campaign - EXCLUDE money spent on vehicles noted above (rental, fuel, etc.)</t>
    </r>
  </si>
  <si>
    <t>*Please note that if these other transport costs were paid from per diems/travel allowances already recorded in tab 9, then please mention this in the Remarks box below</t>
  </si>
  <si>
    <t>Specific to the campaign</t>
  </si>
  <si>
    <t>Regularly used outside of the campaign</t>
  </si>
  <si>
    <r>
      <t xml:space="preserve">Was this staff member used </t>
    </r>
    <r>
      <rPr>
        <b/>
        <sz val="11"/>
        <rFont val="Arial"/>
        <family val="2"/>
      </rPr>
      <t>exclusively</t>
    </r>
    <r>
      <rPr>
        <sz val="11"/>
        <rFont val="Arial"/>
        <family val="2"/>
      </rPr>
      <t xml:space="preserve"> for the campaign or was he/she </t>
    </r>
    <r>
      <rPr>
        <b/>
        <sz val="11"/>
        <rFont val="Arial"/>
        <family val="2"/>
      </rPr>
      <t xml:space="preserve">regularly </t>
    </r>
    <r>
      <rPr>
        <sz val="11"/>
        <rFont val="Arial"/>
        <family val="2"/>
      </rPr>
      <t>used outside the campaign?</t>
    </r>
  </si>
  <si>
    <t>Monthly salary plus stipends- staff 1</t>
  </si>
  <si>
    <t>Monthly salary plus stipends- staff 2</t>
  </si>
  <si>
    <t>Monthly salary plus stipends- staff 3</t>
  </si>
  <si>
    <t>Monthly salary plus stipends- staff 4</t>
  </si>
  <si>
    <t>Monthly salary plus stipends- staff 5</t>
  </si>
  <si>
    <t>Monthly salary plus stipends- staff 6</t>
  </si>
  <si>
    <t>Monthly salary plus stipends- staff 7</t>
  </si>
  <si>
    <t>Monthly salary plus stipends- staff 8</t>
  </si>
  <si>
    <t>Monthly salary plus stipends- staff 9</t>
  </si>
  <si>
    <t>Monthly salary plus stipends- staff 10</t>
  </si>
  <si>
    <t>Monthly salary plus stipends- staff 11</t>
  </si>
  <si>
    <t>Monthly salary plus stipends- staff 12</t>
  </si>
  <si>
    <t>Monthly salary plus stipends- staff 13</t>
  </si>
  <si>
    <t>Monthly salary plus stipends- staff 14</t>
  </si>
  <si>
    <t>Monthly salary plus stipends- staff 15</t>
  </si>
  <si>
    <t>Monthly salary plus stipends- staff 16</t>
  </si>
  <si>
    <t>Monthly salary plus stipends- staff 17</t>
  </si>
  <si>
    <t>Monthly salary plus stipends- staff 18</t>
  </si>
  <si>
    <t>Monthly salary plus stipends- staff 19</t>
  </si>
  <si>
    <t>Monthly salary plus stipends- staff 20</t>
  </si>
  <si>
    <t>Monthly salary plus stipends- staff 21</t>
  </si>
  <si>
    <t>Monthly salary plus stipends- staff 22</t>
  </si>
  <si>
    <t>Monthly salary plus stipends- staff 23</t>
  </si>
  <si>
    <t>Monthly salary plus stipends- staff 24</t>
  </si>
  <si>
    <t>Monthly salary plus stipends- staff 25</t>
  </si>
  <si>
    <t>Monthly salary plus stipends- staff 26</t>
  </si>
  <si>
    <t>Monthly salary plus stipends- staff 27</t>
  </si>
  <si>
    <t>Monthly salary plus stipends- staff 28</t>
  </si>
  <si>
    <t>Monthly salary plus stipends- staff 29</t>
  </si>
  <si>
    <t>Monthly salary plus stipends- staff 30</t>
  </si>
  <si>
    <t>Monthly salary plus stipends- staff 31</t>
  </si>
  <si>
    <t>Monthly salary plus stipends- staff 32</t>
  </si>
  <si>
    <t>Monthly salary plus stipends- staff 33</t>
  </si>
  <si>
    <t>Monthly salary plus stipends- staff 34</t>
  </si>
  <si>
    <t>Monthly salary plus stipends- staff 35</t>
  </si>
  <si>
    <t>Monthly salary plus stipends- staff 36</t>
  </si>
  <si>
    <t>Monthly salary plus stipends- staff 37</t>
  </si>
  <si>
    <t>Monthly salary plus stipends- staff 38</t>
  </si>
  <si>
    <t>Monthly salary plus stipends- staff 39</t>
  </si>
  <si>
    <t>Monthly salary plus stipends- staff 40</t>
  </si>
  <si>
    <t>Monthly salary plus stipends- staff 41</t>
  </si>
  <si>
    <t>Monthly salary plus stipends- staff 42</t>
  </si>
  <si>
    <t>Monthly salary plus stipends- staff 43</t>
  </si>
  <si>
    <t>Monthly salary plus stipends- staff 44</t>
  </si>
  <si>
    <t>Monthly salary plus stipends- staff 45</t>
  </si>
  <si>
    <t>Monthly salary plus stipends- staff 46</t>
  </si>
  <si>
    <t>Monthly salary plus stipends- staff 47</t>
  </si>
  <si>
    <t>Monthly salary plus stipends- staff 48</t>
  </si>
  <si>
    <t>Monthly salary plus stipends- staff 49</t>
  </si>
  <si>
    <t>Monthly salary plus stipends- staff 50</t>
  </si>
  <si>
    <t>Monthly salary plus stipends- staff 51</t>
  </si>
  <si>
    <t>Monthly salary plus stipends- staff 52</t>
  </si>
  <si>
    <t>Monthly salary plus stipends- staff 53</t>
  </si>
  <si>
    <t>Monthly salary plus stipends- staff 54</t>
  </si>
  <si>
    <t>Monthly salary plus stipends- staff 55</t>
  </si>
  <si>
    <t>Monthly salary plus stipends- staff 56</t>
  </si>
  <si>
    <t>Monthly salary plus stipends- staff 57</t>
  </si>
  <si>
    <t>Monthly salary plus stipends- staff 58</t>
  </si>
  <si>
    <t>Monthly salary plus stipends- staff 59</t>
  </si>
  <si>
    <t>Monthly salary plus stipends- staff 60</t>
  </si>
  <si>
    <t>Monthly salary plus stipends- staff 61</t>
  </si>
  <si>
    <t>Monthly salary plus stipends- staff 62</t>
  </si>
  <si>
    <t>Monthly salary plus stipends- staff 63</t>
  </si>
  <si>
    <t>Monthly salary plus stipends- staff 64</t>
  </si>
  <si>
    <t>Monthly salary plus stipends- staff 65</t>
  </si>
  <si>
    <t>Monthly salary plus stipends- staff 66</t>
  </si>
  <si>
    <t>Monthly salary plus stipends- staff 67</t>
  </si>
  <si>
    <t>Monthly salary plus stipends- staff 68</t>
  </si>
  <si>
    <t>Monthly salary plus stipends- staff 69</t>
  </si>
  <si>
    <t>Monthly salary plus stipends- staff 70</t>
  </si>
  <si>
    <t>Monthly salary plus stipends- staff 71</t>
  </si>
  <si>
    <t>Monthly salary plus stipends- staff 72</t>
  </si>
  <si>
    <t>Monthly salary plus stipends- staff 73</t>
  </si>
  <si>
    <t>Monthly salary plus stipends- staff 74</t>
  </si>
  <si>
    <t>Monthly salary plus stipends- staff 75</t>
  </si>
  <si>
    <t>Monthly salary plus stipends- staff 76</t>
  </si>
  <si>
    <t>Monthly salary plus stipends- staff 77</t>
  </si>
  <si>
    <t>Monthly salary plus stipends- staff 78</t>
  </si>
  <si>
    <t>Monthly salary plus stipends- staff 79</t>
  </si>
  <si>
    <t>Monthly salary plus stipends- staff 80</t>
  </si>
  <si>
    <t>Monthly salary plus stipends- staff 81</t>
  </si>
  <si>
    <t>Monthly salary plus stipends- staff 82</t>
  </si>
  <si>
    <t>Monthly salary plus stipends- staff 83</t>
  </si>
  <si>
    <t>Monthly salary plus stipends- staff 84</t>
  </si>
  <si>
    <t>Monthly salary plus stipends- staff 85</t>
  </si>
  <si>
    <t>Monthly salary plus stipends- staff 86</t>
  </si>
  <si>
    <t>Monthly salary plus stipends- staff 87</t>
  </si>
  <si>
    <t>Monthly salary plus stipends- staff 88</t>
  </si>
  <si>
    <t>Monthly salary plus stipends- staff 89</t>
  </si>
  <si>
    <t>Monthly salary plus stipends- staff 90</t>
  </si>
  <si>
    <t>Monthly salary plus stipends- staff 91</t>
  </si>
  <si>
    <t>Monthly salary plus stipends- staff 92</t>
  </si>
  <si>
    <t>Monthly salary plus stipends- staff 93</t>
  </si>
  <si>
    <t>Monthly salary plus stipends- staff 94</t>
  </si>
  <si>
    <t>Monthly salary plus stipends- staff 95</t>
  </si>
  <si>
    <t>Monthly salary plus stipends- staff 96</t>
  </si>
  <si>
    <t>Monthly salary plus stipends- staff 97</t>
  </si>
  <si>
    <t>Monthly salary plus stipends- staff 98</t>
  </si>
  <si>
    <t>Monthly salary plus stipends- staff 99</t>
  </si>
  <si>
    <t>Monthly salary plus stipends- staff 100</t>
  </si>
  <si>
    <t>Monthly salary plus stipends- staff 101</t>
  </si>
  <si>
    <t>Monthly salary plus stipends- staff 102</t>
  </si>
  <si>
    <t>Monthly salary plus stipends- staff 103</t>
  </si>
  <si>
    <t>Monthly salary plus stipends- staff 104</t>
  </si>
  <si>
    <t>Monthly salary plus stipends- staff 105</t>
  </si>
  <si>
    <t>Monthly salary plus stipends- staff 106</t>
  </si>
  <si>
    <t>Monthly salary plus stipends- staff 107</t>
  </si>
  <si>
    <t>Monthly salary plus stipends- staff 108</t>
  </si>
  <si>
    <t>Monthly salary plus stipends- staff 109</t>
  </si>
  <si>
    <t>Monthly salary plus stipends- staff 110</t>
  </si>
  <si>
    <t>Monthly salary plus stipends- staff 111</t>
  </si>
  <si>
    <t>Monthly salary plus stipends- staff 112</t>
  </si>
  <si>
    <t>Monthly salary plus stipends- staff 113</t>
  </si>
  <si>
    <t>Monthly salary plus stipends- staff 114</t>
  </si>
  <si>
    <t>Monthly salary plus stipends- staff 115</t>
  </si>
  <si>
    <t>Monthly salary plus stipends- staff 116</t>
  </si>
  <si>
    <t>Monthly salary plus stipends- staff 117</t>
  </si>
  <si>
    <t>Monthly salary plus stipends- staff 118</t>
  </si>
  <si>
    <t>Monthly salary plus stipends- staff 119</t>
  </si>
  <si>
    <t>Monthly salary plus stipends- staff 120</t>
  </si>
  <si>
    <t>Monthly salary plus stipends- staff 121</t>
  </si>
  <si>
    <t>Monthly salary plus stipends- staff 122</t>
  </si>
  <si>
    <t>Monthly salary plus stipends- staff 123</t>
  </si>
  <si>
    <t>Monthly salary plus stipends- staff 124</t>
  </si>
  <si>
    <t>Monthly salary plus stipends- staff 125</t>
  </si>
  <si>
    <t>Monthly salary plus stipends- staff 126</t>
  </si>
  <si>
    <t>Monthly salary plus stipends- staff 127</t>
  </si>
  <si>
    <t>Monthly salary plus stipends- staff 128</t>
  </si>
  <si>
    <t>Monthly salary plus stipends- staff 129</t>
  </si>
  <si>
    <t>Monthly salary plus stipends- staff 130</t>
  </si>
  <si>
    <t>Regular vs specific - staff 1</t>
  </si>
  <si>
    <t>Regular vs specific - staff 2</t>
  </si>
  <si>
    <t>Regular vs specific - staff 3</t>
  </si>
  <si>
    <t>Regular vs specific - staff 4</t>
  </si>
  <si>
    <t>Regular vs specific - staff 5</t>
  </si>
  <si>
    <t>Regular vs specific - staff 6</t>
  </si>
  <si>
    <t>Regular vs specific - staff 7</t>
  </si>
  <si>
    <t>Regular vs specific - staff 8</t>
  </si>
  <si>
    <t>Regular vs specific - staff 9</t>
  </si>
  <si>
    <t>Regular vs specific - staff 10</t>
  </si>
  <si>
    <t>Regular vs specific - staff 11</t>
  </si>
  <si>
    <t>Regular vs specific - staff 12</t>
  </si>
  <si>
    <t>Regular vs specific - staff 13</t>
  </si>
  <si>
    <t>Regular vs specific - staff 14</t>
  </si>
  <si>
    <t>Regular vs specific - staff 15</t>
  </si>
  <si>
    <t>Regular vs specific - staff 16</t>
  </si>
  <si>
    <t>Regular vs specific - staff 17</t>
  </si>
  <si>
    <t>Regular vs specific - staff 18</t>
  </si>
  <si>
    <t>Regular vs specific - staff 19</t>
  </si>
  <si>
    <t>Regular vs specific - staff 20</t>
  </si>
  <si>
    <t>Regular vs specific - staff 21</t>
  </si>
  <si>
    <t>Regular vs specific - staff 22</t>
  </si>
  <si>
    <t>Regular vs specific - staff 23</t>
  </si>
  <si>
    <t>Regular vs specific - staff 24</t>
  </si>
  <si>
    <t>Regular vs specific - staff 25</t>
  </si>
  <si>
    <t>Regular vs specific - staff 26</t>
  </si>
  <si>
    <t>Regular vs specific - staff 27</t>
  </si>
  <si>
    <t>Regular vs specific - staff 28</t>
  </si>
  <si>
    <t>Regular vs specific - staff 29</t>
  </si>
  <si>
    <t>Regular vs specific - staff 30</t>
  </si>
  <si>
    <t>Regular vs specific - staff 31</t>
  </si>
  <si>
    <t>Regular vs specific - staff 32</t>
  </si>
  <si>
    <t>Regular vs specific - staff 33</t>
  </si>
  <si>
    <t>Regular vs specific - staff 34</t>
  </si>
  <si>
    <t>Regular vs specific - staff 35</t>
  </si>
  <si>
    <t>Regular vs specific - staff 36</t>
  </si>
  <si>
    <t>Regular vs specific - staff 37</t>
  </si>
  <si>
    <t>Regular vs specific - staff 38</t>
  </si>
  <si>
    <t>Regular vs specific - staff 39</t>
  </si>
  <si>
    <t>Regular vs specific - staff 40</t>
  </si>
  <si>
    <t>Regular vs specific - staff 41</t>
  </si>
  <si>
    <t>Regular vs specific - staff 42</t>
  </si>
  <si>
    <t>Regular vs specific - staff 43</t>
  </si>
  <si>
    <t>Regular vs specific - staff 44</t>
  </si>
  <si>
    <t>Regular vs specific - staff 45</t>
  </si>
  <si>
    <t>Regular vs specific - staff 46</t>
  </si>
  <si>
    <t>Regular vs specific - staff 47</t>
  </si>
  <si>
    <t>Regular vs specific - staff 48</t>
  </si>
  <si>
    <t>Regular vs specific - staff 49</t>
  </si>
  <si>
    <t>Regular vs specific - staff 50</t>
  </si>
  <si>
    <t>Regular vs specific - staff 51</t>
  </si>
  <si>
    <t>Regular vs specific - staff 52</t>
  </si>
  <si>
    <t>Regular vs specific - staff 53</t>
  </si>
  <si>
    <t>Regular vs specific - staff 54</t>
  </si>
  <si>
    <t>Regular vs specific - staff 55</t>
  </si>
  <si>
    <t>Regular vs specific - staff 56</t>
  </si>
  <si>
    <t>Regular vs specific - staff 57</t>
  </si>
  <si>
    <t>Regular vs specific - staff 58</t>
  </si>
  <si>
    <t>Regular vs specific - staff 59</t>
  </si>
  <si>
    <t>Regular vs specific - staff 60</t>
  </si>
  <si>
    <t>Regular vs specific - staff 61</t>
  </si>
  <si>
    <t>Regular vs specific - staff 62</t>
  </si>
  <si>
    <t>Regular vs specific - staff 63</t>
  </si>
  <si>
    <t>Regular vs specific - staff 64</t>
  </si>
  <si>
    <t>Regular vs specific - staff 65</t>
  </si>
  <si>
    <t>Regular vs specific - staff 66</t>
  </si>
  <si>
    <t>Regular vs specific - staff 67</t>
  </si>
  <si>
    <t>Regular vs specific - staff 68</t>
  </si>
  <si>
    <t>Regular vs specific - staff 69</t>
  </si>
  <si>
    <t>Regular vs specific - staff 70</t>
  </si>
  <si>
    <t>Regular vs specific - staff 71</t>
  </si>
  <si>
    <t>Regular vs specific - staff 72</t>
  </si>
  <si>
    <t>Regular vs specific - staff 73</t>
  </si>
  <si>
    <t>Regular vs specific - staff 74</t>
  </si>
  <si>
    <t>Regular vs specific - staff 75</t>
  </si>
  <si>
    <t>Regular vs specific - staff 76</t>
  </si>
  <si>
    <t>Regular vs specific - staff 77</t>
  </si>
  <si>
    <t>Regular vs specific - staff 78</t>
  </si>
  <si>
    <t>Regular vs specific - staff 79</t>
  </si>
  <si>
    <t>Regular vs specific - staff 80</t>
  </si>
  <si>
    <t>Regular vs specific - staff 81</t>
  </si>
  <si>
    <t>Regular vs specific - staff 82</t>
  </si>
  <si>
    <t>Regular vs specific - staff 83</t>
  </si>
  <si>
    <t>Regular vs specific - staff 84</t>
  </si>
  <si>
    <t>Regular vs specific - staff 85</t>
  </si>
  <si>
    <t>Regular vs specific - staff 86</t>
  </si>
  <si>
    <t>Regular vs specific - staff 87</t>
  </si>
  <si>
    <t>Regular vs specific - staff 88</t>
  </si>
  <si>
    <t>Regular vs specific - staff 89</t>
  </si>
  <si>
    <t>Regular vs specific - staff 90</t>
  </si>
  <si>
    <t>Regular vs specific - staff 91</t>
  </si>
  <si>
    <t>Regular vs specific - staff 92</t>
  </si>
  <si>
    <t>Regular vs specific - staff 93</t>
  </si>
  <si>
    <t>Regular vs specific - staff 94</t>
  </si>
  <si>
    <t>Regular vs specific - staff 95</t>
  </si>
  <si>
    <t>Regular vs specific - staff 96</t>
  </si>
  <si>
    <t>Regular vs specific - staff 97</t>
  </si>
  <si>
    <t>Regular vs specific - staff 98</t>
  </si>
  <si>
    <t>Regular vs specific - staff 99</t>
  </si>
  <si>
    <t>Regular vs specific - staff 100</t>
  </si>
  <si>
    <t>Regular vs specific - staff 101</t>
  </si>
  <si>
    <t>Regular vs specific - staff 102</t>
  </si>
  <si>
    <t>Regular vs specific - staff 103</t>
  </si>
  <si>
    <t>Regular vs specific - staff 104</t>
  </si>
  <si>
    <t>Regular vs specific - staff 105</t>
  </si>
  <si>
    <t>Regular vs specific - staff 106</t>
  </si>
  <si>
    <t>Regular vs specific - staff 107</t>
  </si>
  <si>
    <t>Regular vs specific - staff 108</t>
  </si>
  <si>
    <t>Regular vs specific - staff 109</t>
  </si>
  <si>
    <t>Regular vs specific - staff 110</t>
  </si>
  <si>
    <t>Regular vs specific - staff 111</t>
  </si>
  <si>
    <t>Regular vs specific - staff 112</t>
  </si>
  <si>
    <t>Regular vs specific - staff 113</t>
  </si>
  <si>
    <t>Regular vs specific - staff 114</t>
  </si>
  <si>
    <t>Regular vs specific - staff 115</t>
  </si>
  <si>
    <t>Regular vs specific - staff 116</t>
  </si>
  <si>
    <t>Regular vs specific - staff 117</t>
  </si>
  <si>
    <t>Regular vs specific - staff 118</t>
  </si>
  <si>
    <t>Regular vs specific - staff 119</t>
  </si>
  <si>
    <t>Regular vs specific - staff 120</t>
  </si>
  <si>
    <t>Regular vs specific - staff 121</t>
  </si>
  <si>
    <t>Regular vs specific - staff 122</t>
  </si>
  <si>
    <t>Regular vs specific - staff 123</t>
  </si>
  <si>
    <t>Regular vs specific - staff 124</t>
  </si>
  <si>
    <t>Regular vs specific - staff 125</t>
  </si>
  <si>
    <t>Regular vs specific - staff 126</t>
  </si>
  <si>
    <t>Regular vs specific - staff 127</t>
  </si>
  <si>
    <t>Regular vs specific - staff 128</t>
  </si>
  <si>
    <t>Regular vs specific - staff 129</t>
  </si>
  <si>
    <t>Regular vs specific - staff 130</t>
  </si>
  <si>
    <t>Number immunized (no mop up) - intervention 1</t>
  </si>
  <si>
    <t>Number immunized (no mop up) - intervention 2</t>
  </si>
  <si>
    <t>Number immunized (no mop up) - intervention 3</t>
  </si>
  <si>
    <t>Number immunized (no mop up) - intervention 4</t>
  </si>
  <si>
    <t>Number immunized (no mop up) - intervention 5</t>
  </si>
  <si>
    <t>Number immunized (with mop up) - intervention 1</t>
  </si>
  <si>
    <t>Number immunized (with mop up) - intervention 2</t>
  </si>
  <si>
    <t>Number immunized (with mop up) - intervention 3</t>
  </si>
  <si>
    <t>Number immunized (with mop up) - intervention 4</t>
  </si>
  <si>
    <t>Number immunized (with mop up) - intervention 5</t>
  </si>
  <si>
    <t>Number immunized (strategy 1) - intervention 1</t>
  </si>
  <si>
    <t>Number immunized (strategy 1) - intervention 2</t>
  </si>
  <si>
    <t>Number immunized (strategy 1) - intervention 3</t>
  </si>
  <si>
    <t>Number immunized (strategy 1) - intervention 4</t>
  </si>
  <si>
    <t>Number immunized (strategy 1) - intervention 5</t>
  </si>
  <si>
    <t>Number immunized (strategy 2) - intervention 1</t>
  </si>
  <si>
    <t>Number immunized (strategy 2) - intervention 2</t>
  </si>
  <si>
    <t>Number immunized (strategy 2) - intervention 3</t>
  </si>
  <si>
    <t>Number immunized (strategy 2) - intervention 4</t>
  </si>
  <si>
    <t>Number immunized (strategy 2) - intervention 5</t>
  </si>
  <si>
    <t>Number immunized (strategy 3) - intervention 1</t>
  </si>
  <si>
    <t>Number immunized (strategy 3) - intervention 2</t>
  </si>
  <si>
    <t>Number immunized (strategy 3) - intervention 3</t>
  </si>
  <si>
    <t>Number immunized (strategy 3) - intervention 4</t>
  </si>
  <si>
    <t>Number immunized (strategy 3) - intervention 5</t>
  </si>
  <si>
    <t>Number immunized (strategy 4) - intervention 1</t>
  </si>
  <si>
    <t>Number immunized (strategy 4) - intervention 2</t>
  </si>
  <si>
    <t>Number immunized (strategy 4) - intervention 3</t>
  </si>
  <si>
    <t>Number immunized (strategy 4) - intervention 4</t>
  </si>
  <si>
    <t>Number immunized (strategy 4) - intervention 5</t>
  </si>
  <si>
    <t>Number immunized (mop up) - intervention 1</t>
  </si>
  <si>
    <t>Number immunized (mop up) - intervention 2</t>
  </si>
  <si>
    <t>Number immunized (mop up) - intervention 3</t>
  </si>
  <si>
    <t>Number immunized (mop up) - intervention 4</t>
  </si>
  <si>
    <t>Number immunized (mop up) - intervention 5</t>
  </si>
  <si>
    <t>2.13a</t>
  </si>
  <si>
    <t>2.13b</t>
  </si>
  <si>
    <t>2.13c</t>
  </si>
  <si>
    <t>2.13d</t>
  </si>
  <si>
    <t>2.13e</t>
  </si>
  <si>
    <t>2.14a</t>
  </si>
  <si>
    <t>2.14b</t>
  </si>
  <si>
    <t>2.14c</t>
  </si>
  <si>
    <t>2.14d</t>
  </si>
  <si>
    <t>2.14e</t>
  </si>
  <si>
    <t>2.15a-1</t>
  </si>
  <si>
    <t>2.15a-2</t>
  </si>
  <si>
    <t>2.15a-3</t>
  </si>
  <si>
    <t>2.15a-4</t>
  </si>
  <si>
    <t>2.15a-5</t>
  </si>
  <si>
    <t>2.15b-1</t>
  </si>
  <si>
    <t>2.15b-2</t>
  </si>
  <si>
    <t>2.15b-3</t>
  </si>
  <si>
    <t>2.15b-4</t>
  </si>
  <si>
    <t>2.15b-5</t>
  </si>
  <si>
    <t>2.15c-1</t>
  </si>
  <si>
    <t>2.15c-2</t>
  </si>
  <si>
    <t>2.15c-3</t>
  </si>
  <si>
    <t>2.15c-4</t>
  </si>
  <si>
    <t>2.15c-5</t>
  </si>
  <si>
    <t>2.15d-1</t>
  </si>
  <si>
    <t>2.15d-2</t>
  </si>
  <si>
    <t>2.15d-3</t>
  </si>
  <si>
    <t>2.15d-4</t>
  </si>
  <si>
    <t>2.15d-5</t>
  </si>
  <si>
    <t>2.15e--1</t>
  </si>
  <si>
    <t>2.15e--2</t>
  </si>
  <si>
    <t>2.15e--3</t>
  </si>
  <si>
    <t>2.15e--4</t>
  </si>
  <si>
    <t>2.15e--5</t>
  </si>
  <si>
    <t>5.07b-E1</t>
  </si>
  <si>
    <t>5.07b-E2</t>
  </si>
  <si>
    <t>5.07b-E3</t>
  </si>
  <si>
    <t>5.07b-E4</t>
  </si>
  <si>
    <t>5.07b-E5</t>
  </si>
  <si>
    <t>5.07b-E6</t>
  </si>
  <si>
    <t>5.07b-E7</t>
  </si>
  <si>
    <t>5.07b-E8</t>
  </si>
  <si>
    <t>5.07b-E9</t>
  </si>
  <si>
    <t>5.07b-E10</t>
  </si>
  <si>
    <t>Other (purpose) - event 1</t>
  </si>
  <si>
    <t>Other (purpose) - event 2</t>
  </si>
  <si>
    <t>Other (purpose) - event 3</t>
  </si>
  <si>
    <t>Other (purpose) - event 4</t>
  </si>
  <si>
    <t>Other (purpose) - event 5</t>
  </si>
  <si>
    <t>Other (purpose) - event 6</t>
  </si>
  <si>
    <t>Other (purpose) - event 7</t>
  </si>
  <si>
    <t>Other (purpose) - event 8</t>
  </si>
  <si>
    <t>Other (purpose) - event 9</t>
  </si>
  <si>
    <t>Other (purpose) - event 10</t>
  </si>
  <si>
    <t>Total fuel expenses (NGN) - vehicle 1</t>
  </si>
  <si>
    <t>Total fuel expenses (NGN) - vehicle 2</t>
  </si>
  <si>
    <t>Total fuel expenses (NGN) - vehicle 3</t>
  </si>
  <si>
    <t>Total fuel expenses (NGN) - vehicle 4</t>
  </si>
  <si>
    <t>Total fuel expenses (NGN) - vehicle 5</t>
  </si>
  <si>
    <t>Total fuel expenses (NGN) - vehicle 6</t>
  </si>
  <si>
    <t>Total fuel expenses (NGN) - vehicle 7</t>
  </si>
  <si>
    <t>Total fuel expenses (NGN) - vehicle 8</t>
  </si>
  <si>
    <t>Total fuel expenses (NGN) - vehicle 9</t>
  </si>
  <si>
    <t>Total fuel expenses (NGN) - vehicle 10</t>
  </si>
  <si>
    <t>7.10a-1</t>
  </si>
  <si>
    <t>7.10a-2</t>
  </si>
  <si>
    <t>7.10a-3</t>
  </si>
  <si>
    <t>7.10a-4</t>
  </si>
  <si>
    <t>7.10a-5</t>
  </si>
  <si>
    <t>7.10a-6</t>
  </si>
  <si>
    <t>7.10a-7</t>
  </si>
  <si>
    <t>7.10a-8</t>
  </si>
  <si>
    <t>7.10a-9</t>
  </si>
  <si>
    <t>7.10a-10</t>
  </si>
  <si>
    <t>Training (% fuel use) - vehicle 1</t>
  </si>
  <si>
    <t>Training (% fuel use) - vehicle 2</t>
  </si>
  <si>
    <t>Training (% fuel use) - vehicle 3</t>
  </si>
  <si>
    <t>Training (% fuel use) - vehicle 4</t>
  </si>
  <si>
    <t>Training (% fuel use) - vehicle 5</t>
  </si>
  <si>
    <t>Training (% fuel use) - vehicle 6</t>
  </si>
  <si>
    <t>Training (% fuel use) - vehicle 7</t>
  </si>
  <si>
    <t>Training (% fuel use) - vehicle 8</t>
  </si>
  <si>
    <t>Training (% fuel use) - vehicle 9</t>
  </si>
  <si>
    <t>Training (% fuel use) - vehicle 10</t>
  </si>
  <si>
    <t>Campaign management (% fuel use) - vehicle 1</t>
  </si>
  <si>
    <t>Campaign management (% fuel use) - vehicle 2</t>
  </si>
  <si>
    <t>Campaign management (% fuel use) - vehicle 3</t>
  </si>
  <si>
    <t>Campaign management (% fuel use) - vehicle 4</t>
  </si>
  <si>
    <t>Campaign management (% fuel use) - vehicle 5</t>
  </si>
  <si>
    <t>Campaign management (% fuel use) - vehicle 6</t>
  </si>
  <si>
    <t>Campaign management (% fuel use) - vehicle 7</t>
  </si>
  <si>
    <t>Campaign management (% fuel use) - vehicle 8</t>
  </si>
  <si>
    <t>Campaign management (% fuel use) - vehicle 9</t>
  </si>
  <si>
    <t>Campaign management (% fuel use) - vehicle 10</t>
  </si>
  <si>
    <t>Supervision (% fuel use) - vehicle 1</t>
  </si>
  <si>
    <t>Supervision (% fuel use) - vehicle 2</t>
  </si>
  <si>
    <t>Supervision (% fuel use) - vehicle 3</t>
  </si>
  <si>
    <t>Supervision (% fuel use) - vehicle 4</t>
  </si>
  <si>
    <t>Supervision (% fuel use) - vehicle 5</t>
  </si>
  <si>
    <t>Supervision (% fuel use) - vehicle 6</t>
  </si>
  <si>
    <t>Supervision (% fuel use) - vehicle 7</t>
  </si>
  <si>
    <t>Supervision (% fuel use) - vehicle 8</t>
  </si>
  <si>
    <t>Supervision (% fuel use) - vehicle 9</t>
  </si>
  <si>
    <t>Supervision (% fuel use) - vehicle 10</t>
  </si>
  <si>
    <t>Vac. distribution &amp; storage (% fuel use) - vehicle 1</t>
  </si>
  <si>
    <t>Vac. distribution &amp; storage (% fuel use) - vehicle 2</t>
  </si>
  <si>
    <t>Vac. distribution &amp; storage (% fuel use) - vehicle 3</t>
  </si>
  <si>
    <t>Vac. distribution &amp; storage (% fuel use) - vehicle 4</t>
  </si>
  <si>
    <t>Vac. distribution &amp; storage (% fuel use) - vehicle 5</t>
  </si>
  <si>
    <t>Vac. distribution &amp; storage (% fuel use) - vehicle 6</t>
  </si>
  <si>
    <t>Vac. distribution &amp; storage (% fuel use) - vehicle 7</t>
  </si>
  <si>
    <t>Vac. distribution &amp; storage (% fuel use) - vehicle 8</t>
  </si>
  <si>
    <t>Vac. distribution &amp; storage (% fuel use) - vehicle 9</t>
  </si>
  <si>
    <t>Vac. distribution &amp; storage (% fuel use) - vehicle 10</t>
  </si>
  <si>
    <t>cold chain maintenance (% fuel use) - vehicle 1</t>
  </si>
  <si>
    <t>cold chain maintenance (% fuel use) - vehicle 2</t>
  </si>
  <si>
    <t>cold chain maintenance (% fuel use) - vehicle 3</t>
  </si>
  <si>
    <t>cold chain maintenance (% fuel use) - vehicle 4</t>
  </si>
  <si>
    <t>cold chain maintenance (% fuel use) - vehicle 5</t>
  </si>
  <si>
    <t>cold chain maintenance (% fuel use) - vehicle 6</t>
  </si>
  <si>
    <t>cold chain maintenance (% fuel use) - vehicle 7</t>
  </si>
  <si>
    <t>cold chain maintenance (% fuel use) - vehicle 8</t>
  </si>
  <si>
    <t>cold chain maintenance (% fuel use) - vehicle 9</t>
  </si>
  <si>
    <t>cold chain maintenance (% fuel use) - vehicle 10</t>
  </si>
  <si>
    <t>Waste management (% fuel use) - vehicle 1</t>
  </si>
  <si>
    <t>Waste management (% fuel use) - vehicle 2</t>
  </si>
  <si>
    <t>Waste management (% fuel use) - vehicle 3</t>
  </si>
  <si>
    <t>Waste management (% fuel use) - vehicle 4</t>
  </si>
  <si>
    <t>Waste management (% fuel use) - vehicle 5</t>
  </si>
  <si>
    <t>Waste management (% fuel use) - vehicle 6</t>
  </si>
  <si>
    <t>Waste management (% fuel use) - vehicle 7</t>
  </si>
  <si>
    <t>Waste management (% fuel use) - vehicle 8</t>
  </si>
  <si>
    <t>Waste management (% fuel use) - vehicle 9</t>
  </si>
  <si>
    <t>Waste management (% fuel use) - vehicle 10</t>
  </si>
  <si>
    <t>AEFI management (% fuel use) - vehicle 1</t>
  </si>
  <si>
    <t>AEFI management (% fuel use) - vehicle 2</t>
  </si>
  <si>
    <t>AEFI management (% fuel use) - vehicle 3</t>
  </si>
  <si>
    <t>AEFI management (% fuel use) - vehicle 4</t>
  </si>
  <si>
    <t>AEFI management (% fuel use) - vehicle 5</t>
  </si>
  <si>
    <t>AEFI management (% fuel use) - vehicle 6</t>
  </si>
  <si>
    <t>AEFI management (% fuel use) - vehicle 7</t>
  </si>
  <si>
    <t>AEFI management (% fuel use) - vehicle 8</t>
  </si>
  <si>
    <t>AEFI management (% fuel use) - vehicle 9</t>
  </si>
  <si>
    <t>AEFI management (% fuel use) - vehicle 10</t>
  </si>
  <si>
    <t>Record keeping (% fuel use) - vehicle 1</t>
  </si>
  <si>
    <t>Record keeping (% fuel use) - vehicle 2</t>
  </si>
  <si>
    <t>Record keeping (% fuel use) - vehicle 3</t>
  </si>
  <si>
    <t>Record keeping (% fuel use) - vehicle 4</t>
  </si>
  <si>
    <t>Record keeping (% fuel use) - vehicle 5</t>
  </si>
  <si>
    <t>Record keeping (% fuel use) - vehicle 6</t>
  </si>
  <si>
    <t>Record keeping (% fuel use) - vehicle 7</t>
  </si>
  <si>
    <t>Record keeping (% fuel use) - vehicle 8</t>
  </si>
  <si>
    <t>Record keeping (% fuel use) - vehicle 9</t>
  </si>
  <si>
    <t>Record keeping (% fuel use) - vehicle 10</t>
  </si>
  <si>
    <t>Social mobilization (% fuel use) - vehicle 1</t>
  </si>
  <si>
    <t>Social mobilization (% fuel use) - vehicle 2</t>
  </si>
  <si>
    <t>Social mobilization (% fuel use) - vehicle 3</t>
  </si>
  <si>
    <t>Social mobilization (% fuel use) - vehicle 4</t>
  </si>
  <si>
    <t>Social mobilization (% fuel use) - vehicle 5</t>
  </si>
  <si>
    <t>Social mobilization (% fuel use) - vehicle 6</t>
  </si>
  <si>
    <t>Social mobilization (% fuel use) - vehicle 7</t>
  </si>
  <si>
    <t>Social mobilization (% fuel use) - vehicle 8</t>
  </si>
  <si>
    <t>Social mobilization (% fuel use) - vehicle 9</t>
  </si>
  <si>
    <t>Social mobilization (% fuel use) - vehicle 10</t>
  </si>
  <si>
    <t>Other (% fuel use) - vehicle 1</t>
  </si>
  <si>
    <t>Other (% fuel use) - vehicle 2</t>
  </si>
  <si>
    <t>Other (% fuel use) - vehicle 3</t>
  </si>
  <si>
    <t>Other (% fuel use) - vehicle 4</t>
  </si>
  <si>
    <t>Other (% fuel use) - vehicle 5</t>
  </si>
  <si>
    <t>Other (% fuel use) - vehicle 6</t>
  </si>
  <si>
    <t>Other (% fuel use) - vehicle 7</t>
  </si>
  <si>
    <t>Other (% fuel use) - vehicle 8</t>
  </si>
  <si>
    <t>Other (% fuel use) - vehicle 9</t>
  </si>
  <si>
    <t>Other (% fuel use) - vehicle 10</t>
  </si>
  <si>
    <t>3.04e-15</t>
  </si>
  <si>
    <t>Other labor (NGN) - campaign management</t>
  </si>
  <si>
    <t>Other labor (NGN) - supervision</t>
  </si>
  <si>
    <t>Other labor (NGN) - vacc distribution &amp; storage</t>
  </si>
  <si>
    <t>Other labor (NGN) - cold chain maintenance</t>
  </si>
  <si>
    <t>Other labor (NGN) - waste management</t>
  </si>
  <si>
    <t>Other labor (NGN) - AEFI management</t>
  </si>
  <si>
    <t>Other labor (NGN) - record keeping</t>
  </si>
  <si>
    <t>Other labor (NGN) - social mobilization</t>
  </si>
  <si>
    <t>Other labor (NGN) - other campaign activity</t>
  </si>
  <si>
    <t>Other labor expense (purpose) - campaign management</t>
  </si>
  <si>
    <t>Other labor expense (purpose) - supervision</t>
  </si>
  <si>
    <t>Other labor expense (purpose) - vacc distribution &amp; storage</t>
  </si>
  <si>
    <t>Other labor expense (purpose) - cold chain maintenance</t>
  </si>
  <si>
    <t>Other labor expense (purpose) - waste management</t>
  </si>
  <si>
    <t>Other labor expense (purpose) - AEFI management</t>
  </si>
  <si>
    <t>Other labor expense (purpose) - record keeping</t>
  </si>
  <si>
    <t>Other labor expense (purpose) - social mobilization</t>
  </si>
  <si>
    <t>Other labor expense (purpose) - other campaign activity</t>
  </si>
  <si>
    <t>Other transport expenses (NGN) - Training</t>
  </si>
  <si>
    <t>Other transport expenses (NGN) - Campaign management</t>
  </si>
  <si>
    <t>Other transport expenses (NGN) - Supervision</t>
  </si>
  <si>
    <t>Other transport expenses (NGN) - Vac. storage &amp; ditribution</t>
  </si>
  <si>
    <t>Other transport expenses (NGN) - cold chain maintenance</t>
  </si>
  <si>
    <t>Other transport expenses (NGN) - Waste management</t>
  </si>
  <si>
    <t>Other transport expenses (NGN) - AEFI management</t>
  </si>
  <si>
    <t>Other transport expenses (NGN) - Record keeping</t>
  </si>
  <si>
    <t>Other transport expenses (NGN) - Social mobilization</t>
  </si>
  <si>
    <t>Other transport expenses (NGN) - Other</t>
  </si>
  <si>
    <t>Printing expenditure (NGN) - record keeping</t>
  </si>
  <si>
    <t>Printing - record keeping (tally sheets, vaccination cards, etc.)</t>
  </si>
  <si>
    <t>Printing - social mobilization (banners and posters)</t>
  </si>
  <si>
    <t>Printing - campaign management (target population lists and checklists)</t>
  </si>
  <si>
    <t>Printing - other (project reports, final reports, etc.)</t>
  </si>
  <si>
    <t>Printing expenditure (NGN) - social mobilization</t>
  </si>
  <si>
    <t>Printing expenditure (NGN) - campaign management</t>
  </si>
  <si>
    <t>Printing expenditure (NGN) - other</t>
  </si>
  <si>
    <t>8.26b1</t>
  </si>
  <si>
    <t>8.26b2</t>
  </si>
  <si>
    <t>8.26b3</t>
  </si>
  <si>
    <t>8.26b4</t>
  </si>
  <si>
    <r>
      <t xml:space="preserve">C. CAMPAIGN </t>
    </r>
    <r>
      <rPr>
        <b/>
        <sz val="12"/>
        <color rgb="FFFFC000"/>
        <rFont val="Arial"/>
        <family val="2"/>
      </rPr>
      <t>DELIVERY STRATEGY</t>
    </r>
  </si>
  <si>
    <t>How many vials/packs were distributed to each district below for the campaign?</t>
  </si>
  <si>
    <t>District 1</t>
  </si>
  <si>
    <t>District 2</t>
  </si>
  <si>
    <t>District 3</t>
  </si>
  <si>
    <t>District 4</t>
  </si>
  <si>
    <t>District 5</t>
  </si>
  <si>
    <t>District 6</t>
  </si>
  <si>
    <t>District 7</t>
  </si>
  <si>
    <t>District 8</t>
  </si>
  <si>
    <t>District 9</t>
  </si>
  <si>
    <t>District 10</t>
  </si>
  <si>
    <t>District 11</t>
  </si>
  <si>
    <t>District 12</t>
  </si>
  <si>
    <t>District 13</t>
  </si>
  <si>
    <t>District 14</t>
  </si>
  <si>
    <t>District 15</t>
  </si>
  <si>
    <t>District 16</t>
  </si>
  <si>
    <t>District 17</t>
  </si>
  <si>
    <t>District 18</t>
  </si>
  <si>
    <t>District 19</t>
  </si>
  <si>
    <t>District 20</t>
  </si>
  <si>
    <t>District 21</t>
  </si>
  <si>
    <t>How many of the following items were distributed to each district below for the campaign?</t>
  </si>
  <si>
    <t>C.  ANY REMARKS?</t>
  </si>
  <si>
    <r>
      <t xml:space="preserve">What is the </t>
    </r>
    <r>
      <rPr>
        <b/>
        <sz val="11"/>
        <rFont val="Arial"/>
        <family val="2"/>
      </rPr>
      <t>grade</t>
    </r>
    <r>
      <rPr>
        <sz val="11"/>
        <rFont val="Arial"/>
        <family val="2"/>
      </rPr>
      <t xml:space="preserve"> (if paid) or equivalent grade (unpaid) of this staff member?</t>
    </r>
  </si>
  <si>
    <t>B.  ANY REMARKS?</t>
  </si>
  <si>
    <t>What was the duration of the event (in number of days)?</t>
  </si>
  <si>
    <t>6.36a</t>
  </si>
  <si>
    <t>6.36a-a</t>
  </si>
  <si>
    <t>6.36a-b</t>
  </si>
  <si>
    <t>6.36a-c</t>
  </si>
  <si>
    <t>6.36a-d</t>
  </si>
  <si>
    <t>6.36a-e</t>
  </si>
  <si>
    <t>6.36a-f</t>
  </si>
  <si>
    <t>6.36a-g</t>
  </si>
  <si>
    <t>6.36a-h</t>
  </si>
  <si>
    <t>6.36a-i</t>
  </si>
  <si>
    <t>6.37a-C1</t>
  </si>
  <si>
    <t>6.37a-C2</t>
  </si>
  <si>
    <t>6.37a-C3</t>
  </si>
  <si>
    <t>6.37a-C4</t>
  </si>
  <si>
    <t>6.37b-C1</t>
  </si>
  <si>
    <t>6.37b-C2</t>
  </si>
  <si>
    <t>6.37b-C3</t>
  </si>
  <si>
    <t>6.37b-C4</t>
  </si>
  <si>
    <t>7.11-e</t>
  </si>
  <si>
    <t>7.11-f</t>
  </si>
  <si>
    <t>7.11-g</t>
  </si>
  <si>
    <t>7.11-h</t>
  </si>
  <si>
    <t>7.11-i</t>
  </si>
  <si>
    <t>7.11-j</t>
  </si>
  <si>
    <t>7.12a-C1</t>
  </si>
  <si>
    <t>7.12a-C2</t>
  </si>
  <si>
    <t>7.12a-C3</t>
  </si>
  <si>
    <t>7.12a-C4</t>
  </si>
  <si>
    <t>7.12a-C5</t>
  </si>
  <si>
    <t>7.12b-C1</t>
  </si>
  <si>
    <t>7.12b-C2</t>
  </si>
  <si>
    <t>7.12b-C3</t>
  </si>
  <si>
    <t>7.12b-C4</t>
  </si>
  <si>
    <t>7.12b-C5</t>
  </si>
  <si>
    <t>7.11-a</t>
  </si>
  <si>
    <t>7.11-b</t>
  </si>
  <si>
    <t>7.11-c</t>
  </si>
  <si>
    <t>7.11-d</t>
  </si>
  <si>
    <t>9.10a</t>
  </si>
  <si>
    <t>9.14a-C1</t>
  </si>
  <si>
    <t>9.14a-C2</t>
  </si>
  <si>
    <t>9.14a-C3</t>
  </si>
  <si>
    <t>9.14a-C4</t>
  </si>
  <si>
    <t>9.14b-C1</t>
  </si>
  <si>
    <t>9.14b-C2</t>
  </si>
  <si>
    <t>9.14b-C3</t>
  </si>
  <si>
    <t>9.14b-C4</t>
  </si>
  <si>
    <t>District</t>
  </si>
  <si>
    <t>Ward</t>
  </si>
  <si>
    <t>Health facility</t>
  </si>
  <si>
    <t>GENERATOR FUEL USAGE</t>
  </si>
  <si>
    <t>Generator fuel - total expense (NGN)</t>
  </si>
  <si>
    <t>Who pays this staff?</t>
  </si>
  <si>
    <t>Vials/packs distributed - Intervention 1 - District2</t>
  </si>
  <si>
    <t>Vials/packs distributed - Intervention 1 - District1</t>
  </si>
  <si>
    <t>Vials/packs distributed - Intervention 1 - District3</t>
  </si>
  <si>
    <t>Vials/packs distributed - Intervention 1 - District4</t>
  </si>
  <si>
    <t>Vials/packs distributed - Intervention 1 - District5</t>
  </si>
  <si>
    <t>Vials/packs distributed - Intervention 1 - District6</t>
  </si>
  <si>
    <t>Vials/packs distributed - Intervention 1 - District7</t>
  </si>
  <si>
    <t>Vials/packs distributed - Intervention 1 - District8</t>
  </si>
  <si>
    <t>Vials/packs distributed - Intervention 1 - District9</t>
  </si>
  <si>
    <t>Vials/packs distributed - Intervention 1 - District10</t>
  </si>
  <si>
    <t>Vials/packs distributed - Intervention 1 - District11</t>
  </si>
  <si>
    <t>Vials/packs distributed - Intervention 1 - District12</t>
  </si>
  <si>
    <t>Vials/packs distributed - Intervention 1 - District13</t>
  </si>
  <si>
    <t>Vials/packs distributed - Intervention 1 - District14</t>
  </si>
  <si>
    <t>Vials/packs distributed - Intervention 1 - District15</t>
  </si>
  <si>
    <t>Vials/packs distributed - Intervention 1 - District16</t>
  </si>
  <si>
    <t>Vials/packs distributed - Intervention 1 - District17</t>
  </si>
  <si>
    <t>Vials/packs distributed - Intervention 1 - District18</t>
  </si>
  <si>
    <t>Vials/packs distributed - Intervention 1 - District19</t>
  </si>
  <si>
    <t>Vials/packs distributed - Intervention 1 - District20</t>
  </si>
  <si>
    <t>Vials/packs distributed - Intervention 1 - District21</t>
  </si>
  <si>
    <t>Vials/packs distributed - Intervention 2 - District1</t>
  </si>
  <si>
    <t>Vials/packs distributed - Intervention 2 - District2</t>
  </si>
  <si>
    <t>Vials/packs distributed - Intervention 2 - District3</t>
  </si>
  <si>
    <t>Vials/packs distributed - Intervention 2 - District4</t>
  </si>
  <si>
    <t>Vials/packs distributed - Intervention 2 - District5</t>
  </si>
  <si>
    <t>Vials/packs distributed - Intervention 2 - District6</t>
  </si>
  <si>
    <t>Vials/packs distributed - Intervention 2 - District7</t>
  </si>
  <si>
    <t>Vials/packs distributed - Intervention 2 - District8</t>
  </si>
  <si>
    <t>Vials/packs distributed - Intervention 2 - District9</t>
  </si>
  <si>
    <t>Vials/packs distributed - Intervention 2 - District10</t>
  </si>
  <si>
    <t>Vials/packs distributed - Intervention 2 - District11</t>
  </si>
  <si>
    <t>Vials/packs distributed - Intervention 2 - District12</t>
  </si>
  <si>
    <t>Vials/packs distributed - Intervention 2 - District13</t>
  </si>
  <si>
    <t>Vials/packs distributed - Intervention 2 - District14</t>
  </si>
  <si>
    <t>Vials/packs distributed - Intervention 2 - District15</t>
  </si>
  <si>
    <t>Vials/packs distributed - Intervention 2 - District16</t>
  </si>
  <si>
    <t>Vials/packs distributed - Intervention 2 - District17</t>
  </si>
  <si>
    <t>Vials/packs distributed - Intervention 2 - District18</t>
  </si>
  <si>
    <t>Vials/packs distributed - Intervention 2 - District19</t>
  </si>
  <si>
    <t>Vials/packs distributed - Intervention 2 - District20</t>
  </si>
  <si>
    <t>Vials/packs distributed - Intervention 2 - District21</t>
  </si>
  <si>
    <t>Vials/packs distributed - Intervention 3 - District1</t>
  </si>
  <si>
    <t>Vials/packs distributed - Intervention 3 - District2</t>
  </si>
  <si>
    <t>Vials/packs distributed - Intervention 3 - District3</t>
  </si>
  <si>
    <t>Vials/packs distributed - Intervention 3 - District4</t>
  </si>
  <si>
    <t>Vials/packs distributed - Intervention 3 - District5</t>
  </si>
  <si>
    <t>Vials/packs distributed - Intervention 3 - District6</t>
  </si>
  <si>
    <t>Vials/packs distributed - Intervention 3 - District7</t>
  </si>
  <si>
    <t>Vials/packs distributed - Intervention 3 - District8</t>
  </si>
  <si>
    <t>Vials/packs distributed - Intervention 3 - District9</t>
  </si>
  <si>
    <t>Vials/packs distributed - Intervention 3 - District10</t>
  </si>
  <si>
    <t>Vials/packs distributed - Intervention 3 - District11</t>
  </si>
  <si>
    <t>Vials/packs distributed - Intervention 3 - District12</t>
  </si>
  <si>
    <t>Vials/packs distributed - Intervention 3 - District13</t>
  </si>
  <si>
    <t>Vials/packs distributed - Intervention 3 - District14</t>
  </si>
  <si>
    <t>Vials/packs distributed - Intervention 3 - District15</t>
  </si>
  <si>
    <t>Vials/packs distributed - Intervention 3 - District16</t>
  </si>
  <si>
    <t>Vials/packs distributed - Intervention 3 - District17</t>
  </si>
  <si>
    <t>Vials/packs distributed - Intervention 3 - District18</t>
  </si>
  <si>
    <t>Vials/packs distributed - Intervention 3 - District19</t>
  </si>
  <si>
    <t>Vials/packs distributed - Intervention 3 - District20</t>
  </si>
  <si>
    <t>Vials/packs distributed - Intervention 3 - District21</t>
  </si>
  <si>
    <t>Vials/packs distributed - Intervention 4 - District1</t>
  </si>
  <si>
    <t>Vials/packs distributed - Intervention 4 - District2</t>
  </si>
  <si>
    <t>Vials/packs distributed - Intervention 4 - District3</t>
  </si>
  <si>
    <t>Vials/packs distributed - Intervention 4 - District4</t>
  </si>
  <si>
    <t>Vials/packs distributed - Intervention 4 - District5</t>
  </si>
  <si>
    <t>Vials/packs distributed - Intervention 4 - District6</t>
  </si>
  <si>
    <t>Vials/packs distributed - Intervention 4 - District7</t>
  </si>
  <si>
    <t>Vials/packs distributed - Intervention 4 - District8</t>
  </si>
  <si>
    <t>Vials/packs distributed - Intervention 4 - District9</t>
  </si>
  <si>
    <t>Vials/packs distributed - Intervention 4 - District10</t>
  </si>
  <si>
    <t>Vials/packs distributed - Intervention 4 - District11</t>
  </si>
  <si>
    <t>Vials/packs distributed - Intervention 4 - District12</t>
  </si>
  <si>
    <t>Vials/packs distributed - Intervention 4 - District13</t>
  </si>
  <si>
    <t>Vials/packs distributed - Intervention 4 - District14</t>
  </si>
  <si>
    <t>Vials/packs distributed - Intervention 4 - District15</t>
  </si>
  <si>
    <t>Vials/packs distributed - Intervention 4 - District16</t>
  </si>
  <si>
    <t>Vials/packs distributed - Intervention 4 - District17</t>
  </si>
  <si>
    <t>Vials/packs distributed - Intervention 4 - District18</t>
  </si>
  <si>
    <t>Vials/packs distributed - Intervention 4 - District19</t>
  </si>
  <si>
    <t>Vials/packs distributed - Intervention 4 - District20</t>
  </si>
  <si>
    <t>Vials/packs distributed - Intervention 4 - District21</t>
  </si>
  <si>
    <t>ICAN Campaign Costing - State/Province-level questionnaire
INSTRUCTIONS</t>
  </si>
  <si>
    <t>This questionnaire is designed to collect campaign related information at State/Province level. The tool is designed to be adaptable for use in different countries and contexts. Before using the questionnaire update tab 0a. Country information to make sure the questionnaire reflects the chosen country context.</t>
  </si>
  <si>
    <t>State/Province</t>
  </si>
  <si>
    <t>Catchement pop (State/Province)</t>
  </si>
  <si>
    <t>MCV1 coverage (State/Province)</t>
  </si>
  <si>
    <t>Penta3 coverage (State/Province)</t>
  </si>
  <si>
    <t>ICAN Campaign Costing - State/Province-level questionnaire
1. General information</t>
  </si>
  <si>
    <t>Please specify the State/Province for which data is being collected:</t>
  </si>
  <si>
    <t>B.  SPECIFY THE STATE/PROVINCE</t>
  </si>
  <si>
    <t>ICAN Campaign Costing - State/Province-level questionnaire
2. Campaign information</t>
  </si>
  <si>
    <t>On this page, we collect general information regarding the scope of the campaign in this State/Province. Inconsistencies between the dates in section B will be marked in red. Fields in yellow are mandatory, fields in grey are optional. Blue fields should be left untouched.</t>
  </si>
  <si>
    <t>Interventions delivered in this State/Province as part of the campaign</t>
  </si>
  <si>
    <t>How many of each of the items below were distributed to the State/Province from the National/Federal level?</t>
  </si>
  <si>
    <t xml:space="preserve">Here we specify how many vaccines and vaccine administration supplies were received by the State/Province from the National/Federal level, as well as how many were distributed to each of the sampled districts. </t>
  </si>
  <si>
    <t>How many vials/packs were distributed to the State/Province from the National/Federal level?</t>
  </si>
  <si>
    <t>ICAN Campaign Costing - State/Province-level questionnaire
3. Vaccines and supplies</t>
  </si>
  <si>
    <t>ICAN Campaign Costing - State/Province-level questionnaire
4. Campaign staff</t>
  </si>
  <si>
    <t>ICAN Campaign Costing - State/Province-level questionnaire
5. Meetings, trainings and events</t>
  </si>
  <si>
    <t>On this tab, capture any meetings, trainings or social mobilization events that were held for the campaign and that State/Province staff participated in. Include all campaign-related events from the first campaign activity to the last. For recurrent events with similar duration and representation, you can use a single column to aggregate all costs. For all others, use one column per event. If a recurrent event took place across different time periods, split it in different columns and only group together events that took place in the same time period. Do not include per diem expenses here (see tab 9 for per diem).</t>
  </si>
  <si>
    <t>ICAN Campaign Costing - State/Province-level questionnaire
6. Staff time &amp; transport</t>
  </si>
  <si>
    <t>ICAN Campaign Costing - State/Province-level questionnaire
7. Vehicles and transport</t>
  </si>
  <si>
    <t>ICAN Campaign Costing - State/Province-level questionnaire
8. Equipment and supplies</t>
  </si>
  <si>
    <t>Please indicate how the cold chain was maintained during the campaign, and record details for all cold chain equipment, generators and office equipment which was used for the campaign in this State/Province. This may include equipment that was borrowed from a partner or MOH for the purpose of the campaign. For questions 8.05 and 8.06 about the reception and delivery of the vaccines, if vaccines were received across multiple days, please indicate an average date. If necessary, use the Any Remarks? box at the end to provide additional clarifications. Fields in yellow are mandatory, fields in grey are optional (or not applicable).</t>
  </si>
  <si>
    <t>Was the State/Province level's cold chain powered during the campaign?</t>
  </si>
  <si>
    <t>ICAN Campaign Costing - State/Province-level questionnaire
9. Per diems, waste management, communication &amp; other expenses</t>
  </si>
  <si>
    <t>ICAN Campaign Costing - State/Province-level questionnaire
0a. Country-specific information</t>
  </si>
  <si>
    <t>ICAN Campaign Costing - State/Province-level questionnaire 
0b. Unit costs</t>
  </si>
  <si>
    <t>Types of events</t>
  </si>
  <si>
    <t>Yes or no responses</t>
  </si>
  <si>
    <t>Payroll status</t>
  </si>
  <si>
    <t>Vehicle types</t>
  </si>
  <si>
    <t>Ownership type1</t>
  </si>
  <si>
    <t>Type of intervention</t>
  </si>
  <si>
    <t>Distance measurement units</t>
  </si>
  <si>
    <t>Intervention package</t>
  </si>
  <si>
    <t>Source of funding2</t>
  </si>
  <si>
    <t>Source of funding1</t>
  </si>
  <si>
    <t>Ownership typ2</t>
  </si>
  <si>
    <t>Ownership type3</t>
  </si>
  <si>
    <t>Campaign-specific vs regular staff</t>
  </si>
  <si>
    <t>Types of fuel2</t>
  </si>
  <si>
    <t>Types of fuel1</t>
  </si>
  <si>
    <t>Volume measurement units</t>
  </si>
  <si>
    <t>Campaign activities</t>
  </si>
  <si>
    <t>Vaccine or supplement</t>
  </si>
  <si>
    <t>Fuel measurement type</t>
  </si>
  <si>
    <t>Campaign activities2</t>
  </si>
  <si>
    <t>Months of the year</t>
  </si>
  <si>
    <t>Number of month</t>
  </si>
  <si>
    <t>Percentage thresholds</t>
  </si>
  <si>
    <t>Waste disposal modalities</t>
  </si>
  <si>
    <t>Vaccine administration supply units</t>
  </si>
  <si>
    <t>Sources of funding3</t>
  </si>
  <si>
    <t>Reviewer name</t>
  </si>
  <si>
    <t>1. Comment/question (DATE)</t>
  </si>
  <si>
    <t>1. Clarifications</t>
  </si>
  <si>
    <t>2. Comment/question (DATE)</t>
  </si>
  <si>
    <t>2. Clarifications</t>
  </si>
  <si>
    <t>3. Comment/question (DATE)</t>
  </si>
  <si>
    <t>3. Clarification</t>
  </si>
  <si>
    <t>3. Campaign stock and coverage</t>
  </si>
  <si>
    <r>
      <t># doses delivered in campaign 
(</t>
    </r>
    <r>
      <rPr>
        <b/>
        <sz val="10"/>
        <rFont val="Arial"/>
        <family val="2"/>
      </rPr>
      <t>excluding</t>
    </r>
    <r>
      <rPr>
        <sz val="10"/>
        <rFont val="Arial"/>
        <family val="2"/>
      </rPr>
      <t xml:space="preserve"> mop up)</t>
    </r>
  </si>
  <si>
    <r>
      <t># doses delivered in campaign 
(</t>
    </r>
    <r>
      <rPr>
        <b/>
        <sz val="10"/>
        <rFont val="Arial"/>
        <family val="2"/>
      </rPr>
      <t>including</t>
    </r>
    <r>
      <rPr>
        <sz val="10"/>
        <rFont val="Arial"/>
        <family val="2"/>
      </rPr>
      <t xml:space="preserve"> mop up)</t>
    </r>
  </si>
  <si>
    <r>
      <t xml:space="preserve">Were there any </t>
    </r>
    <r>
      <rPr>
        <b/>
        <sz val="10"/>
        <rFont val="Arial"/>
        <family val="2"/>
      </rPr>
      <t>other</t>
    </r>
    <r>
      <rPr>
        <sz val="10"/>
        <rFont val="Arial"/>
        <family val="2"/>
      </rPr>
      <t xml:space="preserve"> expenditures related to this event? (excluding per diem or transport)</t>
    </r>
  </si>
  <si>
    <t>Salary grade information</t>
  </si>
  <si>
    <t>Salary grade level (GL)</t>
  </si>
  <si>
    <t>C. Discount rate and fuel use rate</t>
  </si>
  <si>
    <t>Equipment discount rate</t>
  </si>
  <si>
    <t>Average fuel use for generators (liters/hr)</t>
  </si>
  <si>
    <t>D. Cold chain space volume (per dose)</t>
  </si>
  <si>
    <r>
      <t>Size (cm</t>
    </r>
    <r>
      <rPr>
        <b/>
        <vertAlign val="superscript"/>
        <sz val="12"/>
        <color theme="0"/>
        <rFont val="Calibri"/>
        <family val="2"/>
      </rPr>
      <t>3</t>
    </r>
    <r>
      <rPr>
        <b/>
        <sz val="12"/>
        <color theme="0"/>
        <rFont val="Calibri"/>
        <family val="2"/>
      </rPr>
      <t>)</t>
    </r>
  </si>
  <si>
    <t>Source</t>
  </si>
  <si>
    <t>E. Vaccine unit costs (enter here in USD or in 0a. Country information Q0.10 in LCU)</t>
  </si>
  <si>
    <t>Unit Cost (USD 2021)</t>
  </si>
  <si>
    <t>F. Incinerator information</t>
  </si>
  <si>
    <t>Value</t>
  </si>
  <si>
    <t>G. Generator information</t>
  </si>
  <si>
    <t>Replacement price</t>
  </si>
  <si>
    <t>Useful life (years)</t>
  </si>
  <si>
    <t>H. Cold chain equipment information</t>
  </si>
  <si>
    <t>I. Office equipment information</t>
  </si>
  <si>
    <t>J. Vehicle information</t>
  </si>
  <si>
    <t>Vehicle use info</t>
  </si>
  <si>
    <t>Replacement Price</t>
  </si>
  <si>
    <t>Useful life in years</t>
  </si>
  <si>
    <t>NOTE: all in-kind contributions need to be manually calculated here)</t>
  </si>
  <si>
    <t>K. Name of In-Kind contribution</t>
  </si>
  <si>
    <t>Estimated unit cost</t>
  </si>
  <si>
    <t>Quantity</t>
  </si>
  <si>
    <t>Campaign-specific/Shared</t>
  </si>
  <si>
    <t>Financial/Economic</t>
  </si>
  <si>
    <t>Cost activity</t>
  </si>
  <si>
    <t>Operating/Capital cost</t>
  </si>
  <si>
    <t>Cost item</t>
  </si>
  <si>
    <t>Funding source</t>
  </si>
  <si>
    <t>Relevant tab name</t>
  </si>
  <si>
    <t>Notes</t>
  </si>
  <si>
    <t>Shared costs</t>
  </si>
  <si>
    <t>Economic</t>
  </si>
  <si>
    <t>Yellow fever</t>
  </si>
  <si>
    <t>USD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</si>
</sst>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_(&quot;$&quot;* #,##0.00_);_(&quot;$&quot;* \(#,##0.00\);_(&quot;$&quot;* &quot;-&quot;??_);_(@_)"/>
    <numFmt numFmtId="165" formatCode="_(* #,##0.00_);_(* \(#,##0.00\);_(* &quot;-&quot;??_);_(@_)"/>
    <numFmt numFmtId="166" formatCode="0.00_);\(0.00\)"/>
    <numFmt numFmtId="167" formatCode="h:mm;@"/>
    <numFmt numFmtId="168" formatCode="0.0"/>
    <numFmt numFmtId="169" formatCode="_(* #,##0_);_(* \(#,##0\);_(* &quot;-&quot;??_);_(@_)"/>
  </numFmts>
  <fonts count="42" x14ac:knownFonts="1">
    <font>
      <sz val="11"/>
      <color theme="1"/>
      <name val="Calibri"/>
      <family val="2"/>
      <scheme val="minor"/>
    </font>
    <font>
      <sz val="11"/>
      <color theme="1"/>
      <name val="Calibri"/>
      <family val="2"/>
      <scheme val="minor"/>
    </font>
    <font>
      <sz val="10"/>
      <name val="Arial"/>
      <family val="2"/>
    </font>
    <font>
      <b/>
      <sz val="16"/>
      <color theme="0"/>
      <name val="Arial"/>
      <family val="2"/>
    </font>
    <font>
      <b/>
      <sz val="16"/>
      <color theme="3" tint="-0.249977111117893"/>
      <name val="Arial"/>
      <family val="2"/>
    </font>
    <font>
      <b/>
      <sz val="12"/>
      <name val="Arial"/>
      <family val="2"/>
    </font>
    <font>
      <sz val="12"/>
      <name val="Arial"/>
      <family val="2"/>
    </font>
    <font>
      <b/>
      <sz val="12"/>
      <color theme="0"/>
      <name val="Arial"/>
      <family val="2"/>
    </font>
    <font>
      <b/>
      <sz val="12"/>
      <color rgb="FFFFC000"/>
      <name val="Arial"/>
      <family val="2"/>
    </font>
    <font>
      <b/>
      <sz val="11"/>
      <name val="Arial"/>
      <family val="2"/>
    </font>
    <font>
      <sz val="11"/>
      <name val="Arial"/>
      <family val="2"/>
    </font>
    <font>
      <b/>
      <sz val="10"/>
      <name val="Arial"/>
      <family val="2"/>
    </font>
    <font>
      <b/>
      <sz val="11"/>
      <color theme="0"/>
      <name val="Arial"/>
      <family val="2"/>
    </font>
    <font>
      <b/>
      <sz val="10"/>
      <color theme="0"/>
      <name val="Arial"/>
      <family val="2"/>
    </font>
    <font>
      <sz val="13"/>
      <name val="Arial"/>
      <family val="2"/>
    </font>
    <font>
      <b/>
      <sz val="13"/>
      <color theme="0"/>
      <name val="Arial"/>
      <family val="2"/>
    </font>
    <font>
      <sz val="11"/>
      <name val="Arial Narrow"/>
      <family val="2"/>
    </font>
    <font>
      <b/>
      <sz val="10"/>
      <color rgb="FFFFC000"/>
      <name val="Arial"/>
      <family val="2"/>
    </font>
    <font>
      <sz val="10.5"/>
      <name val="Arial"/>
      <family val="2"/>
    </font>
    <font>
      <b/>
      <sz val="10.5"/>
      <name val="Arial"/>
      <family val="2"/>
    </font>
    <font>
      <sz val="9"/>
      <name val="Arial"/>
      <family val="2"/>
    </font>
    <font>
      <b/>
      <sz val="11"/>
      <color rgb="FFFFC000"/>
      <name val="Arial"/>
      <family val="2"/>
    </font>
    <font>
      <b/>
      <sz val="10"/>
      <color theme="8" tint="-0.499984740745262"/>
      <name val="Arial"/>
      <family val="2"/>
    </font>
    <font>
      <b/>
      <sz val="9"/>
      <name val="Arial"/>
      <family val="2"/>
    </font>
    <font>
      <b/>
      <sz val="10"/>
      <color theme="9" tint="-0.499984740745262"/>
      <name val="Arial"/>
      <family val="2"/>
    </font>
    <font>
      <sz val="10"/>
      <color rgb="FFFF0000"/>
      <name val="Arial"/>
      <family val="2"/>
    </font>
    <font>
      <sz val="11"/>
      <color rgb="FFFF0000"/>
      <name val="Arial"/>
      <family val="2"/>
    </font>
    <font>
      <sz val="8"/>
      <name val="Calibri"/>
      <family val="2"/>
      <scheme val="minor"/>
    </font>
    <font>
      <b/>
      <sz val="11"/>
      <color theme="1"/>
      <name val="Calibri"/>
      <family val="2"/>
      <scheme val="minor"/>
    </font>
    <font>
      <b/>
      <sz val="11"/>
      <color theme="0"/>
      <name val="Calibri"/>
      <family val="2"/>
      <scheme val="minor"/>
    </font>
    <font>
      <b/>
      <sz val="11"/>
      <name val="Calibri"/>
      <family val="2"/>
      <scheme val="minor"/>
    </font>
    <font>
      <b/>
      <sz val="10"/>
      <color rgb="FF974706"/>
      <name val="Arial"/>
      <family val="2"/>
    </font>
    <font>
      <sz val="11"/>
      <name val="Calibri"/>
      <family val="2"/>
      <scheme val="minor"/>
    </font>
    <font>
      <b/>
      <i/>
      <sz val="12"/>
      <name val="Arial"/>
      <family val="2"/>
    </font>
    <font>
      <b/>
      <sz val="12"/>
      <color rgb="FFFFFFFF"/>
      <name val="Arial"/>
      <family val="2"/>
    </font>
    <font>
      <sz val="12"/>
      <color rgb="FF000000"/>
      <name val="Arial"/>
      <family val="2"/>
    </font>
    <font>
      <i/>
      <sz val="10"/>
      <name val="Arial"/>
      <family val="2"/>
    </font>
    <font>
      <b/>
      <vertAlign val="superscript"/>
      <sz val="12"/>
      <color theme="0"/>
      <name val="Calibri"/>
      <family val="2"/>
    </font>
    <font>
      <b/>
      <sz val="12"/>
      <color theme="0"/>
      <name val="Calibri"/>
      <family val="2"/>
    </font>
    <font>
      <sz val="10"/>
      <name val="Calibri"/>
      <family val="2"/>
    </font>
    <font>
      <i/>
      <sz val="10"/>
      <name val="Calibri"/>
      <family val="2"/>
    </font>
    <font>
      <i/>
      <sz val="12"/>
      <name val="Arial"/>
      <family val="2"/>
    </font>
  </fonts>
  <fills count="25">
    <fill>
      <patternFill patternType="none"/>
    </fill>
    <fill>
      <patternFill patternType="gray125"/>
    </fill>
    <fill>
      <patternFill patternType="solid">
        <fgColor theme="8" tint="-0.499984740745262"/>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0"/>
        <bgColor indexed="64"/>
      </patternFill>
    </fill>
    <fill>
      <patternFill patternType="solid">
        <fgColor theme="8" tint="-0.249977111117893"/>
        <bgColor indexed="64"/>
      </patternFill>
    </fill>
    <fill>
      <patternFill patternType="solid">
        <fgColor theme="8" tint="0.79998168889431442"/>
        <bgColor indexed="64"/>
      </patternFill>
    </fill>
    <fill>
      <patternFill patternType="solid">
        <fgColor rgb="FFFFEAA3"/>
        <bgColor indexed="64"/>
      </patternFill>
    </fill>
    <fill>
      <patternFill patternType="solid">
        <fgColor rgb="FFE6FBFF"/>
        <bgColor indexed="64"/>
      </patternFill>
    </fill>
    <fill>
      <patternFill patternType="solid">
        <fgColor rgb="FFECECEC"/>
        <bgColor indexed="64"/>
      </patternFill>
    </fill>
    <fill>
      <patternFill patternType="solid">
        <fgColor rgb="FFFAFAFA"/>
        <bgColor indexed="64"/>
      </patternFill>
    </fill>
    <fill>
      <patternFill patternType="solid">
        <fgColor rgb="FF46A4BD"/>
        <bgColor indexed="64"/>
      </patternFill>
    </fill>
    <fill>
      <patternFill patternType="solid">
        <fgColor theme="8" tint="0.59999389629810485"/>
        <bgColor indexed="64"/>
      </patternFill>
    </fill>
    <fill>
      <patternFill patternType="solid">
        <fgColor rgb="FFFFF0C1"/>
        <bgColor indexed="64"/>
      </patternFill>
    </fill>
    <fill>
      <patternFill patternType="solid">
        <fgColor rgb="FFFFF7DD"/>
        <bgColor indexed="64"/>
      </patternFill>
    </fill>
    <fill>
      <patternFill patternType="solid">
        <fgColor rgb="FFDBEEF3"/>
        <bgColor indexed="64"/>
      </patternFill>
    </fill>
    <fill>
      <patternFill patternType="solid">
        <fgColor rgb="FF974706"/>
        <bgColor indexed="64"/>
      </patternFill>
    </fill>
    <fill>
      <patternFill patternType="solid">
        <fgColor theme="7" tint="0.59999389629810485"/>
        <bgColor indexed="64"/>
      </patternFill>
    </fill>
    <fill>
      <patternFill patternType="solid">
        <fgColor theme="7" tint="0.39997558519241921"/>
        <bgColor indexed="64"/>
      </patternFill>
    </fill>
    <fill>
      <patternFill patternType="solid">
        <fgColor theme="7" tint="-0.249977111117893"/>
        <bgColor indexed="64"/>
      </patternFill>
    </fill>
    <fill>
      <patternFill patternType="solid">
        <fgColor rgb="FF0070C0"/>
        <bgColor indexed="64"/>
      </patternFill>
    </fill>
    <fill>
      <patternFill patternType="solid">
        <fgColor rgb="FFFFE699"/>
        <bgColor indexed="64"/>
      </patternFill>
    </fill>
    <fill>
      <patternFill patternType="solid">
        <fgColor rgb="FFFFEB88"/>
        <bgColor indexed="64"/>
      </patternFill>
    </fill>
    <fill>
      <patternFill patternType="solid">
        <fgColor rgb="FFFFEB99"/>
        <bgColor indexed="64"/>
      </patternFill>
    </fill>
  </fills>
  <borders count="71">
    <border>
      <left/>
      <right/>
      <top/>
      <bottom/>
      <diagonal/>
    </border>
    <border>
      <left style="thin">
        <color theme="0" tint="-0.14999847407452621"/>
      </left>
      <right/>
      <top style="thin">
        <color theme="0" tint="-0.14996795556505021"/>
      </top>
      <bottom style="thin">
        <color theme="0" tint="-0.14996795556505021"/>
      </bottom>
      <diagonal/>
    </border>
    <border>
      <left/>
      <right/>
      <top style="thin">
        <color theme="0" tint="-0.14996795556505021"/>
      </top>
      <bottom style="thin">
        <color theme="0" tint="-0.14996795556505021"/>
      </bottom>
      <diagonal/>
    </border>
    <border>
      <left style="thin">
        <color theme="0" tint="-0.14999847407452621"/>
      </left>
      <right/>
      <top style="thin">
        <color theme="0" tint="-0.14999847407452621"/>
      </top>
      <bottom style="thin">
        <color theme="0" tint="-0.14999847407452621"/>
      </bottom>
      <diagonal/>
    </border>
    <border>
      <left/>
      <right/>
      <top style="thin">
        <color theme="0" tint="-0.14999847407452621"/>
      </top>
      <bottom style="thin">
        <color theme="0" tint="-0.14999847407452621"/>
      </bottom>
      <diagonal/>
    </border>
    <border>
      <left/>
      <right style="thin">
        <color theme="0" tint="-0.14999847407452621"/>
      </right>
      <top style="thin">
        <color theme="0" tint="-0.14999847407452621"/>
      </top>
      <bottom style="thin">
        <color theme="0" tint="-0.14999847407452621"/>
      </bottom>
      <diagonal/>
    </border>
    <border>
      <left/>
      <right style="thin">
        <color theme="0" tint="-0.14999847407452621"/>
      </right>
      <top style="thin">
        <color theme="0" tint="-0.14996795556505021"/>
      </top>
      <bottom style="thin">
        <color theme="0" tint="-0.14996795556505021"/>
      </bottom>
      <diagonal/>
    </border>
    <border>
      <left style="thin">
        <color theme="0" tint="-0.14999847407452621"/>
      </left>
      <right/>
      <top/>
      <bottom style="thin">
        <color theme="0" tint="-0.14996795556505021"/>
      </bottom>
      <diagonal/>
    </border>
    <border>
      <left/>
      <right/>
      <top/>
      <bottom style="thin">
        <color theme="0" tint="-0.14996795556505021"/>
      </bottom>
      <diagonal/>
    </border>
    <border>
      <left/>
      <right style="thin">
        <color theme="0" tint="-0.14999847407452621"/>
      </right>
      <top/>
      <bottom style="thin">
        <color theme="0" tint="-0.14996795556505021"/>
      </bottom>
      <diagonal/>
    </border>
    <border>
      <left/>
      <right/>
      <top/>
      <bottom style="thin">
        <color theme="0" tint="-0.14999847407452621"/>
      </bottom>
      <diagonal/>
    </border>
    <border>
      <left style="thin">
        <color theme="0" tint="-0.14999847407452621"/>
      </left>
      <right/>
      <top style="thin">
        <color theme="0" tint="-0.14999847407452621"/>
      </top>
      <bottom/>
      <diagonal/>
    </border>
    <border>
      <left/>
      <right/>
      <top style="thin">
        <color theme="0" tint="-0.14999847407452621"/>
      </top>
      <bottom/>
      <diagonal/>
    </border>
    <border>
      <left/>
      <right style="thin">
        <color theme="0" tint="-0.14999847407452621"/>
      </right>
      <top style="thin">
        <color theme="0" tint="-0.14999847407452621"/>
      </top>
      <bottom/>
      <diagonal/>
    </border>
    <border>
      <left style="thin">
        <color theme="0" tint="-0.14999847407452621"/>
      </left>
      <right/>
      <top/>
      <bottom style="thin">
        <color theme="0" tint="-0.14999847407452621"/>
      </bottom>
      <diagonal/>
    </border>
    <border>
      <left/>
      <right style="thin">
        <color theme="0" tint="-0.14999847407452621"/>
      </right>
      <top/>
      <bottom style="thin">
        <color theme="0" tint="-0.14999847407452621"/>
      </bottom>
      <diagonal/>
    </border>
    <border>
      <left style="thin">
        <color theme="0" tint="-0.14999847407452621"/>
      </left>
      <right style="thin">
        <color theme="0" tint="-0.14999847407452621"/>
      </right>
      <top style="thin">
        <color theme="0" tint="-0.14999847407452621"/>
      </top>
      <bottom style="thin">
        <color theme="0" tint="-0.14999847407452621"/>
      </bottom>
      <diagonal/>
    </border>
    <border>
      <left style="thin">
        <color theme="0" tint="-0.14999847407452621"/>
      </left>
      <right style="thin">
        <color theme="0" tint="-0.14999847407452621"/>
      </right>
      <top/>
      <bottom style="thin">
        <color theme="0" tint="-0.14999847407452621"/>
      </bottom>
      <diagonal/>
    </border>
    <border>
      <left style="thin">
        <color theme="0" tint="-0.14999847407452621"/>
      </left>
      <right/>
      <top/>
      <bottom/>
      <diagonal/>
    </border>
    <border>
      <left/>
      <right style="thin">
        <color theme="0" tint="-0.14999847407452621"/>
      </right>
      <top/>
      <bottom/>
      <diagonal/>
    </border>
    <border>
      <left style="thin">
        <color theme="0" tint="-0.14999847407452621"/>
      </left>
      <right style="thin">
        <color theme="0" tint="-0.14999847407452621"/>
      </right>
      <top/>
      <bottom/>
      <diagonal/>
    </border>
    <border>
      <left style="thin">
        <color theme="0" tint="-0.14999847407452621"/>
      </left>
      <right style="thin">
        <color theme="0" tint="-0.14999847407452621"/>
      </right>
      <top style="thin">
        <color theme="0" tint="-0.14999847407452621"/>
      </top>
      <bottom/>
      <diagonal/>
    </border>
    <border>
      <left style="thin">
        <color theme="0" tint="-0.14999847407452621"/>
      </left>
      <right/>
      <top style="thin">
        <color theme="0" tint="-0.14999847407452621"/>
      </top>
      <bottom style="thin">
        <color theme="0" tint="-0.14996795556505021"/>
      </bottom>
      <diagonal/>
    </border>
    <border>
      <left/>
      <right style="thin">
        <color theme="0" tint="-0.14999847407452621"/>
      </right>
      <top style="thin">
        <color theme="0" tint="-0.14999847407452621"/>
      </top>
      <bottom style="thin">
        <color theme="0" tint="-0.14996795556505021"/>
      </bottom>
      <diagonal/>
    </border>
    <border>
      <left style="thin">
        <color theme="0" tint="-0.14999847407452621"/>
      </left>
      <right/>
      <top style="thin">
        <color theme="0" tint="-0.14996795556505021"/>
      </top>
      <bottom/>
      <diagonal/>
    </border>
    <border>
      <left style="medium">
        <color auto="1"/>
      </left>
      <right/>
      <top/>
      <bottom/>
      <diagonal/>
    </border>
    <border>
      <left/>
      <right/>
      <top/>
      <bottom style="thin">
        <color theme="8" tint="-0.249977111117893"/>
      </bottom>
      <diagonal/>
    </border>
    <border>
      <left/>
      <right/>
      <top style="thin">
        <color theme="8" tint="-0.249977111117893"/>
      </top>
      <bottom/>
      <diagonal/>
    </border>
    <border>
      <left/>
      <right style="thin">
        <color theme="8" tint="-0.249977111117893"/>
      </right>
      <top style="thin">
        <color theme="8" tint="-0.249977111117893"/>
      </top>
      <bottom/>
      <diagonal/>
    </border>
    <border>
      <left style="thin">
        <color theme="8" tint="-0.249977111117893"/>
      </left>
      <right/>
      <top style="thin">
        <color theme="8" tint="-0.249977111117893"/>
      </top>
      <bottom/>
      <diagonal/>
    </border>
    <border>
      <left/>
      <right style="thin">
        <color theme="8" tint="-0.249977111117893"/>
      </right>
      <top/>
      <bottom/>
      <diagonal/>
    </border>
    <border>
      <left style="thin">
        <color theme="8" tint="-0.249977111117893"/>
      </left>
      <right/>
      <top/>
      <bottom/>
      <diagonal/>
    </border>
    <border>
      <left style="thin">
        <color theme="8" tint="-0.249977111117893"/>
      </left>
      <right style="thin">
        <color theme="8" tint="-0.249977111117893"/>
      </right>
      <top/>
      <bottom/>
      <diagonal/>
    </border>
    <border>
      <left/>
      <right style="thin">
        <color theme="8" tint="-0.249977111117893"/>
      </right>
      <top/>
      <bottom style="thin">
        <color theme="0" tint="-0.14999847407452621"/>
      </bottom>
      <diagonal/>
    </border>
    <border>
      <left style="thin">
        <color theme="8" tint="-0.249977111117893"/>
      </left>
      <right/>
      <top/>
      <bottom style="thin">
        <color theme="0" tint="-0.14999847407452621"/>
      </bottom>
      <diagonal/>
    </border>
    <border>
      <left style="thin">
        <color theme="8" tint="-0.249977111117893"/>
      </left>
      <right style="thin">
        <color theme="0" tint="-0.14999847407452621"/>
      </right>
      <top/>
      <bottom style="thin">
        <color theme="0" tint="-0.14999847407452621"/>
      </bottom>
      <diagonal/>
    </border>
    <border>
      <left style="thin">
        <color theme="0" tint="-0.14996795556505021"/>
      </left>
      <right/>
      <top/>
      <bottom style="thin">
        <color theme="0" tint="-0.14996795556505021"/>
      </bottom>
      <diagonal/>
    </border>
    <border>
      <left/>
      <right style="thin">
        <color theme="0" tint="-0.249977111117893"/>
      </right>
      <top/>
      <bottom style="thin">
        <color theme="0" tint="-0.14999847407452621"/>
      </bottom>
      <diagonal/>
    </border>
    <border>
      <left style="thin">
        <color theme="0" tint="-0.249977111117893"/>
      </left>
      <right/>
      <top/>
      <bottom/>
      <diagonal/>
    </border>
    <border>
      <left style="thin">
        <color theme="0" tint="-0.14999847407452621"/>
      </left>
      <right style="thin">
        <color theme="0" tint="-0.249977111117893"/>
      </right>
      <top/>
      <bottom style="thin">
        <color theme="0" tint="-0.14999847407452621"/>
      </bottom>
      <diagonal/>
    </border>
    <border>
      <left style="thin">
        <color theme="0" tint="-0.249977111117893"/>
      </left>
      <right/>
      <top/>
      <bottom style="thin">
        <color theme="0" tint="-0.14999847407452621"/>
      </bottom>
      <diagonal/>
    </border>
    <border>
      <left/>
      <right/>
      <top style="thin">
        <color theme="0" tint="-0.14999847407452621"/>
      </top>
      <bottom style="thin">
        <color theme="0" tint="-0.14996795556505021"/>
      </bottom>
      <diagonal/>
    </border>
    <border>
      <left/>
      <right/>
      <top style="thin">
        <color theme="0" tint="-0.14996795556505021"/>
      </top>
      <bottom/>
      <diagonal/>
    </border>
    <border>
      <left/>
      <right/>
      <top style="thin">
        <color theme="0" tint="-0.14996795556505021"/>
      </top>
      <bottom style="thin">
        <color theme="0" tint="-0.14999847407452621"/>
      </bottom>
      <diagonal/>
    </border>
    <border>
      <left style="thin">
        <color theme="8" tint="-0.249977111117893"/>
      </left>
      <right style="thin">
        <color theme="8" tint="-0.249977111117893"/>
      </right>
      <top style="thin">
        <color theme="8" tint="-0.249977111117893"/>
      </top>
      <bottom/>
      <diagonal/>
    </border>
    <border>
      <left style="thin">
        <color theme="8" tint="-0.249977111117893"/>
      </left>
      <right style="thin">
        <color theme="8" tint="-0.249977111117893"/>
      </right>
      <top/>
      <bottom style="thin">
        <color theme="0" tint="-0.14999847407452621"/>
      </bottom>
      <diagonal/>
    </border>
    <border>
      <left/>
      <right style="thin">
        <color theme="0" tint="-0.249977111117893"/>
      </right>
      <top style="thin">
        <color theme="0" tint="-0.14999847407452621"/>
      </top>
      <bottom/>
      <diagonal/>
    </border>
    <border>
      <left style="thin">
        <color theme="0" tint="-0.249977111117893"/>
      </left>
      <right/>
      <top style="thin">
        <color theme="0" tint="-0.14999847407452621"/>
      </top>
      <bottom/>
      <diagonal/>
    </border>
    <border>
      <left/>
      <right style="thin">
        <color theme="0" tint="-0.249977111117893"/>
      </right>
      <top/>
      <bottom/>
      <diagonal/>
    </border>
    <border>
      <left/>
      <right style="thin">
        <color theme="0" tint="-0.14999847407452621"/>
      </right>
      <top style="thin">
        <color theme="0" tint="-0.14996795556505021"/>
      </top>
      <bottom/>
      <diagonal/>
    </border>
    <border>
      <left style="thin">
        <color theme="0" tint="-0.249977111117893"/>
      </left>
      <right/>
      <top style="thin">
        <color theme="0" tint="-0.249977111117893"/>
      </top>
      <bottom/>
      <diagonal/>
    </border>
    <border>
      <left/>
      <right/>
      <top style="thin">
        <color theme="0" tint="-0.249977111117893"/>
      </top>
      <bottom/>
      <diagonal/>
    </border>
    <border>
      <left/>
      <right style="thin">
        <color theme="0" tint="-0.249977111117893"/>
      </right>
      <top style="thin">
        <color theme="0" tint="-0.249977111117893"/>
      </top>
      <bottom/>
      <diagonal/>
    </border>
    <border>
      <left style="thin">
        <color theme="0" tint="-0.249977111117893"/>
      </left>
      <right/>
      <top/>
      <bottom style="thin">
        <color theme="0" tint="-0.249977111117893"/>
      </bottom>
      <diagonal/>
    </border>
    <border>
      <left/>
      <right/>
      <top/>
      <bottom style="thin">
        <color theme="0" tint="-0.249977111117893"/>
      </bottom>
      <diagonal/>
    </border>
    <border>
      <left/>
      <right style="thin">
        <color theme="0" tint="-0.249977111117893"/>
      </right>
      <top/>
      <bottom style="thin">
        <color theme="0" tint="-0.249977111117893"/>
      </bottom>
      <diagonal/>
    </border>
    <border>
      <left/>
      <right/>
      <top style="thin">
        <color theme="8" tint="-0.249977111117893"/>
      </top>
      <bottom style="thin">
        <color theme="0" tint="-0.14999847407452621"/>
      </bottom>
      <diagonal/>
    </border>
    <border>
      <left/>
      <right style="thin">
        <color theme="0" tint="-0.14999847407452621"/>
      </right>
      <top style="thin">
        <color theme="8" tint="-0.249977111117893"/>
      </top>
      <bottom style="thin">
        <color theme="0" tint="-0.14999847407452621"/>
      </bottom>
      <diagonal/>
    </border>
    <border>
      <left style="thin">
        <color theme="0" tint="-0.14999847407452621"/>
      </left>
      <right style="thin">
        <color theme="0" tint="-0.14999847407452621"/>
      </right>
      <top style="thin">
        <color theme="0" tint="-0.14999847407452621"/>
      </top>
      <bottom style="thin">
        <color theme="0" tint="-0.14996795556505021"/>
      </bottom>
      <diagonal/>
    </border>
    <border>
      <left style="thin">
        <color theme="0" tint="-0.14999847407452621"/>
      </left>
      <right style="thin">
        <color theme="0" tint="-0.14999847407452621"/>
      </right>
      <top style="thin">
        <color theme="0" tint="-0.14996795556505021"/>
      </top>
      <bottom style="thin">
        <color theme="0" tint="-0.14996795556505021"/>
      </bottom>
      <diagonal/>
    </border>
    <border>
      <left style="thin">
        <color theme="0" tint="-0.14999847407452621"/>
      </left>
      <right style="thin">
        <color theme="0" tint="-0.14999847407452621"/>
      </right>
      <top style="thin">
        <color theme="0" tint="-0.14996795556505021"/>
      </top>
      <bottom style="thin">
        <color theme="0" tint="-0.14999847407452621"/>
      </bottom>
      <diagonal/>
    </border>
    <border>
      <left style="thin">
        <color rgb="FFD8D8D8"/>
      </left>
      <right/>
      <top/>
      <bottom style="thin">
        <color rgb="FFD8D8D8"/>
      </bottom>
      <diagonal/>
    </border>
    <border>
      <left/>
      <right/>
      <top/>
      <bottom style="thin">
        <color rgb="FFD8D8D8"/>
      </bottom>
      <diagonal/>
    </border>
    <border>
      <left/>
      <right style="thin">
        <color rgb="FFD8D8D8"/>
      </right>
      <top/>
      <bottom style="thin">
        <color rgb="FFD8D8D8"/>
      </bottom>
      <diagonal/>
    </border>
    <border>
      <left style="thin">
        <color rgb="FFD8D8D8"/>
      </left>
      <right style="thin">
        <color rgb="FFD8D8D8"/>
      </right>
      <top/>
      <bottom style="thin">
        <color rgb="FFD8D8D8"/>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bottom/>
      <diagonal/>
    </border>
    <border>
      <left/>
      <right style="thin">
        <color auto="1"/>
      </right>
      <top/>
      <bottom/>
      <diagonal/>
    </border>
  </borders>
  <cellStyleXfs count="10">
    <xf numFmtId="0" fontId="0" fillId="0" borderId="0"/>
    <xf numFmtId="165" fontId="1" fillId="0" borderId="0" applyFont="0" applyFill="0" applyBorder="0" applyAlignment="0" applyProtection="0"/>
    <xf numFmtId="9" fontId="1"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0" fontId="2" fillId="0" borderId="0"/>
    <xf numFmtId="0" fontId="1" fillId="0" borderId="0"/>
    <xf numFmtId="165" fontId="2" fillId="0" borderId="0" applyFont="0" applyFill="0" applyBorder="0" applyAlignment="0" applyProtection="0"/>
    <xf numFmtId="164" fontId="2" fillId="0" borderId="0" applyFont="0" applyFill="0" applyBorder="0" applyAlignment="0" applyProtection="0"/>
  </cellStyleXfs>
  <cellXfs count="737">
    <xf numFmtId="0" fontId="0" fillId="0" borderId="0" xfId="0"/>
    <xf numFmtId="0" fontId="2" fillId="0" borderId="0" xfId="3" applyAlignment="1">
      <alignment vertical="center"/>
    </xf>
    <xf numFmtId="0" fontId="2" fillId="5" borderId="0" xfId="3" applyFill="1" applyAlignment="1">
      <alignment vertical="center"/>
    </xf>
    <xf numFmtId="2" fontId="9" fillId="7" borderId="1" xfId="3" applyNumberFormat="1" applyFont="1" applyFill="1" applyBorder="1" applyAlignment="1">
      <alignment horizontal="right" vertical="center"/>
    </xf>
    <xf numFmtId="0" fontId="10" fillId="7" borderId="2" xfId="3" applyFont="1" applyFill="1" applyBorder="1" applyAlignment="1">
      <alignment vertical="center"/>
    </xf>
    <xf numFmtId="2" fontId="9" fillId="7" borderId="3" xfId="3" applyNumberFormat="1" applyFont="1" applyFill="1" applyBorder="1" applyAlignment="1">
      <alignment horizontal="right" vertical="center"/>
    </xf>
    <xf numFmtId="0" fontId="2" fillId="0" borderId="0" xfId="3"/>
    <xf numFmtId="0" fontId="9" fillId="7" borderId="1" xfId="3" applyFont="1" applyFill="1" applyBorder="1" applyAlignment="1">
      <alignment horizontal="right" vertical="center"/>
    </xf>
    <xf numFmtId="0" fontId="7" fillId="6" borderId="0" xfId="3" applyFont="1" applyFill="1" applyAlignment="1">
      <alignment horizontal="left" vertical="center"/>
    </xf>
    <xf numFmtId="0" fontId="10" fillId="7" borderId="6" xfId="3" applyFont="1" applyFill="1" applyBorder="1" applyAlignment="1">
      <alignment vertical="center"/>
    </xf>
    <xf numFmtId="0" fontId="7" fillId="6" borderId="10" xfId="3" applyFont="1" applyFill="1" applyBorder="1" applyAlignment="1">
      <alignment horizontal="left" vertical="center"/>
    </xf>
    <xf numFmtId="0" fontId="0" fillId="0" borderId="0" xfId="0" applyAlignment="1">
      <alignment vertical="center"/>
    </xf>
    <xf numFmtId="0" fontId="0" fillId="0" borderId="0" xfId="0" applyAlignment="1">
      <alignment horizontal="center" vertical="center"/>
    </xf>
    <xf numFmtId="0" fontId="2" fillId="0" borderId="0" xfId="0" applyFont="1" applyAlignment="1">
      <alignment vertical="center"/>
    </xf>
    <xf numFmtId="0" fontId="11" fillId="7" borderId="3" xfId="0" applyFont="1" applyFill="1" applyBorder="1" applyAlignment="1">
      <alignment horizontal="right" vertical="center"/>
    </xf>
    <xf numFmtId="0" fontId="2" fillId="0" borderId="0" xfId="0" applyFont="1" applyAlignment="1">
      <alignment horizontal="center" vertical="center"/>
    </xf>
    <xf numFmtId="0" fontId="11" fillId="7" borderId="14" xfId="0" applyFont="1" applyFill="1" applyBorder="1" applyAlignment="1">
      <alignment horizontal="right" vertical="center"/>
    </xf>
    <xf numFmtId="0" fontId="12" fillId="6" borderId="0" xfId="0" applyFont="1" applyFill="1" applyAlignment="1">
      <alignment horizontal="center" vertical="center"/>
    </xf>
    <xf numFmtId="0" fontId="2" fillId="8" borderId="16" xfId="0" applyFont="1" applyFill="1" applyBorder="1" applyAlignment="1">
      <alignment horizontal="center" vertical="center"/>
    </xf>
    <xf numFmtId="0" fontId="11" fillId="9" borderId="3" xfId="0" applyFont="1" applyFill="1" applyBorder="1" applyAlignment="1">
      <alignment horizontal="right" vertical="center"/>
    </xf>
    <xf numFmtId="0" fontId="11" fillId="7" borderId="3" xfId="0" applyFont="1" applyFill="1" applyBorder="1" applyAlignment="1">
      <alignment vertical="center"/>
    </xf>
    <xf numFmtId="0" fontId="2" fillId="7" borderId="11" xfId="0" applyFont="1" applyFill="1" applyBorder="1" applyAlignment="1">
      <alignment vertical="center"/>
    </xf>
    <xf numFmtId="0" fontId="2" fillId="7" borderId="14" xfId="0" applyFont="1" applyFill="1" applyBorder="1" applyAlignment="1">
      <alignment vertical="center"/>
    </xf>
    <xf numFmtId="0" fontId="11" fillId="7" borderId="17" xfId="0" applyFont="1" applyFill="1" applyBorder="1" applyAlignment="1">
      <alignment horizontal="right" vertical="center"/>
    </xf>
    <xf numFmtId="0" fontId="11" fillId="7" borderId="16" xfId="0" applyFont="1" applyFill="1" applyBorder="1" applyAlignment="1">
      <alignment horizontal="right" vertical="center"/>
    </xf>
    <xf numFmtId="0" fontId="2" fillId="5" borderId="0" xfId="0" applyFont="1" applyFill="1" applyAlignment="1">
      <alignment vertical="center"/>
    </xf>
    <xf numFmtId="0" fontId="0" fillId="5" borderId="0" xfId="0" applyFill="1" applyAlignment="1">
      <alignment vertical="center"/>
    </xf>
    <xf numFmtId="0" fontId="7" fillId="6" borderId="0" xfId="0" applyFont="1" applyFill="1" applyAlignment="1">
      <alignment horizontal="left" vertical="center"/>
    </xf>
    <xf numFmtId="0" fontId="11" fillId="7" borderId="11" xfId="0" applyFont="1" applyFill="1" applyBorder="1" applyAlignment="1">
      <alignment horizontal="right" vertical="center"/>
    </xf>
    <xf numFmtId="0" fontId="11" fillId="9" borderId="4" xfId="0" applyFont="1" applyFill="1" applyBorder="1" applyAlignment="1">
      <alignment horizontal="right" vertical="center"/>
    </xf>
    <xf numFmtId="0" fontId="2" fillId="4" borderId="16" xfId="0" applyFont="1" applyFill="1" applyBorder="1" applyAlignment="1">
      <alignment horizontal="center" vertical="center"/>
    </xf>
    <xf numFmtId="0" fontId="11" fillId="7" borderId="12" xfId="0" applyFont="1" applyFill="1" applyBorder="1" applyAlignment="1">
      <alignment horizontal="center"/>
    </xf>
    <xf numFmtId="0" fontId="2" fillId="7" borderId="11" xfId="0" applyFont="1" applyFill="1" applyBorder="1"/>
    <xf numFmtId="0" fontId="2" fillId="7" borderId="18" xfId="0" applyFont="1" applyFill="1" applyBorder="1"/>
    <xf numFmtId="0" fontId="2" fillId="7" borderId="14" xfId="0" applyFont="1" applyFill="1" applyBorder="1"/>
    <xf numFmtId="2" fontId="11" fillId="7" borderId="3" xfId="0" applyNumberFormat="1" applyFont="1" applyFill="1" applyBorder="1" applyAlignment="1">
      <alignment horizontal="right" vertical="center"/>
    </xf>
    <xf numFmtId="0" fontId="2" fillId="7" borderId="5" xfId="0" applyFont="1" applyFill="1" applyBorder="1" applyAlignment="1">
      <alignment vertical="center"/>
    </xf>
    <xf numFmtId="2" fontId="11" fillId="7" borderId="14" xfId="0" applyNumberFormat="1" applyFont="1" applyFill="1" applyBorder="1" applyAlignment="1">
      <alignment horizontal="right" vertical="center"/>
    </xf>
    <xf numFmtId="0" fontId="14" fillId="0" borderId="0" xfId="0" applyFont="1" applyAlignment="1">
      <alignment vertical="center"/>
    </xf>
    <xf numFmtId="166" fontId="14" fillId="0" borderId="0" xfId="0" applyNumberFormat="1" applyFont="1" applyAlignment="1">
      <alignment horizontal="left" vertical="center" wrapText="1"/>
    </xf>
    <xf numFmtId="0" fontId="10" fillId="0" borderId="0" xfId="0" applyFont="1"/>
    <xf numFmtId="166" fontId="16" fillId="0" borderId="0" xfId="0" applyNumberFormat="1" applyFont="1" applyAlignment="1">
      <alignment horizontal="center" wrapText="1"/>
    </xf>
    <xf numFmtId="0" fontId="9" fillId="7" borderId="21" xfId="0" applyFont="1" applyFill="1" applyBorder="1" applyAlignment="1">
      <alignment horizontal="center" vertical="center" wrapText="1"/>
    </xf>
    <xf numFmtId="0" fontId="10" fillId="0" borderId="0" xfId="0" applyFont="1" applyAlignment="1">
      <alignment vertical="center"/>
    </xf>
    <xf numFmtId="0" fontId="10" fillId="7" borderId="17" xfId="0" applyFont="1" applyFill="1" applyBorder="1" applyAlignment="1">
      <alignment horizontal="center" vertical="center" wrapText="1"/>
    </xf>
    <xf numFmtId="0" fontId="10" fillId="0" borderId="0" xfId="0" applyFont="1" applyAlignment="1">
      <alignment horizontal="center" vertical="center" wrapText="1"/>
    </xf>
    <xf numFmtId="0" fontId="2" fillId="9" borderId="22" xfId="0" applyFont="1" applyFill="1" applyBorder="1" applyAlignment="1">
      <alignment horizontal="right" vertical="center"/>
    </xf>
    <xf numFmtId="0" fontId="2" fillId="8" borderId="23" xfId="0" applyFont="1" applyFill="1" applyBorder="1" applyAlignment="1">
      <alignment vertical="center"/>
    </xf>
    <xf numFmtId="3" fontId="2" fillId="4" borderId="16" xfId="0" applyNumberFormat="1" applyFont="1" applyFill="1" applyBorder="1" applyAlignment="1">
      <alignment horizontal="center" vertical="center"/>
    </xf>
    <xf numFmtId="0" fontId="2" fillId="4" borderId="23" xfId="0" applyFont="1" applyFill="1" applyBorder="1" applyAlignment="1">
      <alignment vertical="center"/>
    </xf>
    <xf numFmtId="0" fontId="2" fillId="0" borderId="0" xfId="0" applyFont="1" applyAlignment="1">
      <alignment horizontal="right" vertical="center"/>
    </xf>
    <xf numFmtId="14" fontId="17" fillId="0" borderId="0" xfId="0" applyNumberFormat="1" applyFont="1"/>
    <xf numFmtId="0" fontId="17" fillId="0" borderId="0" xfId="0" applyFont="1"/>
    <xf numFmtId="0" fontId="6" fillId="0" borderId="0" xfId="0" applyFont="1" applyAlignment="1">
      <alignment vertical="center"/>
    </xf>
    <xf numFmtId="0" fontId="7" fillId="6" borderId="0" xfId="0" applyFont="1" applyFill="1" applyAlignment="1">
      <alignment horizontal="center" vertical="center"/>
    </xf>
    <xf numFmtId="0" fontId="11" fillId="7" borderId="1" xfId="0" applyFont="1" applyFill="1" applyBorder="1" applyAlignment="1">
      <alignment vertical="center"/>
    </xf>
    <xf numFmtId="0" fontId="2" fillId="10" borderId="16" xfId="0" applyFont="1" applyFill="1" applyBorder="1" applyAlignment="1">
      <alignment horizontal="center" vertical="center" wrapText="1"/>
    </xf>
    <xf numFmtId="0" fontId="2" fillId="11" borderId="16" xfId="0" applyFont="1" applyFill="1" applyBorder="1" applyAlignment="1">
      <alignment horizontal="center" vertical="center"/>
    </xf>
    <xf numFmtId="0" fontId="2" fillId="10" borderId="16" xfId="0" applyFont="1" applyFill="1" applyBorder="1" applyAlignment="1">
      <alignment horizontal="center" vertical="center"/>
    </xf>
    <xf numFmtId="37" fontId="2" fillId="11" borderId="16" xfId="1" applyNumberFormat="1" applyFont="1" applyFill="1" applyBorder="1" applyAlignment="1">
      <alignment horizontal="center" vertical="center"/>
    </xf>
    <xf numFmtId="2" fontId="0" fillId="0" borderId="0" xfId="0" applyNumberFormat="1" applyAlignment="1">
      <alignment vertical="center"/>
    </xf>
    <xf numFmtId="0" fontId="6" fillId="0" borderId="0" xfId="0" applyFont="1"/>
    <xf numFmtId="0" fontId="7" fillId="6" borderId="0" xfId="0" applyFont="1" applyFill="1" applyAlignment="1">
      <alignment vertical="center"/>
    </xf>
    <xf numFmtId="0" fontId="11" fillId="9" borderId="3" xfId="0" applyFont="1" applyFill="1" applyBorder="1" applyAlignment="1">
      <alignment horizontal="right" vertical="center" wrapText="1"/>
    </xf>
    <xf numFmtId="0" fontId="12" fillId="6" borderId="0" xfId="0" applyFont="1" applyFill="1" applyAlignment="1">
      <alignment horizontal="left" vertical="center"/>
    </xf>
    <xf numFmtId="167" fontId="2" fillId="8" borderId="16" xfId="0" applyNumberFormat="1" applyFont="1" applyFill="1" applyBorder="1" applyAlignment="1">
      <alignment horizontal="center" vertical="center"/>
    </xf>
    <xf numFmtId="2" fontId="11" fillId="7" borderId="3" xfId="0" applyNumberFormat="1" applyFont="1" applyFill="1" applyBorder="1" applyAlignment="1">
      <alignment vertical="center"/>
    </xf>
    <xf numFmtId="0" fontId="18" fillId="7" borderId="4" xfId="0" applyFont="1" applyFill="1" applyBorder="1" applyAlignment="1">
      <alignment horizontal="left" vertical="center"/>
    </xf>
    <xf numFmtId="168" fontId="9" fillId="7" borderId="5" xfId="0" applyNumberFormat="1" applyFont="1" applyFill="1" applyBorder="1" applyAlignment="1">
      <alignment horizontal="center" vertical="center"/>
    </xf>
    <xf numFmtId="0" fontId="11" fillId="7" borderId="14" xfId="0" applyFont="1" applyFill="1" applyBorder="1" applyAlignment="1">
      <alignment vertical="center"/>
    </xf>
    <xf numFmtId="0" fontId="18" fillId="7" borderId="10" xfId="0" applyFont="1" applyFill="1" applyBorder="1" applyAlignment="1">
      <alignment horizontal="left" vertical="center"/>
    </xf>
    <xf numFmtId="168" fontId="9" fillId="7" borderId="15" xfId="0" applyNumberFormat="1" applyFont="1" applyFill="1" applyBorder="1" applyAlignment="1">
      <alignment horizontal="center" vertical="center"/>
    </xf>
    <xf numFmtId="0" fontId="8" fillId="6" borderId="0" xfId="0" applyFont="1" applyFill="1" applyAlignment="1">
      <alignment horizontal="center" vertical="center"/>
    </xf>
    <xf numFmtId="2" fontId="13" fillId="12" borderId="27" xfId="0" applyNumberFormat="1" applyFont="1" applyFill="1" applyBorder="1" applyAlignment="1">
      <alignment horizontal="center"/>
    </xf>
    <xf numFmtId="2" fontId="13" fillId="12" borderId="29" xfId="0" applyNumberFormat="1" applyFont="1" applyFill="1" applyBorder="1" applyAlignment="1">
      <alignment horizontal="center"/>
    </xf>
    <xf numFmtId="0" fontId="2" fillId="10" borderId="35" xfId="0" applyFont="1" applyFill="1" applyBorder="1" applyAlignment="1">
      <alignment horizontal="center" vertical="center"/>
    </xf>
    <xf numFmtId="0" fontId="11" fillId="7" borderId="3" xfId="0" applyFont="1" applyFill="1" applyBorder="1" applyAlignment="1">
      <alignment horizontal="right"/>
    </xf>
    <xf numFmtId="0" fontId="0" fillId="10" borderId="5" xfId="0" applyFill="1" applyBorder="1" applyAlignment="1">
      <alignment horizontal="center" vertical="center"/>
    </xf>
    <xf numFmtId="0" fontId="0" fillId="10" borderId="16" xfId="0" applyFill="1" applyBorder="1" applyAlignment="1">
      <alignment horizontal="center" vertical="center"/>
    </xf>
    <xf numFmtId="168" fontId="0" fillId="7" borderId="16" xfId="0" applyNumberFormat="1" applyFill="1" applyBorder="1" applyAlignment="1">
      <alignment horizontal="center" vertical="center"/>
    </xf>
    <xf numFmtId="0" fontId="11" fillId="7" borderId="36" xfId="0" applyFont="1" applyFill="1" applyBorder="1" applyAlignment="1">
      <alignment horizontal="right"/>
    </xf>
    <xf numFmtId="0" fontId="2" fillId="10" borderId="38" xfId="0" applyFont="1" applyFill="1" applyBorder="1" applyAlignment="1">
      <alignment horizontal="center" vertical="center"/>
    </xf>
    <xf numFmtId="1" fontId="0" fillId="10" borderId="16" xfId="0" applyNumberFormat="1" applyFill="1" applyBorder="1" applyAlignment="1">
      <alignment horizontal="center" vertical="center"/>
    </xf>
    <xf numFmtId="0" fontId="7" fillId="6" borderId="26" xfId="0" applyFont="1" applyFill="1" applyBorder="1" applyAlignment="1">
      <alignment vertical="center"/>
    </xf>
    <xf numFmtId="2" fontId="13" fillId="12" borderId="28" xfId="0" applyNumberFormat="1" applyFont="1" applyFill="1" applyBorder="1" applyAlignment="1">
      <alignment horizontal="center" vertical="center"/>
    </xf>
    <xf numFmtId="2" fontId="13" fillId="12" borderId="29" xfId="0" applyNumberFormat="1" applyFont="1" applyFill="1" applyBorder="1" applyAlignment="1">
      <alignment horizontal="center" vertical="center"/>
    </xf>
    <xf numFmtId="0" fontId="2" fillId="10" borderId="31" xfId="0" applyFont="1" applyFill="1" applyBorder="1" applyAlignment="1">
      <alignment horizontal="center" vertical="center"/>
    </xf>
    <xf numFmtId="3" fontId="2" fillId="4" borderId="16" xfId="1" applyNumberFormat="1" applyFont="1" applyFill="1" applyBorder="1" applyAlignment="1">
      <alignment horizontal="center" vertical="center"/>
    </xf>
    <xf numFmtId="0" fontId="2" fillId="0" borderId="0" xfId="0" applyFont="1"/>
    <xf numFmtId="3" fontId="2" fillId="11" borderId="16" xfId="0" applyNumberFormat="1" applyFont="1" applyFill="1" applyBorder="1" applyAlignment="1">
      <alignment horizontal="center" vertical="center"/>
    </xf>
    <xf numFmtId="0" fontId="0" fillId="0" borderId="0" xfId="0" applyAlignment="1">
      <alignment horizontal="left" vertical="center" wrapText="1"/>
    </xf>
    <xf numFmtId="2" fontId="11" fillId="7" borderId="3" xfId="0" applyNumberFormat="1" applyFont="1" applyFill="1" applyBorder="1" applyAlignment="1">
      <alignment vertical="center" wrapText="1"/>
    </xf>
    <xf numFmtId="37" fontId="2" fillId="10" borderId="16" xfId="1" applyNumberFormat="1" applyFont="1" applyFill="1" applyBorder="1" applyAlignment="1">
      <alignment horizontal="center" vertical="center"/>
    </xf>
    <xf numFmtId="0" fontId="0" fillId="0" borderId="0" xfId="0" applyAlignment="1">
      <alignment horizontal="left" vertical="center"/>
    </xf>
    <xf numFmtId="0" fontId="16" fillId="0" borderId="0" xfId="0" applyFont="1" applyAlignment="1">
      <alignment horizontal="left" vertical="center" wrapText="1"/>
    </xf>
    <xf numFmtId="0" fontId="11" fillId="9" borderId="41" xfId="0" applyFont="1" applyFill="1" applyBorder="1" applyAlignment="1">
      <alignment horizontal="right" vertical="center" wrapText="1"/>
    </xf>
    <xf numFmtId="0" fontId="11" fillId="9" borderId="42" xfId="0" applyFont="1" applyFill="1" applyBorder="1" applyAlignment="1">
      <alignment horizontal="right" vertical="center" wrapText="1"/>
    </xf>
    <xf numFmtId="0" fontId="11" fillId="9" borderId="2" xfId="0" applyFont="1" applyFill="1" applyBorder="1" applyAlignment="1">
      <alignment horizontal="right" vertical="center" wrapText="1"/>
    </xf>
    <xf numFmtId="0" fontId="11" fillId="9" borderId="43" xfId="0" applyFont="1" applyFill="1" applyBorder="1" applyAlignment="1">
      <alignment horizontal="right" vertical="center" wrapText="1"/>
    </xf>
    <xf numFmtId="0" fontId="2" fillId="4" borderId="4" xfId="0" applyFont="1" applyFill="1" applyBorder="1" applyAlignment="1">
      <alignment horizontal="center" vertical="center"/>
    </xf>
    <xf numFmtId="0" fontId="0" fillId="0" borderId="12" xfId="0" applyBorder="1"/>
    <xf numFmtId="2" fontId="12" fillId="12" borderId="44" xfId="0" applyNumberFormat="1" applyFont="1" applyFill="1" applyBorder="1" applyAlignment="1">
      <alignment horizontal="center"/>
    </xf>
    <xf numFmtId="0" fontId="12" fillId="12" borderId="27" xfId="0" applyFont="1" applyFill="1" applyBorder="1" applyAlignment="1">
      <alignment horizontal="center" vertical="center" wrapText="1"/>
    </xf>
    <xf numFmtId="0" fontId="0" fillId="0" borderId="0" xfId="0" applyAlignment="1">
      <alignment horizontal="center" vertical="center" wrapText="1"/>
    </xf>
    <xf numFmtId="0" fontId="12" fillId="12" borderId="0" xfId="0" applyFont="1" applyFill="1" applyAlignment="1">
      <alignment horizontal="center" vertical="center" wrapText="1"/>
    </xf>
    <xf numFmtId="0" fontId="10" fillId="4" borderId="10" xfId="0" applyFont="1" applyFill="1" applyBorder="1" applyAlignment="1">
      <alignment horizontal="center" vertical="center" wrapText="1"/>
    </xf>
    <xf numFmtId="3" fontId="2" fillId="10" borderId="16" xfId="0" applyNumberFormat="1" applyFont="1" applyFill="1" applyBorder="1" applyAlignment="1">
      <alignment horizontal="center" vertical="center"/>
    </xf>
    <xf numFmtId="0" fontId="2" fillId="9" borderId="4" xfId="0" applyFont="1" applyFill="1" applyBorder="1" applyAlignment="1">
      <alignment horizontal="left" vertical="center" wrapText="1"/>
    </xf>
    <xf numFmtId="0" fontId="11" fillId="9" borderId="18" xfId="0" applyFont="1" applyFill="1" applyBorder="1" applyAlignment="1">
      <alignment horizontal="right" vertical="center"/>
    </xf>
    <xf numFmtId="0" fontId="2" fillId="9" borderId="0" xfId="0" applyFont="1" applyFill="1" applyAlignment="1">
      <alignment horizontal="left" vertical="center" wrapText="1"/>
    </xf>
    <xf numFmtId="0" fontId="11" fillId="7" borderId="18" xfId="0" applyFont="1" applyFill="1" applyBorder="1" applyAlignment="1">
      <alignment vertical="center"/>
    </xf>
    <xf numFmtId="0" fontId="11" fillId="9" borderId="10" xfId="0" applyFont="1" applyFill="1" applyBorder="1" applyAlignment="1">
      <alignment horizontal="right" vertical="center"/>
    </xf>
    <xf numFmtId="2" fontId="11" fillId="7" borderId="11" xfId="0" applyNumberFormat="1" applyFont="1" applyFill="1" applyBorder="1" applyAlignment="1">
      <alignment vertical="center"/>
    </xf>
    <xf numFmtId="0" fontId="2" fillId="8" borderId="11" xfId="0" applyFont="1" applyFill="1" applyBorder="1" applyAlignment="1">
      <alignment vertical="center"/>
    </xf>
    <xf numFmtId="0" fontId="2" fillId="8" borderId="21" xfId="0" applyFont="1" applyFill="1" applyBorder="1" applyAlignment="1">
      <alignment horizontal="center" vertical="center"/>
    </xf>
    <xf numFmtId="0" fontId="9" fillId="7" borderId="3" xfId="0" applyFont="1" applyFill="1" applyBorder="1" applyAlignment="1">
      <alignment horizontal="right" vertical="center"/>
    </xf>
    <xf numFmtId="0" fontId="9" fillId="7" borderId="7" xfId="0" applyFont="1" applyFill="1" applyBorder="1" applyAlignment="1">
      <alignment horizontal="right" vertical="center"/>
    </xf>
    <xf numFmtId="0" fontId="9" fillId="7" borderId="1" xfId="0" applyFont="1" applyFill="1" applyBorder="1" applyAlignment="1">
      <alignment horizontal="right" vertical="center"/>
    </xf>
    <xf numFmtId="0" fontId="9" fillId="7" borderId="24" xfId="0" applyFont="1" applyFill="1" applyBorder="1" applyAlignment="1">
      <alignment horizontal="right" vertical="center"/>
    </xf>
    <xf numFmtId="2" fontId="9" fillId="7" borderId="11" xfId="0" applyNumberFormat="1" applyFont="1" applyFill="1" applyBorder="1" applyAlignment="1">
      <alignment horizontal="right" vertical="center"/>
    </xf>
    <xf numFmtId="2" fontId="9" fillId="7" borderId="3" xfId="0" applyNumberFormat="1" applyFont="1" applyFill="1" applyBorder="1" applyAlignment="1">
      <alignment horizontal="right" vertical="center"/>
    </xf>
    <xf numFmtId="2" fontId="9" fillId="7" borderId="14" xfId="0" applyNumberFormat="1" applyFont="1" applyFill="1" applyBorder="1" applyAlignment="1">
      <alignment horizontal="right" vertical="center"/>
    </xf>
    <xf numFmtId="0" fontId="7" fillId="0" borderId="0" xfId="0" applyFont="1" applyAlignment="1">
      <alignment vertical="center"/>
    </xf>
    <xf numFmtId="0" fontId="13" fillId="12" borderId="32" xfId="0" applyFont="1" applyFill="1" applyBorder="1" applyAlignment="1">
      <alignment horizontal="center"/>
    </xf>
    <xf numFmtId="0" fontId="13" fillId="12" borderId="31" xfId="0" applyFont="1" applyFill="1" applyBorder="1" applyAlignment="1">
      <alignment horizontal="center"/>
    </xf>
    <xf numFmtId="0" fontId="13" fillId="12" borderId="0" xfId="0" applyFont="1" applyFill="1" applyAlignment="1">
      <alignment horizontal="center"/>
    </xf>
    <xf numFmtId="2" fontId="11" fillId="7" borderId="14" xfId="0" applyNumberFormat="1" applyFont="1" applyFill="1" applyBorder="1" applyAlignment="1">
      <alignment vertical="center"/>
    </xf>
    <xf numFmtId="0" fontId="11" fillId="7" borderId="5" xfId="0" applyFont="1" applyFill="1" applyBorder="1" applyAlignment="1">
      <alignment vertical="center" wrapText="1"/>
    </xf>
    <xf numFmtId="0" fontId="11" fillId="7" borderId="0" xfId="0" applyFont="1" applyFill="1" applyAlignment="1">
      <alignment horizontal="right" vertical="center"/>
    </xf>
    <xf numFmtId="0" fontId="2" fillId="7" borderId="0" xfId="0" applyFont="1" applyFill="1" applyAlignment="1">
      <alignment vertical="center" wrapText="1"/>
    </xf>
    <xf numFmtId="0" fontId="2" fillId="7" borderId="0" xfId="0" applyFont="1" applyFill="1" applyAlignment="1">
      <alignment horizontal="left" vertical="center" wrapText="1"/>
    </xf>
    <xf numFmtId="0" fontId="2" fillId="7" borderId="19" xfId="0" applyFont="1" applyFill="1" applyBorder="1" applyAlignment="1">
      <alignment horizontal="left" vertical="center" wrapText="1"/>
    </xf>
    <xf numFmtId="0" fontId="11" fillId="7" borderId="58" xfId="0" applyFont="1" applyFill="1" applyBorder="1" applyAlignment="1">
      <alignment horizontal="right" vertical="center"/>
    </xf>
    <xf numFmtId="0" fontId="2" fillId="10" borderId="16" xfId="0" applyFont="1" applyFill="1" applyBorder="1" applyAlignment="1">
      <alignment vertical="center"/>
    </xf>
    <xf numFmtId="0" fontId="2" fillId="10" borderId="3" xfId="0" applyFont="1" applyFill="1" applyBorder="1" applyAlignment="1">
      <alignment vertical="center"/>
    </xf>
    <xf numFmtId="0" fontId="2" fillId="10" borderId="5" xfId="0" applyFont="1" applyFill="1" applyBorder="1" applyAlignment="1">
      <alignment vertical="center"/>
    </xf>
    <xf numFmtId="0" fontId="11" fillId="7" borderId="59" xfId="0" applyFont="1" applyFill="1" applyBorder="1" applyAlignment="1">
      <alignment horizontal="right" vertical="center"/>
    </xf>
    <xf numFmtId="0" fontId="11" fillId="7" borderId="60" xfId="0" applyFont="1" applyFill="1" applyBorder="1" applyAlignment="1">
      <alignment horizontal="right" vertical="center"/>
    </xf>
    <xf numFmtId="0" fontId="11" fillId="7" borderId="18" xfId="0" applyFont="1" applyFill="1" applyBorder="1" applyAlignment="1">
      <alignment horizontal="right" vertical="center"/>
    </xf>
    <xf numFmtId="0" fontId="2" fillId="4" borderId="19" xfId="0" applyFont="1" applyFill="1" applyBorder="1" applyAlignment="1">
      <alignment horizontal="center" vertical="center" wrapText="1"/>
    </xf>
    <xf numFmtId="0" fontId="2" fillId="4" borderId="5" xfId="0" applyFont="1" applyFill="1" applyBorder="1" applyAlignment="1">
      <alignment horizontal="center" vertical="center" wrapText="1"/>
    </xf>
    <xf numFmtId="0" fontId="2" fillId="7" borderId="17" xfId="0" applyFont="1" applyFill="1" applyBorder="1" applyAlignment="1">
      <alignment horizontal="center" vertical="center" wrapText="1"/>
    </xf>
    <xf numFmtId="0" fontId="11" fillId="7" borderId="16" xfId="0" applyFont="1" applyFill="1" applyBorder="1" applyAlignment="1">
      <alignment horizontal="right"/>
    </xf>
    <xf numFmtId="1" fontId="0" fillId="4" borderId="17" xfId="0" applyNumberFormat="1" applyFill="1" applyBorder="1" applyAlignment="1">
      <alignment horizontal="center"/>
    </xf>
    <xf numFmtId="0" fontId="0" fillId="4" borderId="16" xfId="0" applyFill="1" applyBorder="1" applyAlignment="1">
      <alignment horizontal="center"/>
    </xf>
    <xf numFmtId="0" fontId="2" fillId="4" borderId="16" xfId="0" applyFont="1" applyFill="1" applyBorder="1" applyAlignment="1">
      <alignment horizontal="center"/>
    </xf>
    <xf numFmtId="1" fontId="0" fillId="4" borderId="16" xfId="0" applyNumberFormat="1" applyFill="1" applyBorder="1" applyAlignment="1">
      <alignment horizontal="center"/>
    </xf>
    <xf numFmtId="0" fontId="2" fillId="4" borderId="3" xfId="0" applyFont="1" applyFill="1" applyBorder="1" applyAlignment="1">
      <alignment vertical="center"/>
    </xf>
    <xf numFmtId="0" fontId="2" fillId="4" borderId="16" xfId="0" applyFont="1" applyFill="1" applyBorder="1" applyAlignment="1">
      <alignment vertical="center"/>
    </xf>
    <xf numFmtId="0" fontId="2" fillId="0" borderId="0" xfId="0" applyFont="1" applyAlignment="1">
      <alignment horizontal="left" vertical="center"/>
    </xf>
    <xf numFmtId="165" fontId="0" fillId="4" borderId="16" xfId="1" applyFont="1" applyFill="1" applyBorder="1" applyAlignment="1">
      <alignment horizontal="left" vertical="center"/>
    </xf>
    <xf numFmtId="0" fontId="0" fillId="5" borderId="0" xfId="0" applyFill="1" applyAlignment="1">
      <alignment horizontal="left" vertical="center"/>
    </xf>
    <xf numFmtId="2" fontId="11" fillId="7" borderId="0" xfId="0" applyNumberFormat="1" applyFont="1" applyFill="1" applyAlignment="1">
      <alignment vertical="center"/>
    </xf>
    <xf numFmtId="0" fontId="9" fillId="0" borderId="0" xfId="0" applyFont="1"/>
    <xf numFmtId="9" fontId="10" fillId="0" borderId="0" xfId="0" applyNumberFormat="1" applyFont="1"/>
    <xf numFmtId="0" fontId="7" fillId="0" borderId="0" xfId="0" applyFont="1"/>
    <xf numFmtId="0" fontId="10" fillId="0" borderId="0" xfId="0" quotePrefix="1" applyFont="1"/>
    <xf numFmtId="0" fontId="5" fillId="4" borderId="4" xfId="0" applyFont="1" applyFill="1" applyBorder="1" applyAlignment="1">
      <alignment vertical="center"/>
    </xf>
    <xf numFmtId="0" fontId="0" fillId="7" borderId="3" xfId="0" applyFill="1" applyBorder="1" applyAlignment="1">
      <alignment vertical="center"/>
    </xf>
    <xf numFmtId="0" fontId="0" fillId="14" borderId="3" xfId="0" applyFill="1" applyBorder="1" applyAlignment="1">
      <alignment vertical="center"/>
    </xf>
    <xf numFmtId="0" fontId="0" fillId="4" borderId="0" xfId="0" applyFill="1"/>
    <xf numFmtId="0" fontId="2" fillId="4" borderId="0" xfId="0" applyFont="1" applyFill="1"/>
    <xf numFmtId="3" fontId="2" fillId="10" borderId="16" xfId="0" applyNumberFormat="1" applyFont="1" applyFill="1" applyBorder="1" applyAlignment="1">
      <alignment horizontal="center" vertical="center"/>
    </xf>
    <xf numFmtId="0" fontId="2" fillId="11" borderId="16" xfId="0" applyFont="1" applyFill="1" applyBorder="1" applyAlignment="1">
      <alignment horizontal="center" vertical="center"/>
    </xf>
    <xf numFmtId="0" fontId="2" fillId="10" borderId="16" xfId="0" applyFont="1" applyFill="1" applyBorder="1" applyAlignment="1">
      <alignment horizontal="center" vertical="center" wrapText="1"/>
    </xf>
    <xf numFmtId="3" fontId="2" fillId="8" borderId="5" xfId="0" applyNumberFormat="1" applyFont="1" applyFill="1" applyBorder="1" applyAlignment="1">
      <alignment horizontal="center" vertical="center"/>
    </xf>
    <xf numFmtId="3" fontId="2" fillId="8" borderId="16" xfId="0" applyNumberFormat="1" applyFont="1" applyFill="1" applyBorder="1" applyAlignment="1">
      <alignment horizontal="center" vertical="center"/>
    </xf>
    <xf numFmtId="0" fontId="2" fillId="7" borderId="16" xfId="0" applyFont="1" applyFill="1" applyBorder="1" applyAlignment="1">
      <alignment horizontal="center" vertical="center" wrapText="1"/>
    </xf>
    <xf numFmtId="0" fontId="11" fillId="7" borderId="14" xfId="0" applyFont="1" applyFill="1" applyBorder="1" applyAlignment="1">
      <alignment horizontal="right" vertical="center"/>
    </xf>
    <xf numFmtId="0" fontId="0" fillId="10" borderId="16" xfId="0" applyFill="1" applyBorder="1" applyAlignment="1">
      <alignment horizontal="center" vertical="center"/>
    </xf>
    <xf numFmtId="0" fontId="0" fillId="10" borderId="5" xfId="0" applyFill="1" applyBorder="1" applyAlignment="1">
      <alignment horizontal="center" vertical="center"/>
    </xf>
    <xf numFmtId="0" fontId="12" fillId="6" borderId="0" xfId="0" applyFont="1" applyFill="1" applyBorder="1" applyAlignment="1">
      <alignment vertical="center"/>
    </xf>
    <xf numFmtId="0" fontId="11" fillId="16" borderId="61" xfId="0" applyFont="1" applyFill="1" applyBorder="1" applyAlignment="1">
      <alignment vertical="center"/>
    </xf>
    <xf numFmtId="3" fontId="2" fillId="8" borderId="64" xfId="0" applyNumberFormat="1" applyFont="1" applyFill="1" applyBorder="1" applyAlignment="1">
      <alignment horizontal="center" vertical="center"/>
    </xf>
    <xf numFmtId="0" fontId="11" fillId="7" borderId="14" xfId="0" applyFont="1" applyFill="1" applyBorder="1" applyAlignment="1">
      <alignment horizontal="right" vertical="center"/>
    </xf>
    <xf numFmtId="0" fontId="25" fillId="0" borderId="0" xfId="0" applyFont="1" applyAlignment="1">
      <alignment vertical="top" wrapText="1"/>
    </xf>
    <xf numFmtId="0" fontId="26" fillId="0" borderId="0" xfId="0" applyFont="1" applyAlignment="1">
      <alignment vertical="top"/>
    </xf>
    <xf numFmtId="0" fontId="11" fillId="0" borderId="0" xfId="4" applyFont="1" applyAlignment="1">
      <alignment vertical="top" wrapText="1"/>
    </xf>
    <xf numFmtId="0" fontId="11" fillId="0" borderId="0" xfId="4" applyFont="1" applyAlignment="1">
      <alignment horizontal="left" vertical="top" wrapText="1"/>
    </xf>
    <xf numFmtId="0" fontId="11" fillId="0" borderId="0" xfId="4" applyFont="1" applyAlignment="1">
      <alignment horizontal="center" vertical="top" wrapText="1"/>
    </xf>
    <xf numFmtId="0" fontId="2" fillId="0" borderId="0" xfId="4" applyAlignment="1">
      <alignment vertical="top" wrapText="1"/>
    </xf>
    <xf numFmtId="0" fontId="2" fillId="0" borderId="0" xfId="4" applyAlignment="1">
      <alignment vertical="top"/>
    </xf>
    <xf numFmtId="0" fontId="2" fillId="0" borderId="0" xfId="4" applyAlignment="1">
      <alignment horizontal="left" vertical="top"/>
    </xf>
    <xf numFmtId="0" fontId="2" fillId="0" borderId="0" xfId="4" applyAlignment="1">
      <alignment horizontal="center" vertical="top"/>
    </xf>
    <xf numFmtId="0" fontId="2" fillId="0" borderId="0" xfId="4" applyAlignment="1">
      <alignment horizontal="left" vertical="top" wrapText="1"/>
    </xf>
    <xf numFmtId="3" fontId="2" fillId="0" borderId="0" xfId="4" applyNumberFormat="1" applyAlignment="1">
      <alignment vertical="top" wrapText="1"/>
    </xf>
    <xf numFmtId="3" fontId="2" fillId="0" borderId="0" xfId="4" applyNumberFormat="1" applyAlignment="1">
      <alignment horizontal="left" vertical="top" wrapText="1"/>
    </xf>
    <xf numFmtId="9" fontId="0" fillId="0" borderId="0" xfId="5" applyFont="1" applyFill="1" applyAlignment="1">
      <alignment horizontal="left" vertical="top" wrapText="1"/>
    </xf>
    <xf numFmtId="14" fontId="0" fillId="0" borderId="0" xfId="5" applyNumberFormat="1" applyFont="1" applyFill="1" applyAlignment="1">
      <alignment horizontal="left" vertical="top" wrapText="1"/>
    </xf>
    <xf numFmtId="14" fontId="2" fillId="0" borderId="0" xfId="4" applyNumberFormat="1" applyAlignment="1">
      <alignment horizontal="left" vertical="top" wrapText="1"/>
    </xf>
    <xf numFmtId="49" fontId="2" fillId="0" borderId="0" xfId="4" applyNumberFormat="1" applyAlignment="1">
      <alignment horizontal="center" vertical="top"/>
    </xf>
    <xf numFmtId="37" fontId="2" fillId="0" borderId="0" xfId="4" applyNumberFormat="1" applyAlignment="1">
      <alignment horizontal="left" vertical="top"/>
    </xf>
    <xf numFmtId="0" fontId="2" fillId="0" borderId="0" xfId="6" applyAlignment="1">
      <alignment horizontal="left" vertical="top"/>
    </xf>
    <xf numFmtId="37" fontId="2" fillId="0" borderId="0" xfId="4" applyNumberFormat="1" applyAlignment="1">
      <alignment horizontal="left" vertical="top" wrapText="1"/>
    </xf>
    <xf numFmtId="167" fontId="2" fillId="0" borderId="0" xfId="4" applyNumberFormat="1" applyAlignment="1">
      <alignment horizontal="left" vertical="top" wrapText="1"/>
    </xf>
    <xf numFmtId="2" fontId="2" fillId="0" borderId="0" xfId="4" applyNumberFormat="1" applyAlignment="1">
      <alignment horizontal="center" vertical="top"/>
    </xf>
    <xf numFmtId="1" fontId="2" fillId="0" borderId="0" xfId="4" applyNumberFormat="1" applyAlignment="1">
      <alignment horizontal="left" vertical="top" wrapText="1"/>
    </xf>
    <xf numFmtId="0" fontId="2" fillId="0" borderId="0" xfId="5" applyNumberFormat="1" applyFont="1" applyFill="1" applyAlignment="1">
      <alignment horizontal="left" vertical="top" wrapText="1"/>
    </xf>
    <xf numFmtId="9" fontId="2" fillId="0" borderId="0" xfId="4" applyNumberFormat="1" applyAlignment="1">
      <alignment horizontal="left" vertical="top" wrapText="1"/>
    </xf>
    <xf numFmtId="9" fontId="2" fillId="0" borderId="0" xfId="4" applyNumberFormat="1" applyAlignment="1">
      <alignment horizontal="left" vertical="top"/>
    </xf>
    <xf numFmtId="2" fontId="2" fillId="0" borderId="0" xfId="4" applyNumberFormat="1" applyAlignment="1">
      <alignment horizontal="left" vertical="top" wrapText="1"/>
    </xf>
    <xf numFmtId="0" fontId="2" fillId="0" borderId="0" xfId="4" quotePrefix="1" applyAlignment="1">
      <alignment horizontal="center" vertical="top"/>
    </xf>
    <xf numFmtId="0" fontId="2" fillId="4" borderId="16" xfId="0" applyFont="1" applyFill="1" applyBorder="1" applyAlignment="1">
      <alignment horizontal="center" vertical="center"/>
    </xf>
    <xf numFmtId="3" fontId="2" fillId="11" borderId="16" xfId="0" applyNumberFormat="1" applyFont="1" applyFill="1" applyBorder="1" applyAlignment="1">
      <alignment horizontal="center" vertical="center"/>
    </xf>
    <xf numFmtId="0" fontId="2" fillId="7" borderId="18" xfId="0" applyFont="1" applyFill="1" applyBorder="1" applyAlignment="1">
      <alignment horizontal="center" vertical="center" wrapText="1"/>
    </xf>
    <xf numFmtId="0" fontId="9" fillId="7" borderId="11" xfId="0" applyFont="1" applyFill="1" applyBorder="1" applyAlignment="1">
      <alignment horizontal="center"/>
    </xf>
    <xf numFmtId="0" fontId="9" fillId="9" borderId="21" xfId="0" applyFont="1" applyFill="1" applyBorder="1" applyAlignment="1">
      <alignment horizontal="center" wrapText="1"/>
    </xf>
    <xf numFmtId="0" fontId="2" fillId="7" borderId="18" xfId="0" applyFont="1" applyFill="1" applyBorder="1" applyAlignment="1">
      <alignment vertical="center"/>
    </xf>
    <xf numFmtId="0" fontId="2" fillId="9" borderId="20" xfId="0" applyFont="1" applyFill="1" applyBorder="1" applyAlignment="1">
      <alignment horizontal="center" vertical="center" wrapText="1"/>
    </xf>
    <xf numFmtId="0" fontId="2" fillId="9" borderId="17" xfId="0" applyFont="1" applyFill="1" applyBorder="1" applyAlignment="1">
      <alignment horizontal="center" vertical="center" wrapText="1"/>
    </xf>
    <xf numFmtId="3" fontId="2" fillId="8" borderId="16" xfId="1" applyNumberFormat="1" applyFont="1" applyFill="1" applyBorder="1" applyAlignment="1">
      <alignment horizontal="center" vertical="center"/>
    </xf>
    <xf numFmtId="0" fontId="2" fillId="0" borderId="20" xfId="0" applyFont="1" applyBorder="1" applyAlignment="1">
      <alignment vertical="center"/>
    </xf>
    <xf numFmtId="3" fontId="2" fillId="11" borderId="16" xfId="0" applyNumberFormat="1" applyFont="1" applyFill="1" applyBorder="1" applyAlignment="1">
      <alignment vertical="center"/>
    </xf>
    <xf numFmtId="3" fontId="2" fillId="8" borderId="17" xfId="1" applyNumberFormat="1" applyFont="1" applyFill="1" applyBorder="1" applyAlignment="1">
      <alignment horizontal="center" vertical="center"/>
    </xf>
    <xf numFmtId="3" fontId="2" fillId="11" borderId="17" xfId="0" applyNumberFormat="1" applyFont="1" applyFill="1" applyBorder="1" applyAlignment="1">
      <alignment horizontal="center" vertical="center"/>
    </xf>
    <xf numFmtId="3" fontId="2" fillId="11" borderId="17" xfId="0" applyNumberFormat="1" applyFont="1" applyFill="1" applyBorder="1" applyAlignment="1">
      <alignment vertical="center"/>
    </xf>
    <xf numFmtId="0" fontId="15" fillId="6" borderId="0" xfId="0" applyFont="1" applyFill="1" applyAlignment="1">
      <alignment vertical="center"/>
    </xf>
    <xf numFmtId="0" fontId="15" fillId="6" borderId="10" xfId="0" applyFont="1" applyFill="1" applyBorder="1" applyAlignment="1">
      <alignment vertical="center"/>
    </xf>
    <xf numFmtId="2" fontId="11" fillId="7" borderId="0" xfId="0" applyNumberFormat="1" applyFont="1" applyFill="1" applyBorder="1" applyAlignment="1">
      <alignment vertical="center" wrapText="1"/>
    </xf>
    <xf numFmtId="169" fontId="2" fillId="10" borderId="16" xfId="1" applyNumberFormat="1" applyFont="1" applyFill="1" applyBorder="1" applyAlignment="1">
      <alignment horizontal="center" vertical="center"/>
    </xf>
    <xf numFmtId="165" fontId="2" fillId="10" borderId="16" xfId="1" applyFont="1" applyFill="1" applyBorder="1" applyAlignment="1">
      <alignment horizontal="center" vertical="center"/>
    </xf>
    <xf numFmtId="9" fontId="2" fillId="10" borderId="17" xfId="2" applyFont="1" applyFill="1" applyBorder="1" applyAlignment="1">
      <alignment horizontal="center" vertical="center"/>
    </xf>
    <xf numFmtId="9" fontId="2" fillId="10" borderId="16" xfId="2" applyFont="1" applyFill="1" applyBorder="1" applyAlignment="1">
      <alignment horizontal="center" vertical="center"/>
    </xf>
    <xf numFmtId="0" fontId="2" fillId="4" borderId="16" xfId="0" applyFont="1" applyFill="1" applyBorder="1" applyAlignment="1">
      <alignment horizontal="center" vertical="center"/>
    </xf>
    <xf numFmtId="0" fontId="9" fillId="7" borderId="13" xfId="0" applyFont="1" applyFill="1" applyBorder="1" applyAlignment="1">
      <alignment horizontal="center" vertical="center" wrapText="1"/>
    </xf>
    <xf numFmtId="0" fontId="10" fillId="7" borderId="15" xfId="0" applyFont="1" applyFill="1" applyBorder="1" applyAlignment="1">
      <alignment horizontal="center" vertical="center" wrapText="1"/>
    </xf>
    <xf numFmtId="0" fontId="15" fillId="6" borderId="10" xfId="0" applyFont="1" applyFill="1" applyBorder="1" applyAlignment="1">
      <alignment horizontal="left" vertical="center"/>
    </xf>
    <xf numFmtId="0" fontId="2" fillId="0" borderId="0" xfId="3" applyAlignment="1">
      <alignment vertical="top"/>
    </xf>
    <xf numFmtId="0" fontId="2" fillId="0" borderId="0" xfId="3" applyAlignment="1">
      <alignment horizontal="center" vertical="top"/>
    </xf>
    <xf numFmtId="0" fontId="2" fillId="0" borderId="0" xfId="3" applyAlignment="1">
      <alignment horizontal="left" vertical="top" wrapText="1"/>
    </xf>
    <xf numFmtId="3" fontId="2" fillId="0" borderId="0" xfId="3" applyNumberFormat="1" applyAlignment="1">
      <alignment horizontal="left" vertical="top" wrapText="1"/>
    </xf>
    <xf numFmtId="3" fontId="2" fillId="0" borderId="0" xfId="3" applyNumberFormat="1" applyAlignment="1">
      <alignment horizontal="left" vertical="top"/>
    </xf>
    <xf numFmtId="0" fontId="2" fillId="7" borderId="16" xfId="0" applyFont="1" applyFill="1" applyBorder="1" applyAlignment="1">
      <alignment horizontal="center" vertical="center" wrapText="1"/>
    </xf>
    <xf numFmtId="0" fontId="11" fillId="0" borderId="0" xfId="0" applyFont="1" applyFill="1" applyBorder="1" applyAlignment="1">
      <alignment horizontal="center" vertical="center"/>
    </xf>
    <xf numFmtId="0" fontId="28" fillId="0" borderId="0" xfId="0" applyFont="1"/>
    <xf numFmtId="0" fontId="11" fillId="0" borderId="0" xfId="0" applyFont="1" applyFill="1" applyBorder="1" applyAlignment="1">
      <alignment horizontal="center" vertical="center"/>
    </xf>
    <xf numFmtId="0" fontId="1" fillId="4" borderId="16" xfId="7" applyFill="1" applyBorder="1"/>
    <xf numFmtId="0" fontId="1" fillId="0" borderId="0" xfId="7"/>
    <xf numFmtId="0" fontId="1" fillId="0" borderId="0" xfId="7" applyAlignment="1">
      <alignment wrapText="1"/>
    </xf>
    <xf numFmtId="0" fontId="30" fillId="18" borderId="65" xfId="7" applyFont="1" applyFill="1" applyBorder="1" applyAlignment="1">
      <alignment wrapText="1"/>
    </xf>
    <xf numFmtId="0" fontId="30" fillId="18" borderId="65" xfId="7" applyFont="1" applyFill="1" applyBorder="1"/>
    <xf numFmtId="0" fontId="30" fillId="19" borderId="65" xfId="7" applyFont="1" applyFill="1" applyBorder="1" applyAlignment="1">
      <alignment wrapText="1"/>
    </xf>
    <xf numFmtId="0" fontId="30" fillId="19" borderId="65" xfId="7" applyFont="1" applyFill="1" applyBorder="1" applyAlignment="1">
      <alignment vertical="top"/>
    </xf>
    <xf numFmtId="0" fontId="29" fillId="20" borderId="65" xfId="7" applyFont="1" applyFill="1" applyBorder="1" applyAlignment="1">
      <alignment wrapText="1"/>
    </xf>
    <xf numFmtId="0" fontId="29" fillId="20" borderId="65" xfId="7" applyFont="1" applyFill="1" applyBorder="1" applyAlignment="1">
      <alignment vertical="top"/>
    </xf>
    <xf numFmtId="0" fontId="1" fillId="14" borderId="14" xfId="7" applyFill="1" applyBorder="1" applyAlignment="1">
      <alignment vertical="center"/>
    </xf>
    <xf numFmtId="0" fontId="1" fillId="0" borderId="17" xfId="7" applyBorder="1" applyAlignment="1">
      <alignment wrapText="1"/>
    </xf>
    <xf numFmtId="0" fontId="1" fillId="0" borderId="17" xfId="7" applyBorder="1"/>
    <xf numFmtId="0" fontId="1" fillId="0" borderId="17" xfId="7" applyBorder="1" applyAlignment="1">
      <alignment vertical="top" wrapText="1"/>
    </xf>
    <xf numFmtId="0" fontId="1" fillId="14" borderId="3" xfId="7" applyFill="1" applyBorder="1" applyAlignment="1">
      <alignment vertical="center"/>
    </xf>
    <xf numFmtId="0" fontId="1" fillId="0" borderId="16" xfId="7" quotePrefix="1" applyBorder="1" applyAlignment="1">
      <alignment wrapText="1"/>
    </xf>
    <xf numFmtId="0" fontId="1" fillId="0" borderId="16" xfId="7" applyBorder="1" applyAlignment="1">
      <alignment vertical="top" wrapText="1"/>
    </xf>
    <xf numFmtId="0" fontId="1" fillId="0" borderId="16" xfId="7" applyBorder="1"/>
    <xf numFmtId="0" fontId="1" fillId="0" borderId="16" xfId="7" applyBorder="1" applyAlignment="1">
      <alignment wrapText="1"/>
    </xf>
    <xf numFmtId="0" fontId="32" fillId="0" borderId="16" xfId="7" applyFont="1" applyBorder="1" applyAlignment="1">
      <alignment vertical="top" wrapText="1"/>
    </xf>
    <xf numFmtId="0" fontId="1" fillId="0" borderId="16" xfId="7" quotePrefix="1" applyBorder="1" applyAlignment="1">
      <alignment vertical="top" wrapText="1"/>
    </xf>
    <xf numFmtId="0" fontId="33" fillId="0" borderId="0" xfId="6" applyFont="1"/>
    <xf numFmtId="0" fontId="2" fillId="0" borderId="0" xfId="6"/>
    <xf numFmtId="0" fontId="34" fillId="21" borderId="65" xfId="6" applyFont="1" applyFill="1" applyBorder="1" applyAlignment="1">
      <alignment vertical="center"/>
    </xf>
    <xf numFmtId="169" fontId="35" fillId="0" borderId="65" xfId="8" applyNumberFormat="1" applyFont="1" applyBorder="1" applyAlignment="1">
      <alignment horizontal="center" vertical="center"/>
    </xf>
    <xf numFmtId="165" fontId="35" fillId="22" borderId="65" xfId="8" applyFont="1" applyFill="1" applyBorder="1" applyAlignment="1">
      <alignment horizontal="right" vertical="center"/>
    </xf>
    <xf numFmtId="165" fontId="2" fillId="0" borderId="0" xfId="8" applyFont="1"/>
    <xf numFmtId="165" fontId="0" fillId="0" borderId="0" xfId="8" applyFont="1"/>
    <xf numFmtId="0" fontId="7" fillId="0" borderId="0" xfId="0" applyFont="1" applyFill="1" applyBorder="1" applyAlignment="1">
      <alignment vertical="center"/>
    </xf>
    <xf numFmtId="0" fontId="11" fillId="7" borderId="65" xfId="0" applyFont="1" applyFill="1" applyBorder="1" applyAlignment="1">
      <alignment vertical="center"/>
    </xf>
    <xf numFmtId="9" fontId="0" fillId="23" borderId="65" xfId="5" applyFont="1" applyFill="1" applyBorder="1" applyAlignment="1">
      <alignment horizontal="right"/>
    </xf>
    <xf numFmtId="0" fontId="0" fillId="23" borderId="65" xfId="5" applyNumberFormat="1" applyFont="1" applyFill="1" applyBorder="1" applyAlignment="1">
      <alignment horizontal="right"/>
    </xf>
    <xf numFmtId="0" fontId="36" fillId="0" borderId="0" xfId="0" applyFont="1"/>
    <xf numFmtId="9" fontId="0" fillId="0" borderId="0" xfId="5" applyFont="1" applyBorder="1"/>
    <xf numFmtId="0" fontId="7" fillId="6" borderId="65" xfId="0" applyFont="1" applyFill="1" applyBorder="1" applyAlignment="1">
      <alignment horizontal="left" vertical="center" wrapText="1"/>
    </xf>
    <xf numFmtId="0" fontId="7" fillId="6" borderId="65" xfId="0" applyFont="1" applyFill="1" applyBorder="1" applyAlignment="1">
      <alignment vertical="center" wrapText="1"/>
    </xf>
    <xf numFmtId="0" fontId="39" fillId="23" borderId="65" xfId="0" applyFont="1" applyFill="1" applyBorder="1" applyAlignment="1">
      <alignment horizontal="center" vertical="center" wrapText="1"/>
    </xf>
    <xf numFmtId="0" fontId="40" fillId="0" borderId="65" xfId="0" applyFont="1" applyBorder="1" applyAlignment="1">
      <alignment horizontal="center" vertical="center" wrapText="1"/>
    </xf>
    <xf numFmtId="1" fontId="0" fillId="23" borderId="65" xfId="9" applyNumberFormat="1" applyFont="1" applyFill="1" applyBorder="1" applyAlignment="1">
      <alignment vertical="center"/>
    </xf>
    <xf numFmtId="0" fontId="7" fillId="6" borderId="65" xfId="0" applyFont="1" applyFill="1" applyBorder="1"/>
    <xf numFmtId="0" fontId="0" fillId="23" borderId="65" xfId="0" applyFill="1" applyBorder="1"/>
    <xf numFmtId="0" fontId="0" fillId="0" borderId="65" xfId="0" applyBorder="1"/>
    <xf numFmtId="2" fontId="11" fillId="7" borderId="65" xfId="0" applyNumberFormat="1" applyFont="1" applyFill="1" applyBorder="1" applyAlignment="1">
      <alignment vertical="center"/>
    </xf>
    <xf numFmtId="165" fontId="7" fillId="6" borderId="65" xfId="0" applyNumberFormat="1" applyFont="1" applyFill="1" applyBorder="1" applyAlignment="1">
      <alignment vertical="center" wrapText="1"/>
    </xf>
    <xf numFmtId="0" fontId="36" fillId="0" borderId="65" xfId="0" applyFont="1" applyBorder="1"/>
    <xf numFmtId="0" fontId="7" fillId="6" borderId="65" xfId="0" applyFont="1" applyFill="1" applyBorder="1" applyAlignment="1">
      <alignment vertical="center"/>
    </xf>
    <xf numFmtId="1" fontId="7" fillId="6" borderId="65" xfId="0" applyNumberFormat="1" applyFont="1" applyFill="1" applyBorder="1" applyAlignment="1">
      <alignment vertical="center"/>
    </xf>
    <xf numFmtId="3" fontId="0" fillId="23" borderId="65" xfId="0" applyNumberFormat="1" applyFill="1" applyBorder="1" applyAlignment="1">
      <alignment horizontal="center" vertical="center"/>
    </xf>
    <xf numFmtId="165" fontId="0" fillId="23" borderId="65" xfId="0" applyNumberFormat="1" applyFill="1" applyBorder="1"/>
    <xf numFmtId="0" fontId="0" fillId="23" borderId="65" xfId="0" applyFill="1" applyBorder="1" applyAlignment="1">
      <alignment horizontal="center" vertical="center"/>
    </xf>
    <xf numFmtId="9" fontId="41" fillId="0" borderId="0" xfId="5" applyFont="1" applyFill="1" applyBorder="1"/>
    <xf numFmtId="9" fontId="0" fillId="0" borderId="0" xfId="5" applyFont="1" applyFill="1" applyBorder="1"/>
    <xf numFmtId="9" fontId="7" fillId="6" borderId="65" xfId="5" applyFont="1" applyFill="1" applyBorder="1" applyAlignment="1">
      <alignment vertical="center" wrapText="1"/>
    </xf>
    <xf numFmtId="0" fontId="11" fillId="7" borderId="65" xfId="0" applyFont="1" applyFill="1" applyBorder="1"/>
    <xf numFmtId="165" fontId="0" fillId="24" borderId="65" xfId="8" applyFont="1" applyFill="1" applyBorder="1"/>
    <xf numFmtId="169" fontId="0" fillId="24" borderId="65" xfId="8" applyNumberFormat="1" applyFont="1" applyFill="1" applyBorder="1"/>
    <xf numFmtId="9" fontId="0" fillId="24" borderId="65" xfId="5" applyFont="1" applyFill="1" applyBorder="1"/>
    <xf numFmtId="9" fontId="2" fillId="0" borderId="65" xfId="5" applyFont="1" applyFill="1" applyBorder="1"/>
    <xf numFmtId="0" fontId="2" fillId="4" borderId="12" xfId="0" applyFont="1" applyFill="1" applyBorder="1" applyAlignment="1">
      <alignment horizontal="left" vertical="center"/>
    </xf>
    <xf numFmtId="0" fontId="3" fillId="2" borderId="0" xfId="0" applyFont="1" applyFill="1" applyAlignment="1">
      <alignment horizontal="center" vertical="center" wrapText="1"/>
    </xf>
    <xf numFmtId="0" fontId="3" fillId="2" borderId="0" xfId="0" applyFont="1" applyFill="1" applyAlignment="1">
      <alignment horizontal="center" vertical="center"/>
    </xf>
    <xf numFmtId="0" fontId="7" fillId="6" borderId="10" xfId="0" applyFont="1" applyFill="1" applyBorder="1" applyAlignment="1">
      <alignment horizontal="left" vertical="center"/>
    </xf>
    <xf numFmtId="0" fontId="10" fillId="4" borderId="0" xfId="0" applyFont="1" applyFill="1" applyAlignment="1">
      <alignment horizontal="left" vertical="center" wrapText="1"/>
    </xf>
    <xf numFmtId="0" fontId="22" fillId="7" borderId="4" xfId="0" applyFont="1" applyFill="1" applyBorder="1" applyAlignment="1">
      <alignment horizontal="left" vertical="center"/>
    </xf>
    <xf numFmtId="0" fontId="2" fillId="9" borderId="4" xfId="0" applyFont="1" applyFill="1" applyBorder="1" applyAlignment="1">
      <alignment horizontal="left" vertical="center"/>
    </xf>
    <xf numFmtId="0" fontId="0" fillId="9" borderId="4" xfId="0" applyFill="1" applyBorder="1" applyAlignment="1">
      <alignment horizontal="left" vertical="center"/>
    </xf>
    <xf numFmtId="0" fontId="20" fillId="9" borderId="4" xfId="0" applyFont="1" applyFill="1" applyBorder="1" applyAlignment="1">
      <alignment horizontal="left" vertical="center"/>
    </xf>
    <xf numFmtId="0" fontId="20" fillId="9" borderId="5" xfId="0" applyFont="1" applyFill="1" applyBorder="1" applyAlignment="1">
      <alignment horizontal="left" vertical="center"/>
    </xf>
    <xf numFmtId="0" fontId="24" fillId="14" borderId="4" xfId="0" applyFont="1" applyFill="1" applyBorder="1" applyAlignment="1">
      <alignment horizontal="left" vertical="center"/>
    </xf>
    <xf numFmtId="0" fontId="2" fillId="15" borderId="4" xfId="0" applyFont="1" applyFill="1" applyBorder="1" applyAlignment="1">
      <alignment horizontal="left" vertical="center"/>
    </xf>
    <xf numFmtId="0" fontId="0" fillId="15" borderId="4" xfId="0" applyFill="1" applyBorder="1" applyAlignment="1">
      <alignment horizontal="left" vertical="center"/>
    </xf>
    <xf numFmtId="0" fontId="20" fillId="15" borderId="4" xfId="0" applyFont="1" applyFill="1" applyBorder="1" applyAlignment="1">
      <alignment horizontal="left" vertical="center"/>
    </xf>
    <xf numFmtId="0" fontId="20" fillId="15" borderId="5" xfId="0" applyFont="1" applyFill="1" applyBorder="1" applyAlignment="1">
      <alignment horizontal="left" vertical="center"/>
    </xf>
    <xf numFmtId="0" fontId="6" fillId="4" borderId="0" xfId="0" applyFont="1" applyFill="1" applyAlignment="1">
      <alignment horizontal="left" vertical="top" wrapText="1"/>
    </xf>
    <xf numFmtId="0" fontId="7" fillId="6" borderId="0" xfId="0" applyFont="1" applyFill="1" applyAlignment="1">
      <alignment horizontal="left" vertical="center"/>
    </xf>
    <xf numFmtId="0" fontId="11" fillId="7" borderId="10" xfId="0" applyFont="1" applyFill="1" applyBorder="1" applyAlignment="1">
      <alignment horizontal="left" vertical="center" wrapText="1"/>
    </xf>
    <xf numFmtId="0" fontId="2" fillId="7" borderId="13" xfId="0" applyFont="1" applyFill="1" applyBorder="1" applyAlignment="1">
      <alignment horizontal="center" vertical="center" wrapText="1"/>
    </xf>
    <xf numFmtId="0" fontId="2" fillId="7" borderId="15" xfId="0" applyFont="1" applyFill="1" applyBorder="1" applyAlignment="1">
      <alignment horizontal="center" vertical="center" wrapText="1"/>
    </xf>
    <xf numFmtId="0" fontId="11" fillId="7" borderId="4" xfId="0" applyFont="1" applyFill="1" applyBorder="1" applyAlignment="1">
      <alignment horizontal="left" vertical="center" wrapText="1"/>
    </xf>
    <xf numFmtId="0" fontId="7" fillId="6" borderId="10" xfId="0" applyFont="1" applyFill="1" applyBorder="1" applyAlignment="1">
      <alignment horizontal="left"/>
    </xf>
    <xf numFmtId="0" fontId="11" fillId="7" borderId="5" xfId="0" applyFont="1" applyFill="1" applyBorder="1" applyAlignment="1">
      <alignment horizontal="left" vertical="center" wrapText="1"/>
    </xf>
    <xf numFmtId="0" fontId="11" fillId="7" borderId="0" xfId="0" applyFont="1" applyFill="1" applyAlignment="1">
      <alignment horizontal="left" vertical="center" wrapText="1"/>
    </xf>
    <xf numFmtId="0" fontId="11" fillId="7" borderId="19" xfId="0" applyFont="1" applyFill="1" applyBorder="1" applyAlignment="1">
      <alignment horizontal="left" vertical="center" wrapText="1"/>
    </xf>
    <xf numFmtId="0" fontId="2" fillId="7" borderId="4" xfId="0" applyFont="1" applyFill="1" applyBorder="1" applyAlignment="1">
      <alignment horizontal="left" vertical="center"/>
    </xf>
    <xf numFmtId="0" fontId="2" fillId="7" borderId="5" xfId="0" applyFont="1" applyFill="1" applyBorder="1" applyAlignment="1">
      <alignment horizontal="left" vertical="center"/>
    </xf>
    <xf numFmtId="2" fontId="11" fillId="7" borderId="16" xfId="0" applyNumberFormat="1" applyFont="1" applyFill="1" applyBorder="1" applyAlignment="1">
      <alignment horizontal="center" vertical="center" wrapText="1"/>
    </xf>
    <xf numFmtId="0" fontId="2" fillId="7" borderId="11" xfId="0" applyFont="1" applyFill="1" applyBorder="1" applyAlignment="1">
      <alignment horizontal="center" vertical="center" wrapText="1"/>
    </xf>
    <xf numFmtId="0" fontId="2" fillId="7" borderId="14" xfId="0" applyFont="1" applyFill="1" applyBorder="1" applyAlignment="1">
      <alignment horizontal="center" vertical="center" wrapText="1"/>
    </xf>
    <xf numFmtId="0" fontId="0" fillId="4" borderId="11" xfId="0" applyFill="1" applyBorder="1" applyAlignment="1">
      <alignment horizontal="center" vertical="center"/>
    </xf>
    <xf numFmtId="0" fontId="0" fillId="4" borderId="12" xfId="0" applyFill="1" applyBorder="1" applyAlignment="1">
      <alignment horizontal="center" vertical="center"/>
    </xf>
    <xf numFmtId="0" fontId="0" fillId="4" borderId="13" xfId="0" applyFill="1" applyBorder="1" applyAlignment="1">
      <alignment horizontal="center" vertical="center"/>
    </xf>
    <xf numFmtId="0" fontId="0" fillId="4" borderId="14" xfId="0" applyFill="1" applyBorder="1" applyAlignment="1">
      <alignment horizontal="center" vertical="center"/>
    </xf>
    <xf numFmtId="0" fontId="0" fillId="4" borderId="10" xfId="0" applyFill="1" applyBorder="1" applyAlignment="1">
      <alignment horizontal="center" vertical="center"/>
    </xf>
    <xf numFmtId="0" fontId="0" fillId="4" borderId="15" xfId="0" applyFill="1" applyBorder="1" applyAlignment="1">
      <alignment horizontal="center" vertical="center"/>
    </xf>
    <xf numFmtId="0" fontId="2" fillId="4" borderId="3" xfId="0" applyFont="1" applyFill="1" applyBorder="1" applyAlignment="1">
      <alignment horizontal="center" vertical="center"/>
    </xf>
    <xf numFmtId="0" fontId="2" fillId="4" borderId="5" xfId="0" applyFont="1" applyFill="1" applyBorder="1" applyAlignment="1">
      <alignment horizontal="center" vertical="center"/>
    </xf>
    <xf numFmtId="0" fontId="2" fillId="4" borderId="16" xfId="0" applyFont="1" applyFill="1" applyBorder="1" applyAlignment="1">
      <alignment horizontal="center"/>
    </xf>
    <xf numFmtId="0" fontId="0" fillId="4" borderId="16" xfId="0" applyFill="1" applyBorder="1" applyAlignment="1">
      <alignment horizontal="center"/>
    </xf>
    <xf numFmtId="0" fontId="0" fillId="4" borderId="3" xfId="0" applyFill="1" applyBorder="1" applyAlignment="1">
      <alignment horizontal="center"/>
    </xf>
    <xf numFmtId="0" fontId="0" fillId="4" borderId="4" xfId="0" applyFill="1" applyBorder="1" applyAlignment="1">
      <alignment horizontal="center"/>
    </xf>
    <xf numFmtId="0" fontId="0" fillId="4" borderId="5" xfId="0" applyFill="1" applyBorder="1" applyAlignment="1">
      <alignment horizontal="center"/>
    </xf>
    <xf numFmtId="0" fontId="2" fillId="4" borderId="16" xfId="0" applyFont="1" applyFill="1" applyBorder="1" applyAlignment="1">
      <alignment horizontal="left" vertical="center"/>
    </xf>
    <xf numFmtId="0" fontId="2" fillId="7" borderId="16" xfId="0" applyFont="1" applyFill="1" applyBorder="1" applyAlignment="1">
      <alignment horizontal="center" vertical="center" wrapText="1"/>
    </xf>
    <xf numFmtId="0" fontId="2" fillId="7" borderId="12" xfId="0" applyFont="1" applyFill="1" applyBorder="1" applyAlignment="1">
      <alignment horizontal="center" vertical="center" wrapText="1"/>
    </xf>
    <xf numFmtId="0" fontId="2" fillId="7" borderId="10" xfId="0" applyFont="1" applyFill="1" applyBorder="1" applyAlignment="1">
      <alignment horizontal="center" vertical="center" wrapText="1"/>
    </xf>
    <xf numFmtId="0" fontId="2" fillId="4" borderId="3" xfId="0" applyFont="1" applyFill="1" applyBorder="1" applyAlignment="1">
      <alignment horizontal="left" vertical="center"/>
    </xf>
    <xf numFmtId="0" fontId="2" fillId="4" borderId="4" xfId="0" applyFont="1" applyFill="1" applyBorder="1" applyAlignment="1">
      <alignment horizontal="left" vertical="center"/>
    </xf>
    <xf numFmtId="0" fontId="2" fillId="4" borderId="5" xfId="0" applyFont="1" applyFill="1" applyBorder="1" applyAlignment="1">
      <alignment horizontal="left" vertical="center"/>
    </xf>
    <xf numFmtId="0" fontId="2" fillId="7" borderId="18" xfId="0" applyFont="1" applyFill="1" applyBorder="1" applyAlignment="1">
      <alignment horizontal="center" vertical="center" wrapText="1"/>
    </xf>
    <xf numFmtId="0" fontId="0" fillId="7" borderId="0" xfId="0" applyFill="1" applyAlignment="1">
      <alignment horizontal="center" vertical="center" wrapText="1"/>
    </xf>
    <xf numFmtId="0" fontId="0" fillId="7" borderId="14" xfId="0" applyFill="1" applyBorder="1" applyAlignment="1">
      <alignment horizontal="center" vertical="center" wrapText="1"/>
    </xf>
    <xf numFmtId="0" fontId="0" fillId="7" borderId="10" xfId="0" applyFill="1" applyBorder="1" applyAlignment="1">
      <alignment horizontal="center" vertical="center" wrapText="1"/>
    </xf>
    <xf numFmtId="0" fontId="2" fillId="7" borderId="21" xfId="0" applyFont="1" applyFill="1" applyBorder="1" applyAlignment="1">
      <alignment horizontal="center" vertical="center" wrapText="1"/>
    </xf>
    <xf numFmtId="0" fontId="2" fillId="7" borderId="17" xfId="0" applyFont="1" applyFill="1" applyBorder="1" applyAlignment="1">
      <alignment horizontal="center" vertical="center" wrapText="1"/>
    </xf>
    <xf numFmtId="0" fontId="2" fillId="4" borderId="17" xfId="0" applyFont="1" applyFill="1" applyBorder="1" applyAlignment="1">
      <alignment horizontal="center"/>
    </xf>
    <xf numFmtId="0" fontId="0" fillId="4" borderId="17" xfId="0" applyFill="1" applyBorder="1" applyAlignment="1">
      <alignment horizontal="center"/>
    </xf>
    <xf numFmtId="0" fontId="2" fillId="4" borderId="3" xfId="0" applyFont="1" applyFill="1" applyBorder="1" applyAlignment="1">
      <alignment horizontal="center"/>
    </xf>
    <xf numFmtId="0" fontId="0" fillId="7" borderId="4" xfId="0" applyFill="1" applyBorder="1" applyAlignment="1">
      <alignment horizontal="left" vertical="center"/>
    </xf>
    <xf numFmtId="0" fontId="0" fillId="7" borderId="5" xfId="0" applyFill="1" applyBorder="1" applyAlignment="1">
      <alignment horizontal="left" vertical="center"/>
    </xf>
    <xf numFmtId="0" fontId="2" fillId="4" borderId="10" xfId="0" applyFont="1" applyFill="1" applyBorder="1" applyAlignment="1">
      <alignment horizontal="left" vertical="center"/>
    </xf>
    <xf numFmtId="0" fontId="0" fillId="4" borderId="5" xfId="0" applyFill="1" applyBorder="1" applyAlignment="1">
      <alignment horizontal="left" vertical="center"/>
    </xf>
    <xf numFmtId="0" fontId="2" fillId="4" borderId="15" xfId="0" applyFont="1" applyFill="1" applyBorder="1" applyAlignment="1">
      <alignment horizontal="left" vertical="center"/>
    </xf>
    <xf numFmtId="0" fontId="0" fillId="4" borderId="4" xfId="0" applyFill="1" applyBorder="1" applyAlignment="1">
      <alignment horizontal="left" vertical="center"/>
    </xf>
    <xf numFmtId="0" fontId="7" fillId="6" borderId="65" xfId="0" applyFont="1" applyFill="1" applyBorder="1" applyAlignment="1">
      <alignment horizontal="left" vertical="center"/>
    </xf>
    <xf numFmtId="0" fontId="0" fillId="0" borderId="66" xfId="0" applyBorder="1" applyAlignment="1">
      <alignment horizontal="right" vertical="center"/>
    </xf>
    <xf numFmtId="0" fontId="0" fillId="0" borderId="67" xfId="0" applyBorder="1" applyAlignment="1">
      <alignment horizontal="right" vertical="center"/>
    </xf>
    <xf numFmtId="0" fontId="0" fillId="0" borderId="68" xfId="0" applyBorder="1" applyAlignment="1">
      <alignment horizontal="right" vertical="center"/>
    </xf>
    <xf numFmtId="0" fontId="7" fillId="6" borderId="65" xfId="0" applyFont="1" applyFill="1" applyBorder="1" applyAlignment="1">
      <alignment horizontal="left" vertical="center" wrapText="1"/>
    </xf>
    <xf numFmtId="0" fontId="7" fillId="6" borderId="65" xfId="0" applyFont="1" applyFill="1" applyBorder="1" applyAlignment="1">
      <alignment horizontal="center" vertical="center" wrapText="1"/>
    </xf>
    <xf numFmtId="0" fontId="2" fillId="0" borderId="66" xfId="3" applyBorder="1" applyAlignment="1">
      <alignment horizontal="right" vertical="center"/>
    </xf>
    <xf numFmtId="0" fontId="2" fillId="0" borderId="67" xfId="3" applyBorder="1" applyAlignment="1">
      <alignment horizontal="right" vertical="center"/>
    </xf>
    <xf numFmtId="0" fontId="2" fillId="0" borderId="68" xfId="3" applyBorder="1" applyAlignment="1">
      <alignment horizontal="right" vertical="center"/>
    </xf>
    <xf numFmtId="0" fontId="40" fillId="0" borderId="65" xfId="0" applyFont="1" applyBorder="1" applyAlignment="1">
      <alignment horizontal="center" vertical="center" wrapText="1"/>
    </xf>
    <xf numFmtId="0" fontId="2" fillId="0" borderId="66" xfId="0" applyFont="1" applyBorder="1" applyAlignment="1">
      <alignment horizontal="right" vertical="center"/>
    </xf>
    <xf numFmtId="0" fontId="2" fillId="0" borderId="67" xfId="0" applyFont="1" applyBorder="1" applyAlignment="1">
      <alignment horizontal="right" vertical="center"/>
    </xf>
    <xf numFmtId="0" fontId="2" fillId="0" borderId="68" xfId="0" applyFont="1" applyBorder="1" applyAlignment="1">
      <alignment horizontal="right" vertical="center"/>
    </xf>
    <xf numFmtId="0" fontId="2" fillId="24" borderId="66" xfId="0" applyFont="1" applyFill="1" applyBorder="1" applyAlignment="1">
      <alignment horizontal="right" vertical="center"/>
    </xf>
    <xf numFmtId="0" fontId="2" fillId="24" borderId="67" xfId="0" applyFont="1" applyFill="1" applyBorder="1" applyAlignment="1">
      <alignment horizontal="right" vertical="center"/>
    </xf>
    <xf numFmtId="0" fontId="2" fillId="24" borderId="68" xfId="0" applyFont="1" applyFill="1" applyBorder="1" applyAlignment="1">
      <alignment horizontal="right" vertical="center"/>
    </xf>
    <xf numFmtId="0" fontId="7" fillId="6" borderId="69" xfId="0" applyFont="1" applyFill="1" applyBorder="1" applyAlignment="1">
      <alignment horizontal="center" vertical="center" wrapText="1"/>
    </xf>
    <xf numFmtId="0" fontId="7" fillId="6" borderId="0" xfId="0" applyFont="1" applyFill="1" applyAlignment="1">
      <alignment horizontal="center" vertical="center" wrapText="1"/>
    </xf>
    <xf numFmtId="0" fontId="7" fillId="6" borderId="70" xfId="0" applyFont="1" applyFill="1" applyBorder="1" applyAlignment="1">
      <alignment horizontal="center" vertical="center" wrapText="1"/>
    </xf>
    <xf numFmtId="14" fontId="2" fillId="8" borderId="3" xfId="3" applyNumberFormat="1" applyFill="1" applyBorder="1" applyAlignment="1">
      <alignment horizontal="center" vertical="center"/>
    </xf>
    <xf numFmtId="0" fontId="2" fillId="8" borderId="4" xfId="3" applyFill="1" applyBorder="1" applyAlignment="1">
      <alignment horizontal="center" vertical="center"/>
    </xf>
    <xf numFmtId="14" fontId="2" fillId="4" borderId="3" xfId="3" applyNumberFormat="1" applyFill="1" applyBorder="1" applyAlignment="1">
      <alignment horizontal="center" vertical="center"/>
    </xf>
    <xf numFmtId="0" fontId="2" fillId="4" borderId="5" xfId="3" applyFill="1" applyBorder="1" applyAlignment="1">
      <alignment horizontal="center" vertical="center"/>
    </xf>
    <xf numFmtId="0" fontId="10" fillId="7" borderId="4" xfId="3" applyFont="1" applyFill="1" applyBorder="1" applyAlignment="1">
      <alignment horizontal="left" vertical="center"/>
    </xf>
    <xf numFmtId="0" fontId="0" fillId="8" borderId="4" xfId="0" applyFill="1" applyBorder="1" applyAlignment="1">
      <alignment horizontal="center" vertical="center"/>
    </xf>
    <xf numFmtId="0" fontId="0" fillId="8" borderId="5" xfId="0" applyFill="1" applyBorder="1" applyAlignment="1">
      <alignment horizontal="center" vertical="center"/>
    </xf>
    <xf numFmtId="0" fontId="3" fillId="2" borderId="0" xfId="3" applyFont="1" applyFill="1" applyAlignment="1">
      <alignment horizontal="center" vertical="center" wrapText="1"/>
    </xf>
    <xf numFmtId="0" fontId="4" fillId="2" borderId="0" xfId="3" applyFont="1" applyFill="1" applyAlignment="1">
      <alignment horizontal="center" vertical="center"/>
    </xf>
    <xf numFmtId="0" fontId="5" fillId="3" borderId="0" xfId="3" applyFont="1" applyFill="1" applyAlignment="1">
      <alignment horizontal="left" vertical="center" wrapText="1"/>
    </xf>
    <xf numFmtId="0" fontId="6" fillId="3" borderId="0" xfId="3" applyFont="1" applyFill="1" applyAlignment="1">
      <alignment horizontal="left" vertical="center" wrapText="1"/>
    </xf>
    <xf numFmtId="0" fontId="6" fillId="4" borderId="0" xfId="3" applyFont="1" applyFill="1" applyAlignment="1">
      <alignment horizontal="left" vertical="top" wrapText="1"/>
    </xf>
    <xf numFmtId="0" fontId="7" fillId="6" borderId="0" xfId="3" applyFont="1" applyFill="1" applyAlignment="1">
      <alignment horizontal="left" vertical="center"/>
    </xf>
    <xf numFmtId="0" fontId="10" fillId="7" borderId="2" xfId="3" applyFont="1" applyFill="1" applyBorder="1" applyAlignment="1">
      <alignment horizontal="left" vertical="center"/>
    </xf>
    <xf numFmtId="0" fontId="10" fillId="7" borderId="6" xfId="3" applyFont="1" applyFill="1" applyBorder="1" applyAlignment="1">
      <alignment horizontal="left" vertical="center"/>
    </xf>
    <xf numFmtId="0" fontId="2" fillId="8" borderId="3" xfId="3" applyFill="1" applyBorder="1" applyAlignment="1">
      <alignment horizontal="center" vertical="center"/>
    </xf>
    <xf numFmtId="0" fontId="2" fillId="8" borderId="5" xfId="3" applyFill="1" applyBorder="1" applyAlignment="1">
      <alignment horizontal="center" vertical="center"/>
    </xf>
    <xf numFmtId="0" fontId="2" fillId="4" borderId="3" xfId="3" applyFill="1" applyBorder="1" applyAlignment="1">
      <alignment horizontal="center" vertical="center"/>
    </xf>
    <xf numFmtId="0" fontId="2" fillId="4" borderId="4" xfId="3" applyFill="1" applyBorder="1" applyAlignment="1">
      <alignment horizontal="center" vertical="center"/>
    </xf>
    <xf numFmtId="0" fontId="10" fillId="7" borderId="8" xfId="3" applyFont="1" applyFill="1" applyBorder="1" applyAlignment="1">
      <alignment horizontal="left" vertical="center"/>
    </xf>
    <xf numFmtId="0" fontId="10" fillId="7" borderId="9" xfId="3" applyFont="1" applyFill="1" applyBorder="1" applyAlignment="1">
      <alignment horizontal="left" vertical="center"/>
    </xf>
    <xf numFmtId="0" fontId="2" fillId="4" borderId="11" xfId="3" applyFill="1" applyBorder="1" applyAlignment="1">
      <alignment horizontal="left" vertical="center"/>
    </xf>
    <xf numFmtId="0" fontId="2" fillId="4" borderId="12" xfId="3" applyFill="1" applyBorder="1" applyAlignment="1">
      <alignment horizontal="left" vertical="center"/>
    </xf>
    <xf numFmtId="0" fontId="2" fillId="4" borderId="13" xfId="3" applyFill="1" applyBorder="1" applyAlignment="1">
      <alignment horizontal="left" vertical="center"/>
    </xf>
    <xf numFmtId="0" fontId="2" fillId="4" borderId="14" xfId="3" applyFill="1" applyBorder="1" applyAlignment="1">
      <alignment horizontal="left" vertical="center"/>
    </xf>
    <xf numFmtId="0" fontId="2" fillId="4" borderId="10" xfId="3" applyFill="1" applyBorder="1" applyAlignment="1">
      <alignment horizontal="left" vertical="center"/>
    </xf>
    <xf numFmtId="0" fontId="2" fillId="4" borderId="15" xfId="3" applyFill="1" applyBorder="1" applyAlignment="1">
      <alignment horizontal="left" vertical="center"/>
    </xf>
    <xf numFmtId="0" fontId="12" fillId="6" borderId="10" xfId="0" applyFont="1" applyFill="1" applyBorder="1" applyAlignment="1">
      <alignment horizontal="center" vertical="center"/>
    </xf>
    <xf numFmtId="0" fontId="5" fillId="3" borderId="0" xfId="0" applyFont="1" applyFill="1" applyAlignment="1">
      <alignment horizontal="left" vertical="center" wrapText="1"/>
    </xf>
    <xf numFmtId="0" fontId="6" fillId="3" borderId="0" xfId="0" applyFont="1" applyFill="1" applyAlignment="1">
      <alignment horizontal="left" vertical="center" wrapText="1"/>
    </xf>
    <xf numFmtId="3" fontId="2" fillId="8" borderId="3" xfId="0" applyNumberFormat="1" applyFont="1" applyFill="1" applyBorder="1" applyAlignment="1">
      <alignment horizontal="center" vertical="center"/>
    </xf>
    <xf numFmtId="3" fontId="2" fillId="8" borderId="4" xfId="0" applyNumberFormat="1" applyFont="1" applyFill="1" applyBorder="1" applyAlignment="1">
      <alignment horizontal="center" vertical="center"/>
    </xf>
    <xf numFmtId="3" fontId="2" fillId="8" borderId="5" xfId="0" applyNumberFormat="1" applyFont="1" applyFill="1" applyBorder="1" applyAlignment="1">
      <alignment horizontal="center" vertical="center"/>
    </xf>
    <xf numFmtId="9" fontId="2" fillId="8" borderId="3" xfId="2" applyFont="1" applyFill="1" applyBorder="1" applyAlignment="1">
      <alignment horizontal="center" vertical="center"/>
    </xf>
    <xf numFmtId="9" fontId="2" fillId="8" borderId="4" xfId="2" applyFont="1" applyFill="1" applyBorder="1" applyAlignment="1">
      <alignment horizontal="center" vertical="center"/>
    </xf>
    <xf numFmtId="9" fontId="2" fillId="8" borderId="5" xfId="2" applyFont="1" applyFill="1" applyBorder="1" applyAlignment="1">
      <alignment horizontal="center" vertical="center"/>
    </xf>
    <xf numFmtId="0" fontId="2" fillId="7" borderId="10" xfId="0" applyFont="1" applyFill="1" applyBorder="1" applyAlignment="1">
      <alignment horizontal="left" vertical="center"/>
    </xf>
    <xf numFmtId="0" fontId="2" fillId="7" borderId="15" xfId="0" applyFont="1" applyFill="1" applyBorder="1" applyAlignment="1">
      <alignment horizontal="left" vertical="center"/>
    </xf>
    <xf numFmtId="0" fontId="2" fillId="7" borderId="4" xfId="0" applyFont="1" applyFill="1" applyBorder="1" applyAlignment="1">
      <alignment horizontal="left" vertical="center" wrapText="1"/>
    </xf>
    <xf numFmtId="0" fontId="2" fillId="7" borderId="5" xfId="0" applyFont="1" applyFill="1" applyBorder="1" applyAlignment="1">
      <alignment horizontal="left" vertical="center" wrapText="1"/>
    </xf>
    <xf numFmtId="0" fontId="2" fillId="8" borderId="3" xfId="0" applyFont="1" applyFill="1" applyBorder="1" applyAlignment="1">
      <alignment horizontal="center" vertical="center"/>
    </xf>
    <xf numFmtId="0" fontId="2" fillId="8" borderId="4" xfId="0" applyFont="1" applyFill="1" applyBorder="1" applyAlignment="1">
      <alignment horizontal="center" vertical="center"/>
    </xf>
    <xf numFmtId="0" fontId="2" fillId="8" borderId="5" xfId="0" applyFont="1" applyFill="1" applyBorder="1" applyAlignment="1">
      <alignment horizontal="center" vertical="center"/>
    </xf>
    <xf numFmtId="0" fontId="11" fillId="7" borderId="11" xfId="0" applyFont="1" applyFill="1" applyBorder="1" applyAlignment="1">
      <alignment horizontal="right" vertical="center"/>
    </xf>
    <xf numFmtId="0" fontId="11" fillId="7" borderId="14" xfId="0" applyFont="1" applyFill="1" applyBorder="1" applyAlignment="1">
      <alignment horizontal="right" vertical="center"/>
    </xf>
    <xf numFmtId="0" fontId="2" fillId="7" borderId="12" xfId="0" applyFont="1" applyFill="1" applyBorder="1" applyAlignment="1">
      <alignment horizontal="left" vertical="center" wrapText="1"/>
    </xf>
    <xf numFmtId="0" fontId="2" fillId="7" borderId="13" xfId="0" applyFont="1" applyFill="1" applyBorder="1" applyAlignment="1">
      <alignment horizontal="left" vertical="center" wrapText="1"/>
    </xf>
    <xf numFmtId="0" fontId="2" fillId="7" borderId="10" xfId="0" applyFont="1" applyFill="1" applyBorder="1" applyAlignment="1">
      <alignment horizontal="left" vertical="center" wrapText="1"/>
    </xf>
    <xf numFmtId="0" fontId="2" fillId="7" borderId="15" xfId="0" applyFont="1" applyFill="1" applyBorder="1" applyAlignment="1">
      <alignment horizontal="left" vertical="center" wrapText="1"/>
    </xf>
    <xf numFmtId="0" fontId="11" fillId="9" borderId="3" xfId="0" applyFont="1" applyFill="1" applyBorder="1" applyAlignment="1">
      <alignment horizontal="right" vertical="center"/>
    </xf>
    <xf numFmtId="0" fontId="11" fillId="9" borderId="4" xfId="0" applyFont="1" applyFill="1" applyBorder="1" applyAlignment="1">
      <alignment horizontal="right" vertical="center"/>
    </xf>
    <xf numFmtId="0" fontId="2" fillId="9" borderId="5" xfId="0" applyFont="1" applyFill="1" applyBorder="1" applyAlignment="1">
      <alignment horizontal="left" vertical="center"/>
    </xf>
    <xf numFmtId="0" fontId="8" fillId="6" borderId="0" xfId="0" applyFont="1" applyFill="1" applyAlignment="1">
      <alignment horizontal="center" vertical="center" wrapText="1"/>
    </xf>
    <xf numFmtId="0" fontId="8" fillId="6" borderId="10" xfId="0" applyFont="1" applyFill="1" applyBorder="1" applyAlignment="1">
      <alignment horizontal="center" vertical="center" wrapText="1"/>
    </xf>
    <xf numFmtId="1" fontId="11" fillId="7" borderId="13" xfId="0" applyNumberFormat="1" applyFont="1" applyFill="1" applyBorder="1" applyAlignment="1">
      <alignment horizontal="left" vertical="center"/>
    </xf>
    <xf numFmtId="1" fontId="11" fillId="7" borderId="15" xfId="0" applyNumberFormat="1" applyFont="1" applyFill="1" applyBorder="1" applyAlignment="1">
      <alignment horizontal="left" vertical="center"/>
    </xf>
    <xf numFmtId="0" fontId="0" fillId="4" borderId="11" xfId="0" applyFill="1" applyBorder="1" applyAlignment="1">
      <alignment horizontal="left" vertical="top" wrapText="1"/>
    </xf>
    <xf numFmtId="0" fontId="0" fillId="4" borderId="12" xfId="0" applyFill="1" applyBorder="1" applyAlignment="1">
      <alignment horizontal="left" vertical="top" wrapText="1"/>
    </xf>
    <xf numFmtId="0" fontId="0" fillId="4" borderId="13" xfId="0" applyFill="1" applyBorder="1" applyAlignment="1">
      <alignment horizontal="left" vertical="top" wrapText="1"/>
    </xf>
    <xf numFmtId="0" fontId="0" fillId="4" borderId="14" xfId="0" applyFill="1" applyBorder="1" applyAlignment="1">
      <alignment horizontal="left" vertical="top" wrapText="1"/>
    </xf>
    <xf numFmtId="0" fontId="0" fillId="4" borderId="10" xfId="0" applyFill="1" applyBorder="1" applyAlignment="1">
      <alignment horizontal="left" vertical="top" wrapText="1"/>
    </xf>
    <xf numFmtId="0" fontId="0" fillId="4" borderId="15" xfId="0" applyFill="1" applyBorder="1" applyAlignment="1">
      <alignment horizontal="left" vertical="top" wrapText="1"/>
    </xf>
    <xf numFmtId="2" fontId="11" fillId="7" borderId="11" xfId="0" applyNumberFormat="1" applyFont="1" applyFill="1" applyBorder="1" applyAlignment="1">
      <alignment horizontal="center" vertical="center" wrapText="1"/>
    </xf>
    <xf numFmtId="2" fontId="11" fillId="7" borderId="12" xfId="0" applyNumberFormat="1" applyFont="1" applyFill="1" applyBorder="1" applyAlignment="1">
      <alignment horizontal="center" vertical="center" wrapText="1"/>
    </xf>
    <xf numFmtId="2" fontId="11" fillId="7" borderId="13" xfId="0" applyNumberFormat="1" applyFont="1" applyFill="1" applyBorder="1" applyAlignment="1">
      <alignment horizontal="center" vertical="center" wrapText="1"/>
    </xf>
    <xf numFmtId="0" fontId="2" fillId="8" borderId="16" xfId="0" applyFont="1" applyFill="1" applyBorder="1" applyAlignment="1">
      <alignment horizontal="center" vertical="center"/>
    </xf>
    <xf numFmtId="0" fontId="2" fillId="4" borderId="16" xfId="0" applyFont="1" applyFill="1" applyBorder="1" applyAlignment="1">
      <alignment horizontal="center" vertical="center"/>
    </xf>
    <xf numFmtId="3" fontId="2" fillId="4" borderId="3" xfId="0" applyNumberFormat="1" applyFont="1" applyFill="1" applyBorder="1" applyAlignment="1">
      <alignment horizontal="center" vertical="center"/>
    </xf>
    <xf numFmtId="3" fontId="2" fillId="4" borderId="4" xfId="0" applyNumberFormat="1" applyFont="1" applyFill="1" applyBorder="1" applyAlignment="1">
      <alignment horizontal="center" vertical="center"/>
    </xf>
    <xf numFmtId="3" fontId="2" fillId="4" borderId="5" xfId="0" applyNumberFormat="1" applyFont="1" applyFill="1" applyBorder="1" applyAlignment="1">
      <alignment horizontal="center" vertical="center"/>
    </xf>
    <xf numFmtId="0" fontId="9" fillId="7" borderId="11" xfId="0" applyFont="1" applyFill="1" applyBorder="1" applyAlignment="1">
      <alignment horizontal="center"/>
    </xf>
    <xf numFmtId="0" fontId="9" fillId="7" borderId="12" xfId="0" applyFont="1" applyFill="1" applyBorder="1" applyAlignment="1">
      <alignment horizontal="center"/>
    </xf>
    <xf numFmtId="0" fontId="9" fillId="9" borderId="12" xfId="0" applyFont="1" applyFill="1" applyBorder="1" applyAlignment="1">
      <alignment horizontal="center" wrapText="1"/>
    </xf>
    <xf numFmtId="0" fontId="9" fillId="9" borderId="13" xfId="0" applyFont="1" applyFill="1" applyBorder="1" applyAlignment="1">
      <alignment horizontal="center" wrapText="1"/>
    </xf>
    <xf numFmtId="0" fontId="9" fillId="9" borderId="21" xfId="0" applyFont="1" applyFill="1" applyBorder="1" applyAlignment="1">
      <alignment horizontal="center" wrapText="1"/>
    </xf>
    <xf numFmtId="0" fontId="2" fillId="7" borderId="0" xfId="0" applyFont="1" applyFill="1" applyAlignment="1">
      <alignment horizontal="center" vertical="center" wrapText="1"/>
    </xf>
    <xf numFmtId="0" fontId="2" fillId="7" borderId="19" xfId="0" applyFont="1" applyFill="1" applyBorder="1" applyAlignment="1">
      <alignment horizontal="center" vertical="center" wrapText="1"/>
    </xf>
    <xf numFmtId="0" fontId="2" fillId="9" borderId="18" xfId="0" applyFont="1" applyFill="1" applyBorder="1" applyAlignment="1">
      <alignment horizontal="center" vertical="center" wrapText="1"/>
    </xf>
    <xf numFmtId="0" fontId="2" fillId="9" borderId="19" xfId="0" applyFont="1" applyFill="1" applyBorder="1" applyAlignment="1">
      <alignment horizontal="center" vertical="center" wrapText="1"/>
    </xf>
    <xf numFmtId="0" fontId="2" fillId="9" borderId="17" xfId="0" applyFont="1" applyFill="1" applyBorder="1" applyAlignment="1">
      <alignment horizontal="center" vertical="center" wrapText="1"/>
    </xf>
    <xf numFmtId="0" fontId="2" fillId="7" borderId="16" xfId="0" applyFont="1" applyFill="1" applyBorder="1" applyAlignment="1">
      <alignment horizontal="center" vertical="center"/>
    </xf>
    <xf numFmtId="3" fontId="2" fillId="4" borderId="16" xfId="1" applyNumberFormat="1" applyFont="1" applyFill="1" applyBorder="1" applyAlignment="1">
      <alignment horizontal="center" vertical="center"/>
    </xf>
    <xf numFmtId="3" fontId="2" fillId="11" borderId="16" xfId="0" applyNumberFormat="1" applyFont="1" applyFill="1" applyBorder="1" applyAlignment="1">
      <alignment horizontal="center" vertical="center"/>
    </xf>
    <xf numFmtId="0" fontId="2" fillId="7" borderId="17" xfId="0" applyFont="1" applyFill="1" applyBorder="1" applyAlignment="1">
      <alignment horizontal="center" vertical="center"/>
    </xf>
    <xf numFmtId="3" fontId="2" fillId="4" borderId="17" xfId="1" applyNumberFormat="1" applyFont="1" applyFill="1" applyBorder="1" applyAlignment="1">
      <alignment horizontal="center" vertical="center"/>
    </xf>
    <xf numFmtId="3" fontId="2" fillId="11" borderId="17" xfId="0" applyNumberFormat="1" applyFont="1" applyFill="1" applyBorder="1" applyAlignment="1">
      <alignment horizontal="center" vertical="center"/>
    </xf>
    <xf numFmtId="0" fontId="6" fillId="4" borderId="0" xfId="0" applyFont="1" applyFill="1" applyAlignment="1">
      <alignment horizontal="left" vertical="center" wrapText="1"/>
    </xf>
    <xf numFmtId="0" fontId="2" fillId="7" borderId="11" xfId="0" applyFont="1" applyFill="1" applyBorder="1" applyAlignment="1">
      <alignment horizontal="center"/>
    </xf>
    <xf numFmtId="0" fontId="2" fillId="7" borderId="12" xfId="0" applyFont="1" applyFill="1" applyBorder="1" applyAlignment="1">
      <alignment horizontal="center"/>
    </xf>
    <xf numFmtId="0" fontId="2" fillId="7" borderId="13" xfId="0" applyFont="1" applyFill="1" applyBorder="1" applyAlignment="1">
      <alignment horizontal="center"/>
    </xf>
    <xf numFmtId="0" fontId="2" fillId="7" borderId="18" xfId="0" applyFont="1" applyFill="1" applyBorder="1" applyAlignment="1">
      <alignment horizontal="center"/>
    </xf>
    <xf numFmtId="0" fontId="2" fillId="7" borderId="0" xfId="0" applyFont="1" applyFill="1" applyAlignment="1">
      <alignment horizontal="center"/>
    </xf>
    <xf numFmtId="0" fontId="2" fillId="7" borderId="19" xfId="0" applyFont="1" applyFill="1" applyBorder="1" applyAlignment="1">
      <alignment horizontal="center"/>
    </xf>
    <xf numFmtId="0" fontId="2" fillId="7" borderId="14" xfId="0" applyFont="1" applyFill="1" applyBorder="1" applyAlignment="1">
      <alignment horizontal="center"/>
    </xf>
    <xf numFmtId="0" fontId="2" fillId="7" borderId="10" xfId="0" applyFont="1" applyFill="1" applyBorder="1" applyAlignment="1">
      <alignment horizontal="center"/>
    </xf>
    <xf numFmtId="0" fontId="2" fillId="7" borderId="15" xfId="0" applyFont="1" applyFill="1" applyBorder="1" applyAlignment="1">
      <alignment horizontal="center"/>
    </xf>
    <xf numFmtId="0" fontId="11" fillId="7" borderId="11" xfId="0" applyFont="1" applyFill="1" applyBorder="1" applyAlignment="1">
      <alignment horizontal="center" vertical="center"/>
    </xf>
    <xf numFmtId="0" fontId="11" fillId="7" borderId="12" xfId="0" applyFont="1" applyFill="1" applyBorder="1" applyAlignment="1">
      <alignment horizontal="center" vertical="center"/>
    </xf>
    <xf numFmtId="0" fontId="11" fillId="7" borderId="20" xfId="0" applyFont="1" applyFill="1" applyBorder="1" applyAlignment="1">
      <alignment horizontal="center" wrapText="1"/>
    </xf>
    <xf numFmtId="0" fontId="11" fillId="7" borderId="17" xfId="0" applyFont="1" applyFill="1" applyBorder="1" applyAlignment="1">
      <alignment horizontal="center" wrapText="1"/>
    </xf>
    <xf numFmtId="0" fontId="11" fillId="7" borderId="18" xfId="0" applyFont="1" applyFill="1" applyBorder="1" applyAlignment="1">
      <alignment horizontal="center" vertical="center" wrapText="1"/>
    </xf>
    <xf numFmtId="0" fontId="11" fillId="7" borderId="0" xfId="0" applyFont="1" applyFill="1" applyAlignment="1">
      <alignment horizontal="center" vertical="center" wrapText="1"/>
    </xf>
    <xf numFmtId="0" fontId="11" fillId="7" borderId="12" xfId="0" applyFont="1" applyFill="1" applyBorder="1" applyAlignment="1">
      <alignment horizontal="left" vertical="center"/>
    </xf>
    <xf numFmtId="0" fontId="11" fillId="7" borderId="0" xfId="0" applyFont="1" applyFill="1" applyAlignment="1">
      <alignment horizontal="left" vertical="center"/>
    </xf>
    <xf numFmtId="0" fontId="11" fillId="7" borderId="10" xfId="0" applyFont="1" applyFill="1" applyBorder="1" applyAlignment="1">
      <alignment horizontal="left" vertical="center"/>
    </xf>
    <xf numFmtId="0" fontId="11" fillId="7" borderId="13" xfId="0" applyFont="1" applyFill="1" applyBorder="1" applyAlignment="1">
      <alignment horizontal="left" vertical="center"/>
    </xf>
    <xf numFmtId="0" fontId="11" fillId="7" borderId="19" xfId="0" applyFont="1" applyFill="1" applyBorder="1" applyAlignment="1">
      <alignment horizontal="left" vertical="center"/>
    </xf>
    <xf numFmtId="0" fontId="11" fillId="7" borderId="15" xfId="0" applyFont="1" applyFill="1" applyBorder="1" applyAlignment="1">
      <alignment horizontal="left" vertical="center"/>
    </xf>
    <xf numFmtId="0" fontId="0" fillId="4" borderId="11" xfId="0" applyFill="1" applyBorder="1" applyAlignment="1">
      <alignment horizontal="center" vertical="top" wrapText="1"/>
    </xf>
    <xf numFmtId="0" fontId="0" fillId="4" borderId="12" xfId="0" applyFill="1" applyBorder="1" applyAlignment="1">
      <alignment horizontal="center" vertical="top" wrapText="1"/>
    </xf>
    <xf numFmtId="0" fontId="0" fillId="4" borderId="14" xfId="0" applyFill="1" applyBorder="1" applyAlignment="1">
      <alignment horizontal="center" vertical="top" wrapText="1"/>
    </xf>
    <xf numFmtId="0" fontId="0" fillId="4" borderId="10" xfId="0" applyFill="1" applyBorder="1" applyAlignment="1">
      <alignment horizontal="center" vertical="top" wrapText="1"/>
    </xf>
    <xf numFmtId="0" fontId="0" fillId="4" borderId="18" xfId="0" applyFill="1" applyBorder="1" applyAlignment="1">
      <alignment horizontal="left" vertical="top" wrapText="1"/>
    </xf>
    <xf numFmtId="0" fontId="0" fillId="4" borderId="0" xfId="0" applyFill="1" applyBorder="1" applyAlignment="1">
      <alignment horizontal="left" vertical="top" wrapText="1"/>
    </xf>
    <xf numFmtId="0" fontId="9" fillId="7" borderId="11" xfId="0" applyFont="1" applyFill="1" applyBorder="1" applyAlignment="1">
      <alignment horizontal="center" vertical="center" wrapText="1"/>
    </xf>
    <xf numFmtId="0" fontId="9" fillId="7" borderId="13" xfId="0" applyFont="1" applyFill="1" applyBorder="1" applyAlignment="1">
      <alignment horizontal="center" vertical="center" wrapText="1"/>
    </xf>
    <xf numFmtId="0" fontId="10" fillId="7" borderId="14" xfId="0" applyFont="1" applyFill="1" applyBorder="1" applyAlignment="1">
      <alignment horizontal="center" vertical="center" wrapText="1"/>
    </xf>
    <xf numFmtId="0" fontId="10" fillId="7" borderId="15" xfId="0" applyFont="1" applyFill="1" applyBorder="1" applyAlignment="1">
      <alignment horizontal="center" vertical="center" wrapText="1"/>
    </xf>
    <xf numFmtId="0" fontId="15" fillId="6" borderId="10" xfId="0" applyFont="1" applyFill="1" applyBorder="1" applyAlignment="1">
      <alignment horizontal="left" vertical="center"/>
    </xf>
    <xf numFmtId="0" fontId="3" fillId="2" borderId="25" xfId="0" applyFont="1" applyFill="1" applyBorder="1" applyAlignment="1">
      <alignment horizontal="center" vertical="center" wrapText="1"/>
    </xf>
    <xf numFmtId="0" fontId="7" fillId="6" borderId="0" xfId="0" applyFont="1" applyFill="1" applyAlignment="1">
      <alignment horizontal="left" vertical="center" wrapText="1"/>
    </xf>
    <xf numFmtId="0" fontId="2" fillId="7" borderId="3" xfId="0" applyFont="1" applyFill="1" applyBorder="1" applyAlignment="1">
      <alignment horizontal="left" vertical="center"/>
    </xf>
    <xf numFmtId="0" fontId="11" fillId="7" borderId="4" xfId="0" applyFont="1" applyFill="1" applyBorder="1" applyAlignment="1">
      <alignment horizontal="left" vertical="center"/>
    </xf>
    <xf numFmtId="0" fontId="11" fillId="7" borderId="5" xfId="0" applyFont="1" applyFill="1" applyBorder="1" applyAlignment="1">
      <alignment horizontal="left" vertical="center"/>
    </xf>
    <xf numFmtId="0" fontId="2" fillId="7" borderId="2" xfId="0" applyFont="1" applyFill="1" applyBorder="1" applyAlignment="1">
      <alignment horizontal="left" vertical="center" wrapText="1"/>
    </xf>
    <xf numFmtId="0" fontId="2" fillId="7" borderId="2" xfId="0" applyFont="1" applyFill="1" applyBorder="1" applyAlignment="1">
      <alignment horizontal="left" vertical="center"/>
    </xf>
    <xf numFmtId="0" fontId="2" fillId="7" borderId="6" xfId="0" applyFont="1" applyFill="1" applyBorder="1" applyAlignment="1">
      <alignment horizontal="left" vertical="center"/>
    </xf>
    <xf numFmtId="0" fontId="2" fillId="9" borderId="10" xfId="0" applyFont="1" applyFill="1" applyBorder="1" applyAlignment="1">
      <alignment horizontal="left" vertical="center"/>
    </xf>
    <xf numFmtId="0" fontId="2" fillId="9" borderId="15" xfId="0" applyFont="1" applyFill="1" applyBorder="1" applyAlignment="1">
      <alignment horizontal="left" vertical="center"/>
    </xf>
    <xf numFmtId="0" fontId="7" fillId="6" borderId="10" xfId="0" applyFont="1" applyFill="1" applyBorder="1" applyAlignment="1">
      <alignment horizontal="center" vertical="center"/>
    </xf>
    <xf numFmtId="3" fontId="2" fillId="10" borderId="16" xfId="0" applyNumberFormat="1" applyFont="1" applyFill="1" applyBorder="1" applyAlignment="1">
      <alignment horizontal="center" vertical="center"/>
    </xf>
    <xf numFmtId="0" fontId="2" fillId="9" borderId="4" xfId="0" applyFont="1" applyFill="1" applyBorder="1" applyAlignment="1">
      <alignment horizontal="left" vertical="center" wrapText="1"/>
    </xf>
    <xf numFmtId="0" fontId="2" fillId="9" borderId="5" xfId="0" applyFont="1" applyFill="1" applyBorder="1" applyAlignment="1">
      <alignment horizontal="left" vertical="center" wrapText="1"/>
    </xf>
    <xf numFmtId="0" fontId="2" fillId="11" borderId="16" xfId="0" applyFont="1" applyFill="1" applyBorder="1" applyAlignment="1">
      <alignment horizontal="center" vertical="center"/>
    </xf>
    <xf numFmtId="2" fontId="11" fillId="7" borderId="11" xfId="0" applyNumberFormat="1" applyFont="1" applyFill="1" applyBorder="1" applyAlignment="1">
      <alignment horizontal="center" vertical="center"/>
    </xf>
    <xf numFmtId="2" fontId="11" fillId="7" borderId="14" xfId="0" applyNumberFormat="1" applyFont="1" applyFill="1" applyBorder="1" applyAlignment="1">
      <alignment horizontal="center" vertical="center"/>
    </xf>
    <xf numFmtId="0" fontId="2" fillId="10" borderId="16" xfId="0" applyFont="1" applyFill="1" applyBorder="1" applyAlignment="1">
      <alignment horizontal="center" vertical="center"/>
    </xf>
    <xf numFmtId="2" fontId="11" fillId="7" borderId="18" xfId="0" applyNumberFormat="1" applyFont="1" applyFill="1" applyBorder="1" applyAlignment="1">
      <alignment horizontal="center" vertical="center"/>
    </xf>
    <xf numFmtId="0" fontId="2" fillId="7" borderId="0" xfId="0" applyFont="1" applyFill="1" applyAlignment="1">
      <alignment horizontal="left" vertical="center" wrapText="1"/>
    </xf>
    <xf numFmtId="0" fontId="2" fillId="7" borderId="19" xfId="0" applyFont="1" applyFill="1" applyBorder="1" applyAlignment="1">
      <alignment horizontal="left" vertical="center" wrapText="1"/>
    </xf>
    <xf numFmtId="0" fontId="18" fillId="7" borderId="3" xfId="0" applyFont="1" applyFill="1" applyBorder="1" applyAlignment="1">
      <alignment horizontal="left" vertical="center"/>
    </xf>
    <xf numFmtId="0" fontId="18" fillId="7" borderId="4" xfId="0" applyFont="1" applyFill="1" applyBorder="1" applyAlignment="1">
      <alignment horizontal="left" vertical="center"/>
    </xf>
    <xf numFmtId="0" fontId="12" fillId="6" borderId="10" xfId="0" applyFont="1" applyFill="1" applyBorder="1" applyAlignment="1">
      <alignment horizontal="left" vertical="center"/>
    </xf>
    <xf numFmtId="0" fontId="13" fillId="12" borderId="0" xfId="0" applyFont="1" applyFill="1" applyAlignment="1">
      <alignment horizontal="center" vertical="center" wrapText="1"/>
    </xf>
    <xf numFmtId="0" fontId="13" fillId="12" borderId="10" xfId="0" applyFont="1" applyFill="1" applyBorder="1" applyAlignment="1">
      <alignment horizontal="center" vertical="center" wrapText="1"/>
    </xf>
    <xf numFmtId="0" fontId="13" fillId="12" borderId="31" xfId="0" applyFont="1" applyFill="1" applyBorder="1" applyAlignment="1">
      <alignment horizontal="center" vertical="center" wrapText="1"/>
    </xf>
    <xf numFmtId="0" fontId="13" fillId="12" borderId="30" xfId="0" applyFont="1" applyFill="1" applyBorder="1" applyAlignment="1">
      <alignment horizontal="center" vertical="center" wrapText="1"/>
    </xf>
    <xf numFmtId="0" fontId="13" fillId="12" borderId="34" xfId="0" applyFont="1" applyFill="1" applyBorder="1" applyAlignment="1">
      <alignment horizontal="center" vertical="center" wrapText="1"/>
    </xf>
    <xf numFmtId="0" fontId="13" fillId="12" borderId="33" xfId="0" applyFont="1" applyFill="1" applyBorder="1" applyAlignment="1">
      <alignment horizontal="center" vertical="center" wrapText="1"/>
    </xf>
    <xf numFmtId="0" fontId="13" fillId="12" borderId="32" xfId="0" applyFont="1" applyFill="1" applyBorder="1" applyAlignment="1">
      <alignment horizontal="center" vertical="center" wrapText="1"/>
    </xf>
    <xf numFmtId="0" fontId="7" fillId="6" borderId="26" xfId="0" applyFont="1" applyFill="1" applyBorder="1" applyAlignment="1">
      <alignment horizontal="left" vertical="center"/>
    </xf>
    <xf numFmtId="0" fontId="7" fillId="12" borderId="27" xfId="0" applyFont="1" applyFill="1" applyBorder="1" applyAlignment="1">
      <alignment horizontal="left" wrapText="1"/>
    </xf>
    <xf numFmtId="0" fontId="7" fillId="12" borderId="28" xfId="0" applyFont="1" applyFill="1" applyBorder="1" applyAlignment="1">
      <alignment horizontal="left" wrapText="1"/>
    </xf>
    <xf numFmtId="0" fontId="7" fillId="12" borderId="0" xfId="0" applyFont="1" applyFill="1" applyAlignment="1">
      <alignment horizontal="left" wrapText="1"/>
    </xf>
    <xf numFmtId="0" fontId="7" fillId="12" borderId="30" xfId="0" applyFont="1" applyFill="1" applyBorder="1" applyAlignment="1">
      <alignment horizontal="left" wrapText="1"/>
    </xf>
    <xf numFmtId="2" fontId="13" fillId="12" borderId="29" xfId="0" applyNumberFormat="1" applyFont="1" applyFill="1" applyBorder="1" applyAlignment="1">
      <alignment horizontal="center"/>
    </xf>
    <xf numFmtId="2" fontId="13" fillId="12" borderId="28" xfId="0" applyNumberFormat="1" applyFont="1" applyFill="1" applyBorder="1" applyAlignment="1">
      <alignment horizontal="center"/>
    </xf>
    <xf numFmtId="2" fontId="13" fillId="12" borderId="27" xfId="0" applyNumberFormat="1" applyFont="1" applyFill="1" applyBorder="1" applyAlignment="1">
      <alignment horizontal="center"/>
    </xf>
    <xf numFmtId="0" fontId="0" fillId="10" borderId="3" xfId="0" applyFill="1" applyBorder="1" applyAlignment="1">
      <alignment horizontal="center" vertical="center"/>
    </xf>
    <xf numFmtId="0" fontId="0" fillId="10" borderId="5" xfId="0" applyFill="1" applyBorder="1" applyAlignment="1">
      <alignment horizontal="center" vertical="center"/>
    </xf>
    <xf numFmtId="0" fontId="0" fillId="7" borderId="4" xfId="0" applyFill="1" applyBorder="1" applyAlignment="1">
      <alignment horizontal="left"/>
    </xf>
    <xf numFmtId="0" fontId="0" fillId="7" borderId="5" xfId="0" applyFill="1" applyBorder="1" applyAlignment="1">
      <alignment horizontal="left"/>
    </xf>
    <xf numFmtId="0" fontId="0" fillId="10" borderId="4" xfId="0" applyFill="1" applyBorder="1" applyAlignment="1">
      <alignment horizontal="center" vertical="center"/>
    </xf>
    <xf numFmtId="0" fontId="0" fillId="10" borderId="14" xfId="0" applyFill="1" applyBorder="1" applyAlignment="1">
      <alignment horizontal="center" vertical="center"/>
    </xf>
    <xf numFmtId="0" fontId="0" fillId="10" borderId="15" xfId="0" applyFill="1" applyBorder="1" applyAlignment="1">
      <alignment horizontal="center" vertical="center"/>
    </xf>
    <xf numFmtId="0" fontId="0" fillId="10" borderId="16" xfId="0" applyFill="1" applyBorder="1" applyAlignment="1">
      <alignment horizontal="center" vertical="center"/>
    </xf>
    <xf numFmtId="0" fontId="7" fillId="12" borderId="0" xfId="0" applyFont="1" applyFill="1" applyAlignment="1">
      <alignment horizontal="left" vertical="top" wrapText="1"/>
    </xf>
    <xf numFmtId="0" fontId="7" fillId="12" borderId="30" xfId="0" applyFont="1" applyFill="1" applyBorder="1" applyAlignment="1">
      <alignment horizontal="left" vertical="top" wrapText="1"/>
    </xf>
    <xf numFmtId="0" fontId="7" fillId="12" borderId="10" xfId="0" applyFont="1" applyFill="1" applyBorder="1" applyAlignment="1">
      <alignment horizontal="left" vertical="top" wrapText="1"/>
    </xf>
    <xf numFmtId="0" fontId="7" fillId="12" borderId="33" xfId="0" applyFont="1" applyFill="1" applyBorder="1" applyAlignment="1">
      <alignment horizontal="left" vertical="top" wrapText="1"/>
    </xf>
    <xf numFmtId="0" fontId="2" fillId="10" borderId="34" xfId="0" applyFont="1" applyFill="1" applyBorder="1" applyAlignment="1">
      <alignment horizontal="center" vertical="center"/>
    </xf>
    <xf numFmtId="0" fontId="2" fillId="10" borderId="37" xfId="0" applyFont="1" applyFill="1" applyBorder="1" applyAlignment="1">
      <alignment horizontal="center" vertical="center"/>
    </xf>
    <xf numFmtId="2" fontId="13" fillId="12" borderId="29" xfId="0" applyNumberFormat="1" applyFont="1" applyFill="1" applyBorder="1" applyAlignment="1">
      <alignment horizontal="center" vertical="center"/>
    </xf>
    <xf numFmtId="2" fontId="13" fillId="12" borderId="28" xfId="0" applyNumberFormat="1" applyFont="1" applyFill="1" applyBorder="1" applyAlignment="1">
      <alignment horizontal="center" vertical="center"/>
    </xf>
    <xf numFmtId="2" fontId="13" fillId="12" borderId="27" xfId="0" applyNumberFormat="1" applyFont="1" applyFill="1" applyBorder="1" applyAlignment="1">
      <alignment horizontal="center" vertical="center"/>
    </xf>
    <xf numFmtId="0" fontId="2" fillId="9" borderId="10" xfId="0" applyFont="1" applyFill="1" applyBorder="1" applyAlignment="1">
      <alignment horizontal="left" vertical="center" wrapText="1"/>
    </xf>
    <xf numFmtId="0" fontId="2" fillId="9" borderId="15" xfId="0" applyFont="1" applyFill="1" applyBorder="1" applyAlignment="1">
      <alignment horizontal="left" vertical="center" wrapText="1"/>
    </xf>
    <xf numFmtId="3" fontId="2" fillId="10" borderId="3" xfId="0" applyNumberFormat="1" applyFont="1" applyFill="1" applyBorder="1" applyAlignment="1">
      <alignment horizontal="center" vertical="center"/>
    </xf>
    <xf numFmtId="3" fontId="2" fillId="10" borderId="4" xfId="0" applyNumberFormat="1" applyFont="1" applyFill="1" applyBorder="1" applyAlignment="1">
      <alignment horizontal="center" vertical="center"/>
    </xf>
    <xf numFmtId="3" fontId="2" fillId="10" borderId="5" xfId="0" applyNumberFormat="1" applyFont="1" applyFill="1" applyBorder="1" applyAlignment="1">
      <alignment horizontal="center" vertical="center"/>
    </xf>
    <xf numFmtId="0" fontId="2" fillId="11" borderId="3" xfId="0" applyFont="1" applyFill="1" applyBorder="1" applyAlignment="1">
      <alignment horizontal="center" vertical="center"/>
    </xf>
    <xf numFmtId="0" fontId="2" fillId="11" borderId="4" xfId="0" applyFont="1" applyFill="1" applyBorder="1" applyAlignment="1">
      <alignment horizontal="center" vertical="center"/>
    </xf>
    <xf numFmtId="0" fontId="2" fillId="11" borderId="5" xfId="0" applyFont="1" applyFill="1" applyBorder="1" applyAlignment="1">
      <alignment horizontal="center" vertical="center"/>
    </xf>
    <xf numFmtId="0" fontId="2" fillId="4" borderId="11" xfId="0" applyFont="1" applyFill="1" applyBorder="1" applyAlignment="1">
      <alignment horizontal="left" vertical="top" wrapText="1"/>
    </xf>
    <xf numFmtId="0" fontId="2" fillId="10" borderId="3" xfId="0" applyFont="1" applyFill="1" applyBorder="1" applyAlignment="1">
      <alignment horizontal="center" vertical="center"/>
    </xf>
    <xf numFmtId="0" fontId="2" fillId="10" borderId="4" xfId="0" applyFont="1" applyFill="1" applyBorder="1" applyAlignment="1">
      <alignment horizontal="center" vertical="center"/>
    </xf>
    <xf numFmtId="0" fontId="2" fillId="10" borderId="5" xfId="0" applyFont="1" applyFill="1" applyBorder="1" applyAlignment="1">
      <alignment horizontal="center" vertical="center"/>
    </xf>
    <xf numFmtId="2" fontId="9" fillId="7" borderId="11" xfId="0" applyNumberFormat="1" applyFont="1" applyFill="1" applyBorder="1" applyAlignment="1">
      <alignment horizontal="center" vertical="center" wrapText="1"/>
    </xf>
    <xf numFmtId="2" fontId="9" fillId="7" borderId="12" xfId="0" applyNumberFormat="1" applyFont="1" applyFill="1" applyBorder="1" applyAlignment="1">
      <alignment horizontal="center" vertical="center" wrapText="1"/>
    </xf>
    <xf numFmtId="2" fontId="9" fillId="7" borderId="13" xfId="0" applyNumberFormat="1" applyFont="1" applyFill="1" applyBorder="1" applyAlignment="1">
      <alignment horizontal="center" vertical="center" wrapText="1"/>
    </xf>
    <xf numFmtId="2" fontId="9" fillId="7" borderId="18" xfId="0" applyNumberFormat="1" applyFont="1" applyFill="1" applyBorder="1" applyAlignment="1">
      <alignment horizontal="center" vertical="center" wrapText="1"/>
    </xf>
    <xf numFmtId="2" fontId="9" fillId="7" borderId="0" xfId="0" applyNumberFormat="1" applyFont="1" applyFill="1" applyAlignment="1">
      <alignment horizontal="center" vertical="center" wrapText="1"/>
    </xf>
    <xf numFmtId="2" fontId="9" fillId="7" borderId="19" xfId="0" applyNumberFormat="1" applyFont="1" applyFill="1" applyBorder="1" applyAlignment="1">
      <alignment horizontal="center" vertical="center" wrapText="1"/>
    </xf>
    <xf numFmtId="2" fontId="9" fillId="7" borderId="14" xfId="0" applyNumberFormat="1" applyFont="1" applyFill="1" applyBorder="1" applyAlignment="1">
      <alignment horizontal="center" vertical="center" wrapText="1"/>
    </xf>
    <xf numFmtId="2" fontId="9" fillId="7" borderId="10" xfId="0" applyNumberFormat="1" applyFont="1" applyFill="1" applyBorder="1" applyAlignment="1">
      <alignment horizontal="center" vertical="center" wrapText="1"/>
    </xf>
    <xf numFmtId="2" fontId="9" fillId="7" borderId="15" xfId="0" applyNumberFormat="1" applyFont="1" applyFill="1" applyBorder="1" applyAlignment="1">
      <alignment horizontal="center" vertical="center" wrapText="1"/>
    </xf>
    <xf numFmtId="0" fontId="11" fillId="9" borderId="3" xfId="0" applyFont="1" applyFill="1" applyBorder="1" applyAlignment="1">
      <alignment horizontal="right" vertical="center" wrapText="1"/>
    </xf>
    <xf numFmtId="0" fontId="11" fillId="9" borderId="4" xfId="0" applyFont="1" applyFill="1" applyBorder="1" applyAlignment="1">
      <alignment horizontal="right" vertical="center" wrapText="1"/>
    </xf>
    <xf numFmtId="0" fontId="11" fillId="9" borderId="39" xfId="0" applyFont="1" applyFill="1" applyBorder="1" applyAlignment="1">
      <alignment horizontal="right" vertical="center" wrapText="1"/>
    </xf>
    <xf numFmtId="0" fontId="11" fillId="9" borderId="40" xfId="0" applyFont="1" applyFill="1" applyBorder="1" applyAlignment="1">
      <alignment horizontal="right" vertical="center" wrapText="1"/>
    </xf>
    <xf numFmtId="0" fontId="10" fillId="7" borderId="12" xfId="0" applyFont="1" applyFill="1" applyBorder="1" applyAlignment="1">
      <alignment horizontal="left" vertical="center" wrapText="1"/>
    </xf>
    <xf numFmtId="0" fontId="10" fillId="7" borderId="0" xfId="0" applyFont="1" applyFill="1" applyAlignment="1">
      <alignment horizontal="left" vertical="center" wrapText="1"/>
    </xf>
    <xf numFmtId="0" fontId="10" fillId="7" borderId="10" xfId="0" applyFont="1" applyFill="1" applyBorder="1" applyAlignment="1">
      <alignment horizontal="left" vertical="center" wrapText="1"/>
    </xf>
    <xf numFmtId="0" fontId="2" fillId="9" borderId="12" xfId="0" applyFont="1" applyFill="1" applyBorder="1" applyAlignment="1">
      <alignment horizontal="left" vertical="center"/>
    </xf>
    <xf numFmtId="0" fontId="7" fillId="12" borderId="27" xfId="0" applyFont="1" applyFill="1" applyBorder="1" applyAlignment="1">
      <alignment horizontal="left" vertical="center" wrapText="1"/>
    </xf>
    <xf numFmtId="0" fontId="7" fillId="12" borderId="28" xfId="0" applyFont="1" applyFill="1" applyBorder="1" applyAlignment="1">
      <alignment horizontal="left" vertical="center" wrapText="1"/>
    </xf>
    <xf numFmtId="0" fontId="7" fillId="12" borderId="0" xfId="0" applyFont="1" applyFill="1" applyAlignment="1">
      <alignment horizontal="left" vertical="center" wrapText="1"/>
    </xf>
    <xf numFmtId="0" fontId="7" fillId="12" borderId="30" xfId="0" applyFont="1" applyFill="1" applyBorder="1" applyAlignment="1">
      <alignment horizontal="left" vertical="center" wrapText="1"/>
    </xf>
    <xf numFmtId="0" fontId="7" fillId="12" borderId="10" xfId="0" applyFont="1" applyFill="1" applyBorder="1" applyAlignment="1">
      <alignment horizontal="left" vertical="center" wrapText="1"/>
    </xf>
    <xf numFmtId="0" fontId="7" fillId="12" borderId="33" xfId="0" applyFont="1" applyFill="1" applyBorder="1" applyAlignment="1">
      <alignment horizontal="left" vertical="center" wrapText="1"/>
    </xf>
    <xf numFmtId="0" fontId="12" fillId="12" borderId="32" xfId="0" applyFont="1" applyFill="1" applyBorder="1" applyAlignment="1">
      <alignment horizontal="center" vertical="center" wrapText="1"/>
    </xf>
    <xf numFmtId="0" fontId="12" fillId="12" borderId="45" xfId="0" applyFont="1" applyFill="1" applyBorder="1" applyAlignment="1">
      <alignment horizontal="center" vertical="center" wrapText="1"/>
    </xf>
    <xf numFmtId="0" fontId="10" fillId="7" borderId="4" xfId="0" applyFont="1" applyFill="1" applyBorder="1" applyAlignment="1">
      <alignment horizontal="left" vertical="center" wrapText="1"/>
    </xf>
    <xf numFmtId="0" fontId="10" fillId="7" borderId="5" xfId="0" applyFont="1" applyFill="1" applyBorder="1" applyAlignment="1">
      <alignment horizontal="left" vertical="center" wrapText="1"/>
    </xf>
    <xf numFmtId="0" fontId="7" fillId="6" borderId="0" xfId="0" applyFont="1" applyFill="1" applyBorder="1" applyAlignment="1">
      <alignment horizontal="left" vertical="center"/>
    </xf>
    <xf numFmtId="0" fontId="0" fillId="4" borderId="16" xfId="0" applyFill="1" applyBorder="1" applyAlignment="1">
      <alignment horizontal="left" vertical="top" wrapText="1"/>
    </xf>
    <xf numFmtId="3" fontId="2" fillId="4" borderId="3" xfId="0" applyNumberFormat="1" applyFont="1" applyFill="1" applyBorder="1" applyAlignment="1">
      <alignment horizontal="center" vertical="center" wrapText="1"/>
    </xf>
    <xf numFmtId="3" fontId="2" fillId="4" borderId="4" xfId="0" applyNumberFormat="1" applyFont="1" applyFill="1" applyBorder="1" applyAlignment="1">
      <alignment horizontal="center" vertical="center" wrapText="1"/>
    </xf>
    <xf numFmtId="3" fontId="2" fillId="4" borderId="5" xfId="0" applyNumberFormat="1" applyFont="1" applyFill="1" applyBorder="1" applyAlignment="1">
      <alignment horizontal="center" vertical="center" wrapText="1"/>
    </xf>
    <xf numFmtId="0" fontId="2" fillId="4" borderId="3" xfId="0" applyFont="1" applyFill="1" applyBorder="1" applyAlignment="1">
      <alignment horizontal="center" vertical="center" wrapText="1"/>
    </xf>
    <xf numFmtId="0" fontId="2" fillId="4" borderId="4" xfId="0" applyFont="1" applyFill="1" applyBorder="1" applyAlignment="1">
      <alignment horizontal="center" vertical="center" wrapText="1"/>
    </xf>
    <xf numFmtId="0" fontId="2" fillId="4" borderId="5" xfId="0" applyFont="1" applyFill="1" applyBorder="1" applyAlignment="1">
      <alignment horizontal="center" vertical="center" wrapText="1"/>
    </xf>
    <xf numFmtId="0" fontId="11" fillId="9" borderId="14" xfId="0" applyFont="1" applyFill="1" applyBorder="1" applyAlignment="1">
      <alignment horizontal="right" vertical="center"/>
    </xf>
    <xf numFmtId="0" fontId="2" fillId="9" borderId="10" xfId="0" applyFont="1" applyFill="1" applyBorder="1" applyAlignment="1">
      <alignment horizontal="right" vertical="center"/>
    </xf>
    <xf numFmtId="3" fontId="2" fillId="11" borderId="3" xfId="0" applyNumberFormat="1" applyFont="1" applyFill="1" applyBorder="1" applyAlignment="1">
      <alignment horizontal="center" vertical="center"/>
    </xf>
    <xf numFmtId="3" fontId="2" fillId="11" borderId="4" xfId="0" applyNumberFormat="1" applyFont="1" applyFill="1" applyBorder="1" applyAlignment="1">
      <alignment horizontal="center" vertical="center"/>
    </xf>
    <xf numFmtId="3" fontId="2" fillId="11" borderId="5" xfId="0" applyNumberFormat="1" applyFont="1" applyFill="1" applyBorder="1" applyAlignment="1">
      <alignment horizontal="center" vertical="center"/>
    </xf>
    <xf numFmtId="0" fontId="0" fillId="9" borderId="5" xfId="0" applyFill="1" applyBorder="1" applyAlignment="1">
      <alignment horizontal="left" vertical="center"/>
    </xf>
    <xf numFmtId="0" fontId="10" fillId="7" borderId="13" xfId="0" applyFont="1" applyFill="1" applyBorder="1" applyAlignment="1">
      <alignment horizontal="left" vertical="center" wrapText="1"/>
    </xf>
    <xf numFmtId="0" fontId="2" fillId="8" borderId="11" xfId="0" applyFont="1" applyFill="1" applyBorder="1" applyAlignment="1">
      <alignment horizontal="center" vertical="center"/>
    </xf>
    <xf numFmtId="0" fontId="2" fillId="8" borderId="12" xfId="0" applyFont="1" applyFill="1" applyBorder="1" applyAlignment="1">
      <alignment horizontal="center" vertical="center"/>
    </xf>
    <xf numFmtId="0" fontId="2" fillId="8" borderId="13" xfId="0" applyFont="1" applyFill="1" applyBorder="1" applyAlignment="1">
      <alignment horizontal="center" vertical="center"/>
    </xf>
    <xf numFmtId="0" fontId="2" fillId="8" borderId="18" xfId="0" applyFont="1" applyFill="1" applyBorder="1" applyAlignment="1">
      <alignment horizontal="center" vertical="center"/>
    </xf>
    <xf numFmtId="0" fontId="2" fillId="8" borderId="19" xfId="0" applyFont="1" applyFill="1" applyBorder="1" applyAlignment="1">
      <alignment horizontal="center" vertical="center"/>
    </xf>
    <xf numFmtId="0" fontId="5" fillId="13" borderId="11" xfId="0" applyFont="1" applyFill="1" applyBorder="1" applyAlignment="1">
      <alignment horizontal="left" vertical="center" wrapText="1"/>
    </xf>
    <xf numFmtId="0" fontId="5" fillId="13" borderId="12" xfId="0" applyFont="1" applyFill="1" applyBorder="1" applyAlignment="1">
      <alignment horizontal="left" vertical="center" wrapText="1"/>
    </xf>
    <xf numFmtId="0" fontId="5" fillId="13" borderId="46" xfId="0" applyFont="1" applyFill="1" applyBorder="1" applyAlignment="1">
      <alignment horizontal="left" vertical="center" wrapText="1"/>
    </xf>
    <xf numFmtId="0" fontId="5" fillId="13" borderId="18" xfId="0" applyFont="1" applyFill="1" applyBorder="1" applyAlignment="1">
      <alignment horizontal="left" vertical="center" wrapText="1"/>
    </xf>
    <xf numFmtId="0" fontId="5" fillId="13" borderId="0" xfId="0" applyFont="1" applyFill="1" applyAlignment="1">
      <alignment horizontal="left" vertical="center" wrapText="1"/>
    </xf>
    <xf numFmtId="0" fontId="5" fillId="13" borderId="48" xfId="0" applyFont="1" applyFill="1" applyBorder="1" applyAlignment="1">
      <alignment horizontal="left" vertical="center" wrapText="1"/>
    </xf>
    <xf numFmtId="0" fontId="5" fillId="13" borderId="14" xfId="0" applyFont="1" applyFill="1" applyBorder="1" applyAlignment="1">
      <alignment horizontal="left" vertical="center" wrapText="1"/>
    </xf>
    <xf numFmtId="0" fontId="5" fillId="13" borderId="10" xfId="0" applyFont="1" applyFill="1" applyBorder="1" applyAlignment="1">
      <alignment horizontal="left" vertical="center" wrapText="1"/>
    </xf>
    <xf numFmtId="0" fontId="5" fillId="13" borderId="37" xfId="0" applyFont="1" applyFill="1" applyBorder="1" applyAlignment="1">
      <alignment horizontal="left" vertical="center" wrapText="1"/>
    </xf>
    <xf numFmtId="0" fontId="9" fillId="13" borderId="47" xfId="0" applyFont="1" applyFill="1" applyBorder="1" applyAlignment="1">
      <alignment horizontal="center" vertical="center" wrapText="1"/>
    </xf>
    <xf numFmtId="0" fontId="9" fillId="13" borderId="46" xfId="0" applyFont="1" applyFill="1" applyBorder="1" applyAlignment="1">
      <alignment horizontal="center" vertical="center" wrapText="1"/>
    </xf>
    <xf numFmtId="0" fontId="9" fillId="13" borderId="12" xfId="0" applyFont="1" applyFill="1" applyBorder="1" applyAlignment="1">
      <alignment horizontal="center" vertical="center" wrapText="1"/>
    </xf>
    <xf numFmtId="2" fontId="9" fillId="13" borderId="12" xfId="0" applyNumberFormat="1" applyFont="1" applyFill="1" applyBorder="1" applyAlignment="1">
      <alignment horizontal="center" vertical="center" wrapText="1"/>
    </xf>
    <xf numFmtId="2" fontId="9" fillId="13" borderId="46" xfId="0" applyNumberFormat="1" applyFont="1" applyFill="1" applyBorder="1" applyAlignment="1">
      <alignment horizontal="center" vertical="center" wrapText="1"/>
    </xf>
    <xf numFmtId="2" fontId="9" fillId="13" borderId="12" xfId="0" applyNumberFormat="1" applyFont="1" applyFill="1" applyBorder="1" applyAlignment="1">
      <alignment horizontal="center" vertical="center"/>
    </xf>
    <xf numFmtId="2" fontId="9" fillId="13" borderId="13" xfId="0" applyNumberFormat="1" applyFont="1" applyFill="1" applyBorder="1" applyAlignment="1">
      <alignment horizontal="center" vertical="center"/>
    </xf>
    <xf numFmtId="0" fontId="10" fillId="13" borderId="38" xfId="0" applyFont="1" applyFill="1" applyBorder="1" applyAlignment="1">
      <alignment horizontal="center" vertical="center" wrapText="1"/>
    </xf>
    <xf numFmtId="0" fontId="10" fillId="13" borderId="48" xfId="0" applyFont="1" applyFill="1" applyBorder="1" applyAlignment="1">
      <alignment horizontal="center" vertical="center" wrapText="1"/>
    </xf>
    <xf numFmtId="0" fontId="10" fillId="13" borderId="40" xfId="0" applyFont="1" applyFill="1" applyBorder="1" applyAlignment="1">
      <alignment horizontal="center" vertical="center" wrapText="1"/>
    </xf>
    <xf numFmtId="0" fontId="10" fillId="13" borderId="37" xfId="0" applyFont="1" applyFill="1" applyBorder="1" applyAlignment="1">
      <alignment horizontal="center" vertical="center" wrapText="1"/>
    </xf>
    <xf numFmtId="0" fontId="10" fillId="13" borderId="38" xfId="0" applyFont="1" applyFill="1" applyBorder="1" applyAlignment="1">
      <alignment horizontal="center" wrapText="1"/>
    </xf>
    <xf numFmtId="0" fontId="10" fillId="13" borderId="0" xfId="0" applyFont="1" applyFill="1" applyAlignment="1">
      <alignment horizontal="center" wrapText="1"/>
    </xf>
    <xf numFmtId="0" fontId="10" fillId="13" borderId="48" xfId="0" applyFont="1" applyFill="1" applyBorder="1" applyAlignment="1">
      <alignment horizontal="center" wrapText="1"/>
    </xf>
    <xf numFmtId="0" fontId="10" fillId="13" borderId="0" xfId="0" applyFont="1" applyFill="1" applyAlignment="1">
      <alignment horizontal="center" vertical="center" wrapText="1"/>
    </xf>
    <xf numFmtId="0" fontId="10" fillId="13" borderId="10" xfId="0" applyFont="1" applyFill="1" applyBorder="1" applyAlignment="1">
      <alignment horizontal="center" vertical="center" wrapText="1"/>
    </xf>
    <xf numFmtId="0" fontId="10" fillId="13" borderId="19" xfId="0" applyFont="1" applyFill="1" applyBorder="1" applyAlignment="1">
      <alignment horizontal="center" vertical="center" wrapText="1"/>
    </xf>
    <xf numFmtId="0" fontId="10" fillId="13" borderId="15" xfId="0" applyFont="1" applyFill="1" applyBorder="1" applyAlignment="1">
      <alignment horizontal="center" vertical="center" wrapText="1"/>
    </xf>
    <xf numFmtId="0" fontId="20" fillId="13" borderId="38" xfId="0" applyFont="1" applyFill="1" applyBorder="1" applyAlignment="1">
      <alignment horizontal="center" vertical="top" wrapText="1"/>
    </xf>
    <xf numFmtId="0" fontId="20" fillId="13" borderId="0" xfId="0" applyFont="1" applyFill="1" applyAlignment="1">
      <alignment horizontal="center" vertical="top" wrapText="1"/>
    </xf>
    <xf numFmtId="0" fontId="20" fillId="13" borderId="48" xfId="0" applyFont="1" applyFill="1" applyBorder="1" applyAlignment="1">
      <alignment horizontal="center" vertical="top" wrapText="1"/>
    </xf>
    <xf numFmtId="0" fontId="20" fillId="13" borderId="40" xfId="0" applyFont="1" applyFill="1" applyBorder="1" applyAlignment="1">
      <alignment horizontal="center" vertical="top" wrapText="1"/>
    </xf>
    <xf numFmtId="0" fontId="20" fillId="13" borderId="10" xfId="0" applyFont="1" applyFill="1" applyBorder="1" applyAlignment="1">
      <alignment horizontal="center" vertical="top" wrapText="1"/>
    </xf>
    <xf numFmtId="0" fontId="20" fillId="13" borderId="37" xfId="0" applyFont="1" applyFill="1" applyBorder="1" applyAlignment="1">
      <alignment horizontal="center" vertical="top" wrapText="1"/>
    </xf>
    <xf numFmtId="37" fontId="0" fillId="10" borderId="16" xfId="1" applyNumberFormat="1" applyFont="1" applyFill="1" applyBorder="1" applyAlignment="1">
      <alignment horizontal="center" vertical="center"/>
    </xf>
    <xf numFmtId="0" fontId="2" fillId="7" borderId="8" xfId="0" applyFont="1" applyFill="1" applyBorder="1" applyAlignment="1">
      <alignment horizontal="left" vertical="center"/>
    </xf>
    <xf numFmtId="0" fontId="2" fillId="7" borderId="9" xfId="0" applyFont="1" applyFill="1" applyBorder="1" applyAlignment="1">
      <alignment horizontal="left" vertical="center"/>
    </xf>
    <xf numFmtId="1" fontId="0" fillId="8" borderId="17" xfId="0" applyNumberFormat="1" applyFill="1" applyBorder="1" applyAlignment="1">
      <alignment horizontal="center" vertical="center"/>
    </xf>
    <xf numFmtId="0" fontId="0" fillId="10" borderId="10" xfId="0" applyFill="1" applyBorder="1" applyAlignment="1">
      <alignment horizontal="center" vertical="center"/>
    </xf>
    <xf numFmtId="9" fontId="0" fillId="10" borderId="14" xfId="0" applyNumberFormat="1" applyFill="1" applyBorder="1" applyAlignment="1">
      <alignment horizontal="center" vertical="center"/>
    </xf>
    <xf numFmtId="9" fontId="0" fillId="10" borderId="10" xfId="0" applyNumberFormat="1" applyFill="1" applyBorder="1" applyAlignment="1">
      <alignment horizontal="center" vertical="center"/>
    </xf>
    <xf numFmtId="9" fontId="0" fillId="10" borderId="15" xfId="0" applyNumberFormat="1" applyFill="1" applyBorder="1" applyAlignment="1">
      <alignment horizontal="center" vertical="center"/>
    </xf>
    <xf numFmtId="0" fontId="0" fillId="10" borderId="17" xfId="0" applyFill="1" applyBorder="1" applyAlignment="1">
      <alignment horizontal="center" vertical="center"/>
    </xf>
    <xf numFmtId="37" fontId="0" fillId="10" borderId="17" xfId="1" applyNumberFormat="1" applyFont="1" applyFill="1" applyBorder="1" applyAlignment="1">
      <alignment horizontal="center" vertical="center"/>
    </xf>
    <xf numFmtId="1" fontId="0" fillId="8" borderId="16" xfId="0" applyNumberFormat="1" applyFill="1" applyBorder="1" applyAlignment="1">
      <alignment horizontal="center" vertical="center"/>
    </xf>
    <xf numFmtId="9" fontId="0" fillId="10" borderId="3" xfId="0" applyNumberFormat="1" applyFill="1" applyBorder="1" applyAlignment="1">
      <alignment horizontal="center" vertical="center"/>
    </xf>
    <xf numFmtId="9" fontId="0" fillId="10" borderId="4" xfId="0" applyNumberFormat="1" applyFill="1" applyBorder="1" applyAlignment="1">
      <alignment horizontal="center" vertical="center"/>
    </xf>
    <xf numFmtId="9" fontId="0" fillId="10" borderId="5" xfId="0" applyNumberFormat="1" applyFill="1" applyBorder="1" applyAlignment="1">
      <alignment horizontal="center" vertical="center"/>
    </xf>
    <xf numFmtId="0" fontId="2" fillId="7" borderId="42" xfId="0" applyFont="1" applyFill="1" applyBorder="1" applyAlignment="1">
      <alignment horizontal="left" vertical="center"/>
    </xf>
    <xf numFmtId="0" fontId="2" fillId="7" borderId="49" xfId="0" applyFont="1" applyFill="1" applyBorder="1" applyAlignment="1">
      <alignment horizontal="left" vertical="center"/>
    </xf>
    <xf numFmtId="1" fontId="0" fillId="8" borderId="21" xfId="0" applyNumberFormat="1" applyFill="1" applyBorder="1" applyAlignment="1">
      <alignment horizontal="center" vertical="center"/>
    </xf>
    <xf numFmtId="0" fontId="0" fillId="10" borderId="11" xfId="0" applyFill="1" applyBorder="1" applyAlignment="1">
      <alignment horizontal="center" vertical="center"/>
    </xf>
    <xf numFmtId="0" fontId="0" fillId="10" borderId="12" xfId="0" applyFill="1" applyBorder="1" applyAlignment="1">
      <alignment horizontal="center" vertical="center"/>
    </xf>
    <xf numFmtId="0" fontId="0" fillId="10" borderId="13" xfId="0" applyFill="1" applyBorder="1" applyAlignment="1">
      <alignment horizontal="center" vertical="center"/>
    </xf>
    <xf numFmtId="9" fontId="0" fillId="10" borderId="11" xfId="0" applyNumberFormat="1" applyFill="1" applyBorder="1" applyAlignment="1">
      <alignment horizontal="center" vertical="center"/>
    </xf>
    <xf numFmtId="9" fontId="0" fillId="10" borderId="12" xfId="0" applyNumberFormat="1" applyFill="1" applyBorder="1" applyAlignment="1">
      <alignment horizontal="center" vertical="center"/>
    </xf>
    <xf numFmtId="9" fontId="0" fillId="10" borderId="13" xfId="0" applyNumberFormat="1" applyFill="1" applyBorder="1" applyAlignment="1">
      <alignment horizontal="center" vertical="center"/>
    </xf>
    <xf numFmtId="0" fontId="10" fillId="7" borderId="12" xfId="0" applyFont="1" applyFill="1" applyBorder="1" applyAlignment="1">
      <alignment vertical="center" wrapText="1"/>
    </xf>
    <xf numFmtId="0" fontId="10" fillId="7" borderId="13" xfId="0" applyFont="1" applyFill="1" applyBorder="1" applyAlignment="1">
      <alignment vertical="center" wrapText="1"/>
    </xf>
    <xf numFmtId="3" fontId="0" fillId="10" borderId="4" xfId="0" applyNumberFormat="1" applyFill="1" applyBorder="1" applyAlignment="1">
      <alignment horizontal="center" vertical="center"/>
    </xf>
    <xf numFmtId="3" fontId="0" fillId="10" borderId="5" xfId="0" applyNumberFormat="1" applyFill="1" applyBorder="1" applyAlignment="1">
      <alignment horizontal="center" vertical="center"/>
    </xf>
    <xf numFmtId="0" fontId="2" fillId="4" borderId="4" xfId="0" applyFont="1" applyFill="1" applyBorder="1" applyAlignment="1">
      <alignment horizontal="center" vertical="center"/>
    </xf>
    <xf numFmtId="0" fontId="10" fillId="7" borderId="15" xfId="0" applyFont="1" applyFill="1" applyBorder="1" applyAlignment="1">
      <alignment horizontal="left" vertical="center" wrapText="1"/>
    </xf>
    <xf numFmtId="3" fontId="0" fillId="10" borderId="16" xfId="0" applyNumberFormat="1" applyFill="1" applyBorder="1" applyAlignment="1">
      <alignment horizontal="center" vertical="center"/>
    </xf>
    <xf numFmtId="0" fontId="0" fillId="8" borderId="16" xfId="0" applyFill="1" applyBorder="1" applyAlignment="1">
      <alignment horizontal="center" vertical="center"/>
    </xf>
    <xf numFmtId="0" fontId="13" fillId="6" borderId="0" xfId="0" applyFont="1" applyFill="1" applyAlignment="1">
      <alignment horizontal="center" vertical="center"/>
    </xf>
    <xf numFmtId="0" fontId="13" fillId="6" borderId="19" xfId="0" applyFont="1" applyFill="1" applyBorder="1" applyAlignment="1">
      <alignment horizontal="center" vertical="center"/>
    </xf>
    <xf numFmtId="0" fontId="2" fillId="8" borderId="16" xfId="0" applyFont="1" applyFill="1" applyBorder="1" applyAlignment="1">
      <alignment horizontal="center" vertical="center" wrapText="1"/>
    </xf>
    <xf numFmtId="0" fontId="0" fillId="8" borderId="16" xfId="0" applyFill="1" applyBorder="1" applyAlignment="1">
      <alignment horizontal="center" vertical="center" wrapText="1"/>
    </xf>
    <xf numFmtId="0" fontId="0" fillId="10" borderId="16" xfId="0" applyFill="1" applyBorder="1" applyAlignment="1">
      <alignment horizontal="center" vertical="center" wrapText="1"/>
    </xf>
    <xf numFmtId="0" fontId="5" fillId="13" borderId="50" xfId="0" applyFont="1" applyFill="1" applyBorder="1" applyAlignment="1">
      <alignment horizontal="left" vertical="center" wrapText="1"/>
    </xf>
    <xf numFmtId="0" fontId="5" fillId="13" borderId="51" xfId="0" applyFont="1" applyFill="1" applyBorder="1" applyAlignment="1">
      <alignment horizontal="left" vertical="center" wrapText="1"/>
    </xf>
    <xf numFmtId="0" fontId="5" fillId="13" borderId="52" xfId="0" applyFont="1" applyFill="1" applyBorder="1" applyAlignment="1">
      <alignment horizontal="left" vertical="center" wrapText="1"/>
    </xf>
    <xf numFmtId="0" fontId="5" fillId="13" borderId="38" xfId="0" applyFont="1" applyFill="1" applyBorder="1" applyAlignment="1">
      <alignment horizontal="left" vertical="center" wrapText="1"/>
    </xf>
    <xf numFmtId="0" fontId="5" fillId="13" borderId="53" xfId="0" applyFont="1" applyFill="1" applyBorder="1" applyAlignment="1">
      <alignment horizontal="left" vertical="center" wrapText="1"/>
    </xf>
    <xf numFmtId="0" fontId="5" fillId="13" borderId="54" xfId="0" applyFont="1" applyFill="1" applyBorder="1" applyAlignment="1">
      <alignment horizontal="left" vertical="center" wrapText="1"/>
    </xf>
    <xf numFmtId="0" fontId="5" fillId="13" borderId="55" xfId="0" applyFont="1" applyFill="1" applyBorder="1" applyAlignment="1">
      <alignment horizontal="left" vertical="center" wrapText="1"/>
    </xf>
    <xf numFmtId="0" fontId="9" fillId="13" borderId="38" xfId="0" applyFont="1" applyFill="1" applyBorder="1" applyAlignment="1">
      <alignment horizontal="center" vertical="center" wrapText="1"/>
    </xf>
    <xf numFmtId="0" fontId="9" fillId="13" borderId="48" xfId="0" applyFont="1" applyFill="1" applyBorder="1" applyAlignment="1">
      <alignment horizontal="center" vertical="center" wrapText="1"/>
    </xf>
    <xf numFmtId="2" fontId="9" fillId="13" borderId="51" xfId="0" applyNumberFormat="1" applyFont="1" applyFill="1" applyBorder="1" applyAlignment="1">
      <alignment horizontal="center" vertical="center" wrapText="1"/>
    </xf>
    <xf numFmtId="2" fontId="9" fillId="13" borderId="52" xfId="0" applyNumberFormat="1" applyFont="1" applyFill="1" applyBorder="1" applyAlignment="1">
      <alignment horizontal="center" vertical="center" wrapText="1"/>
    </xf>
    <xf numFmtId="0" fontId="9" fillId="13" borderId="50" xfId="0" applyFont="1" applyFill="1" applyBorder="1" applyAlignment="1">
      <alignment horizontal="center" vertical="center" wrapText="1"/>
    </xf>
    <xf numFmtId="0" fontId="9" fillId="13" borderId="51" xfId="0" applyFont="1" applyFill="1" applyBorder="1" applyAlignment="1">
      <alignment horizontal="center" vertical="center" wrapText="1"/>
    </xf>
    <xf numFmtId="0" fontId="9" fillId="13" borderId="52" xfId="0" applyFont="1" applyFill="1" applyBorder="1" applyAlignment="1">
      <alignment horizontal="center" vertical="center" wrapText="1"/>
    </xf>
    <xf numFmtId="2" fontId="9" fillId="13" borderId="38" xfId="0" applyNumberFormat="1" applyFont="1" applyFill="1" applyBorder="1" applyAlignment="1">
      <alignment horizontal="center" vertical="center" wrapText="1"/>
    </xf>
    <xf numFmtId="2" fontId="9" fillId="13" borderId="0" xfId="0" applyNumberFormat="1" applyFont="1" applyFill="1" applyAlignment="1">
      <alignment horizontal="center" vertical="center" wrapText="1"/>
    </xf>
    <xf numFmtId="2" fontId="9" fillId="13" borderId="48" xfId="0" applyNumberFormat="1" applyFont="1" applyFill="1" applyBorder="1" applyAlignment="1">
      <alignment horizontal="center" vertical="center" wrapText="1"/>
    </xf>
    <xf numFmtId="0" fontId="9" fillId="13" borderId="51" xfId="0" applyFont="1" applyFill="1" applyBorder="1" applyAlignment="1">
      <alignment horizontal="center" vertical="center"/>
    </xf>
    <xf numFmtId="0" fontId="9" fillId="13" borderId="52" xfId="0" applyFont="1" applyFill="1" applyBorder="1" applyAlignment="1">
      <alignment horizontal="center" vertical="center"/>
    </xf>
    <xf numFmtId="0" fontId="10" fillId="7" borderId="2" xfId="0" applyFont="1" applyFill="1" applyBorder="1" applyAlignment="1">
      <alignment horizontal="left" vertical="center"/>
    </xf>
    <xf numFmtId="9" fontId="0" fillId="10" borderId="16" xfId="2" applyFont="1" applyFill="1" applyBorder="1" applyAlignment="1">
      <alignment horizontal="center" vertical="center"/>
    </xf>
    <xf numFmtId="0" fontId="0" fillId="10" borderId="3" xfId="0" applyFill="1" applyBorder="1" applyAlignment="1">
      <alignment horizontal="center" vertical="center" wrapText="1"/>
    </xf>
    <xf numFmtId="0" fontId="0" fillId="10" borderId="4" xfId="0" applyFill="1" applyBorder="1" applyAlignment="1">
      <alignment horizontal="center" vertical="center" wrapText="1"/>
    </xf>
    <xf numFmtId="0" fontId="0" fillId="10" borderId="5" xfId="0" applyFill="1" applyBorder="1" applyAlignment="1">
      <alignment horizontal="center" vertical="center" wrapText="1"/>
    </xf>
    <xf numFmtId="37" fontId="2" fillId="8" borderId="3" xfId="1" applyNumberFormat="1" applyFont="1" applyFill="1" applyBorder="1" applyAlignment="1">
      <alignment horizontal="center" vertical="center"/>
    </xf>
    <xf numFmtId="37" fontId="2" fillId="8" borderId="4" xfId="1" applyNumberFormat="1" applyFont="1" applyFill="1" applyBorder="1" applyAlignment="1">
      <alignment horizontal="center" vertical="center"/>
    </xf>
    <xf numFmtId="37" fontId="2" fillId="8" borderId="5" xfId="1" applyNumberFormat="1" applyFont="1" applyFill="1" applyBorder="1" applyAlignment="1">
      <alignment horizontal="center" vertical="center"/>
    </xf>
    <xf numFmtId="0" fontId="12" fillId="12" borderId="0" xfId="0" applyFont="1" applyFill="1" applyAlignment="1">
      <alignment horizontal="left" vertical="center" wrapText="1"/>
    </xf>
    <xf numFmtId="0" fontId="12" fillId="12" borderId="30" xfId="0" applyFont="1" applyFill="1" applyBorder="1" applyAlignment="1">
      <alignment horizontal="left" vertical="center" wrapText="1"/>
    </xf>
    <xf numFmtId="0" fontId="12" fillId="12" borderId="10" xfId="0" applyFont="1" applyFill="1" applyBorder="1" applyAlignment="1">
      <alignment horizontal="left" vertical="center" wrapText="1"/>
    </xf>
    <xf numFmtId="0" fontId="12" fillId="12" borderId="33" xfId="0" applyFont="1" applyFill="1" applyBorder="1" applyAlignment="1">
      <alignment horizontal="left" vertical="center" wrapText="1"/>
    </xf>
    <xf numFmtId="0" fontId="13" fillId="12" borderId="31" xfId="0" applyFont="1" applyFill="1" applyBorder="1" applyAlignment="1">
      <alignment horizontal="center"/>
    </xf>
    <xf numFmtId="0" fontId="13" fillId="12" borderId="30" xfId="0" applyFont="1" applyFill="1" applyBorder="1" applyAlignment="1">
      <alignment horizontal="center"/>
    </xf>
    <xf numFmtId="0" fontId="13" fillId="12" borderId="45" xfId="0" applyFont="1" applyFill="1" applyBorder="1" applyAlignment="1">
      <alignment horizontal="center" vertical="center" wrapText="1"/>
    </xf>
    <xf numFmtId="0" fontId="2" fillId="10" borderId="3" xfId="0" applyFont="1" applyFill="1" applyBorder="1" applyAlignment="1">
      <alignment horizontal="center" vertical="center" wrapText="1"/>
    </xf>
    <xf numFmtId="0" fontId="2" fillId="10" borderId="5" xfId="0" applyFont="1" applyFill="1" applyBorder="1" applyAlignment="1">
      <alignment horizontal="center" vertical="center" wrapText="1"/>
    </xf>
    <xf numFmtId="0" fontId="2" fillId="10" borderId="16" xfId="0" applyFont="1" applyFill="1" applyBorder="1" applyAlignment="1">
      <alignment horizontal="center" vertical="center" wrapText="1"/>
    </xf>
    <xf numFmtId="0" fontId="2" fillId="7" borderId="56" xfId="0" applyFont="1" applyFill="1" applyBorder="1" applyAlignment="1">
      <alignment horizontal="left" vertical="center" wrapText="1"/>
    </xf>
    <xf numFmtId="0" fontId="2" fillId="8" borderId="56" xfId="0" applyFont="1" applyFill="1" applyBorder="1" applyAlignment="1">
      <alignment horizontal="center" vertical="center" wrapText="1"/>
    </xf>
    <xf numFmtId="0" fontId="2" fillId="8" borderId="57" xfId="0" applyFont="1" applyFill="1" applyBorder="1" applyAlignment="1">
      <alignment horizontal="center" vertical="center" wrapText="1"/>
    </xf>
    <xf numFmtId="0" fontId="2" fillId="16" borderId="62" xfId="0" applyFont="1" applyFill="1" applyBorder="1" applyAlignment="1">
      <alignment horizontal="left" vertical="center" wrapText="1"/>
    </xf>
    <xf numFmtId="0" fontId="2" fillId="16" borderId="63" xfId="0" applyFont="1" applyFill="1" applyBorder="1" applyAlignment="1">
      <alignment horizontal="left" vertical="center" wrapText="1"/>
    </xf>
    <xf numFmtId="2" fontId="11" fillId="9" borderId="3" xfId="0" applyNumberFormat="1" applyFont="1" applyFill="1" applyBorder="1" applyAlignment="1">
      <alignment horizontal="right" vertical="center" wrapText="1"/>
    </xf>
    <xf numFmtId="2" fontId="11" fillId="9" borderId="4" xfId="0" applyNumberFormat="1" applyFont="1" applyFill="1" applyBorder="1" applyAlignment="1">
      <alignment horizontal="right" vertical="center" wrapText="1"/>
    </xf>
    <xf numFmtId="0" fontId="25" fillId="0" borderId="12" xfId="0" applyFont="1" applyBorder="1" applyAlignment="1">
      <alignment horizontal="left" vertical="top" wrapText="1"/>
    </xf>
    <xf numFmtId="0" fontId="7" fillId="6" borderId="0" xfId="0" applyFont="1" applyFill="1" applyAlignment="1">
      <alignment horizontal="center" vertical="center"/>
    </xf>
    <xf numFmtId="0" fontId="2" fillId="4" borderId="12" xfId="0" applyFont="1" applyFill="1" applyBorder="1" applyAlignment="1">
      <alignment horizontal="left" vertical="top" wrapText="1"/>
    </xf>
    <xf numFmtId="0" fontId="2" fillId="4" borderId="13" xfId="0" applyFont="1" applyFill="1" applyBorder="1" applyAlignment="1">
      <alignment horizontal="left" vertical="top" wrapText="1"/>
    </xf>
    <xf numFmtId="0" fontId="2" fillId="4" borderId="14" xfId="0" applyFont="1" applyFill="1" applyBorder="1" applyAlignment="1">
      <alignment horizontal="left" vertical="top" wrapText="1"/>
    </xf>
    <xf numFmtId="0" fontId="2" fillId="4" borderId="10" xfId="0" applyFont="1" applyFill="1" applyBorder="1" applyAlignment="1">
      <alignment horizontal="left" vertical="top" wrapText="1"/>
    </xf>
    <xf numFmtId="0" fontId="2" fillId="4" borderId="15" xfId="0" applyFont="1" applyFill="1" applyBorder="1" applyAlignment="1">
      <alignment horizontal="left" vertical="top" wrapText="1"/>
    </xf>
    <xf numFmtId="0" fontId="24" fillId="14" borderId="5" xfId="7" applyFont="1" applyFill="1" applyBorder="1" applyAlignment="1">
      <alignment horizontal="left" vertical="center"/>
    </xf>
    <xf numFmtId="0" fontId="24" fillId="14" borderId="16" xfId="7" applyFont="1" applyFill="1" applyBorder="1" applyAlignment="1">
      <alignment horizontal="left" vertical="center"/>
    </xf>
    <xf numFmtId="0" fontId="29" fillId="17" borderId="16" xfId="7" applyFont="1" applyFill="1" applyBorder="1" applyAlignment="1">
      <alignment horizontal="left"/>
    </xf>
    <xf numFmtId="0" fontId="29" fillId="17" borderId="65" xfId="7" applyFont="1" applyFill="1" applyBorder="1" applyAlignment="1">
      <alignment horizontal="left"/>
    </xf>
    <xf numFmtId="0" fontId="31" fillId="14" borderId="15" xfId="7" applyFont="1" applyFill="1" applyBorder="1" applyAlignment="1">
      <alignment horizontal="left" vertical="center"/>
    </xf>
    <xf numFmtId="0" fontId="31" fillId="14" borderId="17" xfId="7" applyFont="1" applyFill="1" applyBorder="1" applyAlignment="1">
      <alignment horizontal="left" vertical="center"/>
    </xf>
  </cellXfs>
  <cellStyles count="10">
    <cellStyle name="Comma" xfId="1" builtinId="3"/>
    <cellStyle name="Comma 6" xfId="8" xr:uid="{527AC7B6-EFE4-4ED4-8373-36511FDDEDD0}"/>
    <cellStyle name="Currency 4" xfId="9" xr:uid="{1341A6F8-81D0-4DB6-96A8-4518973F5F3B}"/>
    <cellStyle name="Normal" xfId="0" builtinId="0"/>
    <cellStyle name="Normal 10" xfId="7" xr:uid="{E3EBF9E7-AFC2-47A7-8EC1-CC6DBDBAD898}"/>
    <cellStyle name="Normal 2 2" xfId="6" xr:uid="{C5627A25-939C-4A6B-9A70-1AC10F0A014F}"/>
    <cellStyle name="Normal 4" xfId="3" xr:uid="{523015B2-EB5F-4444-8BE8-E344F91F8860}"/>
    <cellStyle name="Normal 4 2" xfId="4" xr:uid="{06B06B2D-572F-411D-8501-D22445D35CB2}"/>
    <cellStyle name="Percent" xfId="2" builtinId="5"/>
    <cellStyle name="Percent 7" xfId="5" xr:uid="{B0DCACCB-A170-47E1-BC59-6646C9129CCB}"/>
  </cellStyles>
  <dxfs count="329">
    <dxf>
      <font>
        <color theme="0" tint="-0.34998626667073579"/>
      </font>
      <fill>
        <patternFill>
          <bgColor theme="0" tint="-4.9989318521683403E-2"/>
        </patternFill>
      </fill>
      <border>
        <left/>
        <right/>
        <top/>
        <bottom/>
        <vertical/>
        <horizontal/>
      </border>
    </dxf>
    <dxf>
      <fill>
        <patternFill>
          <bgColor rgb="FFFFEAA3"/>
        </patternFill>
      </fill>
    </dxf>
    <dxf>
      <fill>
        <patternFill>
          <bgColor rgb="FFFFEAA3"/>
        </patternFill>
      </fill>
    </dxf>
    <dxf>
      <fill>
        <patternFill>
          <bgColor rgb="FFFFEAA3"/>
        </patternFill>
      </fill>
    </dxf>
    <dxf>
      <fill>
        <patternFill>
          <bgColor rgb="FFFFEAA3"/>
        </patternFill>
      </fill>
    </dxf>
    <dxf>
      <fill>
        <patternFill>
          <bgColor rgb="FFEAF1DD"/>
        </patternFill>
      </fill>
    </dxf>
    <dxf>
      <fill>
        <patternFill>
          <bgColor rgb="FFFFEAA3"/>
        </patternFill>
      </fill>
    </dxf>
    <dxf>
      <fill>
        <patternFill>
          <bgColor theme="6" tint="0.79998168889431442"/>
        </patternFill>
      </fill>
    </dxf>
    <dxf>
      <fill>
        <patternFill>
          <bgColor theme="6" tint="0.79998168889431442"/>
        </patternFill>
      </fill>
    </dxf>
    <dxf>
      <fill>
        <patternFill>
          <bgColor rgb="FFFFEBA3"/>
        </patternFill>
      </fill>
    </dxf>
    <dxf>
      <fill>
        <patternFill>
          <bgColor rgb="FFFFEAA3"/>
        </patternFill>
      </fill>
    </dxf>
    <dxf>
      <fill>
        <patternFill>
          <bgColor rgb="FFFFEAA3"/>
        </patternFill>
      </fill>
    </dxf>
    <dxf>
      <fill>
        <patternFill>
          <bgColor rgb="FFFFEAA3"/>
        </patternFill>
      </fill>
    </dxf>
    <dxf>
      <fill>
        <patternFill>
          <bgColor rgb="FFFFEAA3"/>
        </patternFill>
      </fill>
    </dxf>
    <dxf>
      <fill>
        <patternFill>
          <bgColor theme="6" tint="0.79998168889431442"/>
        </patternFill>
      </fill>
    </dxf>
    <dxf>
      <fill>
        <patternFill>
          <bgColor rgb="FFFFEAA3"/>
        </patternFill>
      </fill>
    </dxf>
    <dxf>
      <fill>
        <patternFill>
          <bgColor theme="6" tint="0.79998168889431442"/>
        </patternFill>
      </fill>
    </dxf>
    <dxf>
      <fill>
        <patternFill>
          <bgColor theme="6" tint="0.79998168889431442"/>
        </patternFill>
      </fill>
    </dxf>
    <dxf>
      <fill>
        <patternFill>
          <bgColor rgb="FFFFEAA3"/>
        </patternFill>
      </fill>
    </dxf>
    <dxf>
      <fill>
        <patternFill>
          <bgColor rgb="FFFFEAA3"/>
        </patternFill>
      </fill>
    </dxf>
    <dxf>
      <fill>
        <patternFill>
          <bgColor rgb="FFFFEAA3"/>
        </patternFill>
      </fill>
    </dxf>
    <dxf>
      <fill>
        <patternFill>
          <bgColor rgb="FFFFEAA3"/>
        </patternFill>
      </fill>
    </dxf>
    <dxf>
      <fill>
        <patternFill>
          <bgColor rgb="FFFFEAA3"/>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ont>
        <color theme="0"/>
      </font>
      <fill>
        <patternFill>
          <bgColor theme="0"/>
        </patternFill>
      </fill>
      <border>
        <left/>
        <right/>
        <bottom/>
        <vertical/>
        <horizontal/>
      </border>
    </dxf>
    <dxf>
      <font>
        <color theme="0"/>
      </font>
      <fill>
        <patternFill>
          <bgColor theme="0"/>
        </patternFill>
      </fill>
      <border>
        <left/>
        <right/>
        <bottom/>
        <vertical/>
        <horizontal/>
      </border>
    </dxf>
    <dxf>
      <fill>
        <patternFill>
          <bgColor theme="6" tint="0.79998168889431442"/>
        </patternFill>
      </fill>
    </dxf>
    <dxf>
      <font>
        <color theme="0" tint="-0.24994659260841701"/>
      </font>
      <fill>
        <patternFill>
          <bgColor theme="0" tint="-4.9989318521683403E-2"/>
        </patternFill>
      </fill>
    </dxf>
    <dxf>
      <font>
        <color theme="0" tint="-0.24994659260841701"/>
      </font>
      <fill>
        <patternFill>
          <bgColor theme="0" tint="-4.9989318521683403E-2"/>
        </patternFill>
      </fill>
    </dxf>
    <dxf>
      <font>
        <color theme="0" tint="-0.24994659260841701"/>
      </font>
      <fill>
        <patternFill>
          <bgColor theme="0" tint="-4.9989318521683403E-2"/>
        </patternFill>
      </fill>
      <border>
        <left style="thin">
          <color theme="0" tint="-0.14996795556505021"/>
        </left>
        <right style="thin">
          <color theme="0" tint="-0.14996795556505021"/>
        </right>
        <top style="thin">
          <color theme="0" tint="-0.14996795556505021"/>
        </top>
        <bottom style="thin">
          <color theme="0" tint="-0.14996795556505021"/>
        </bottom>
        <vertical/>
        <horizontal/>
      </border>
    </dxf>
    <dxf>
      <font>
        <color theme="0"/>
      </font>
      <fill>
        <patternFill>
          <bgColor theme="0"/>
        </patternFill>
      </fill>
      <border>
        <left/>
        <right/>
        <bottom/>
        <vertical/>
        <horizontal/>
      </border>
    </dxf>
    <dxf>
      <fill>
        <patternFill>
          <bgColor rgb="FFFFEAA3"/>
        </patternFill>
      </fill>
    </dxf>
    <dxf>
      <fill>
        <patternFill>
          <bgColor theme="6" tint="0.79998168889431442"/>
        </patternFill>
      </fill>
    </dxf>
    <dxf>
      <font>
        <color theme="0"/>
      </font>
      <fill>
        <patternFill>
          <bgColor theme="0"/>
        </patternFill>
      </fill>
      <border>
        <left/>
        <right/>
        <bottom/>
        <vertical/>
        <horizontal/>
      </border>
    </dxf>
    <dxf>
      <fill>
        <patternFill>
          <bgColor theme="6" tint="0.79998168889431442"/>
        </patternFill>
      </fill>
    </dxf>
    <dxf>
      <fill>
        <patternFill>
          <bgColor theme="6" tint="0.79998168889431442"/>
        </patternFill>
      </fill>
    </dxf>
    <dxf>
      <fill>
        <patternFill>
          <bgColor theme="6" tint="0.79998168889431442"/>
        </patternFill>
      </fill>
    </dxf>
    <dxf>
      <fill>
        <patternFill>
          <bgColor rgb="FFFFEAA3"/>
        </patternFill>
      </fill>
    </dxf>
    <dxf>
      <fill>
        <patternFill>
          <bgColor rgb="FFFFEAA3"/>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rgb="FFFFEAA3"/>
        </patternFill>
      </fill>
    </dxf>
    <dxf>
      <fill>
        <patternFill>
          <bgColor theme="6" tint="0.79998168889431442"/>
        </patternFill>
      </fill>
    </dxf>
    <dxf>
      <fill>
        <patternFill>
          <bgColor theme="6" tint="0.79998168889431442"/>
        </patternFill>
      </fill>
    </dxf>
    <dxf>
      <fill>
        <patternFill>
          <bgColor rgb="FFFFEAA3"/>
        </patternFill>
      </fill>
    </dxf>
    <dxf>
      <fill>
        <patternFill>
          <bgColor theme="6" tint="0.79998168889431442"/>
        </patternFill>
      </fill>
    </dxf>
    <dxf>
      <fill>
        <patternFill>
          <bgColor rgb="FFFFEAA3"/>
        </patternFill>
      </fill>
    </dxf>
    <dxf>
      <fill>
        <patternFill>
          <bgColor rgb="FFFFEAA3"/>
        </patternFill>
      </fill>
    </dxf>
    <dxf>
      <fill>
        <patternFill>
          <bgColor theme="6" tint="0.79998168889431442"/>
        </patternFill>
      </fill>
    </dxf>
    <dxf>
      <fill>
        <patternFill>
          <bgColor rgb="FFFFEAA3"/>
        </patternFill>
      </fill>
    </dxf>
    <dxf>
      <fill>
        <patternFill>
          <bgColor theme="6" tint="0.79998168889431442"/>
        </patternFill>
      </fill>
    </dxf>
    <dxf>
      <fill>
        <patternFill>
          <bgColor rgb="FFFFEAA3"/>
        </patternFill>
      </fill>
    </dxf>
    <dxf>
      <fill>
        <patternFill>
          <bgColor theme="6" tint="0.79998168889431442"/>
        </patternFill>
      </fill>
    </dxf>
    <dxf>
      <fill>
        <patternFill>
          <bgColor rgb="FFFFEAA3"/>
        </patternFill>
      </fill>
    </dxf>
    <dxf>
      <fill>
        <patternFill>
          <bgColor theme="6" tint="0.79998168889431442"/>
        </patternFill>
      </fill>
    </dxf>
    <dxf>
      <fill>
        <patternFill>
          <bgColor rgb="FFFFEAA3"/>
        </patternFill>
      </fill>
    </dxf>
    <dxf>
      <fill>
        <patternFill>
          <bgColor theme="6" tint="0.79998168889431442"/>
        </patternFill>
      </fill>
    </dxf>
    <dxf>
      <fill>
        <patternFill>
          <bgColor rgb="FFFFEAA3"/>
        </patternFill>
      </fill>
    </dxf>
    <dxf>
      <fill>
        <patternFill>
          <bgColor theme="6" tint="0.79998168889431442"/>
        </patternFill>
      </fill>
    </dxf>
    <dxf>
      <fill>
        <patternFill>
          <bgColor rgb="FFFFEAA3"/>
        </patternFill>
      </fill>
    </dxf>
    <dxf>
      <fill>
        <patternFill>
          <bgColor theme="6" tint="0.79998168889431442"/>
        </patternFill>
      </fill>
    </dxf>
    <dxf>
      <fill>
        <patternFill>
          <bgColor rgb="FFFFEAA3"/>
        </patternFill>
      </fill>
    </dxf>
    <dxf>
      <fill>
        <patternFill>
          <bgColor theme="6" tint="0.79998168889431442"/>
        </patternFill>
      </fill>
    </dxf>
    <dxf>
      <fill>
        <patternFill>
          <bgColor rgb="FFFFEAA3"/>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rgb="FFFFEAA3"/>
        </patternFill>
      </fill>
    </dxf>
    <dxf>
      <fill>
        <patternFill>
          <bgColor theme="6" tint="0.79998168889431442"/>
        </patternFill>
      </fill>
    </dxf>
    <dxf>
      <fill>
        <patternFill>
          <bgColor rgb="FFFFEAA3"/>
        </patternFill>
      </fill>
    </dxf>
    <dxf>
      <fill>
        <patternFill>
          <bgColor theme="6" tint="0.79998168889431442"/>
        </patternFill>
      </fill>
    </dxf>
    <dxf>
      <fill>
        <patternFill>
          <bgColor rgb="FFFFEAA3"/>
        </patternFill>
      </fill>
    </dxf>
    <dxf>
      <fill>
        <patternFill>
          <bgColor theme="6" tint="0.79998168889431442"/>
        </patternFill>
      </fill>
    </dxf>
    <dxf>
      <fill>
        <patternFill>
          <bgColor rgb="FFFFEAA3"/>
        </patternFill>
      </fill>
    </dxf>
    <dxf>
      <fill>
        <patternFill>
          <bgColor theme="6" tint="0.79998168889431442"/>
        </patternFill>
      </fill>
    </dxf>
    <dxf>
      <fill>
        <patternFill>
          <bgColor rgb="FFFFEAA3"/>
        </patternFill>
      </fill>
    </dxf>
    <dxf>
      <fill>
        <patternFill>
          <bgColor theme="6" tint="0.79998168889431442"/>
        </patternFill>
      </fill>
    </dxf>
    <dxf>
      <fill>
        <patternFill>
          <bgColor rgb="FFFFEAA3"/>
        </patternFill>
      </fill>
    </dxf>
    <dxf>
      <fill>
        <patternFill>
          <bgColor theme="6" tint="0.79998168889431442"/>
        </patternFill>
      </fill>
    </dxf>
    <dxf>
      <fill>
        <patternFill>
          <bgColor rgb="FFFFEAA3"/>
        </patternFill>
      </fill>
    </dxf>
    <dxf>
      <fill>
        <patternFill>
          <bgColor theme="6" tint="0.79998168889431442"/>
        </patternFill>
      </fill>
    </dxf>
    <dxf>
      <fill>
        <patternFill>
          <bgColor rgb="FFFFEAA3"/>
        </patternFill>
      </fill>
    </dxf>
    <dxf>
      <fill>
        <patternFill>
          <bgColor rgb="FFFFEAA3"/>
        </patternFill>
      </fill>
    </dxf>
    <dxf>
      <fill>
        <patternFill>
          <bgColor theme="6" tint="0.79998168889431442"/>
        </patternFill>
      </fill>
    </dxf>
    <dxf>
      <fill>
        <patternFill>
          <bgColor rgb="FFFFEAA3"/>
        </patternFill>
      </fill>
    </dxf>
    <dxf>
      <fill>
        <patternFill>
          <bgColor theme="6" tint="0.79998168889431442"/>
        </patternFill>
      </fill>
    </dxf>
    <dxf>
      <fill>
        <patternFill>
          <bgColor rgb="FFFFEAA3"/>
        </patternFill>
      </fill>
    </dxf>
    <dxf>
      <fill>
        <patternFill>
          <bgColor theme="6" tint="0.79998168889431442"/>
        </patternFill>
      </fill>
    </dxf>
    <dxf>
      <fill>
        <patternFill>
          <bgColor rgb="FFFFEAA3"/>
        </patternFill>
      </fill>
    </dxf>
    <dxf>
      <fill>
        <patternFill>
          <bgColor theme="6" tint="0.79998168889431442"/>
        </patternFill>
      </fill>
    </dxf>
    <dxf>
      <fill>
        <patternFill>
          <bgColor rgb="FFFFEAA3"/>
        </patternFill>
      </fill>
    </dxf>
    <dxf>
      <fill>
        <patternFill>
          <bgColor theme="6" tint="0.79998168889431442"/>
        </patternFill>
      </fill>
    </dxf>
    <dxf>
      <fill>
        <patternFill>
          <bgColor rgb="FFFFEAA3"/>
        </patternFill>
      </fill>
    </dxf>
    <dxf>
      <fill>
        <patternFill>
          <bgColor theme="6" tint="0.79998168889431442"/>
        </patternFill>
      </fill>
    </dxf>
    <dxf>
      <fill>
        <patternFill>
          <bgColor theme="6" tint="0.79998168889431442"/>
        </patternFill>
      </fill>
    </dxf>
    <dxf>
      <fill>
        <patternFill>
          <bgColor rgb="FFFFEAA3"/>
        </patternFill>
      </fill>
    </dxf>
    <dxf>
      <fill>
        <patternFill>
          <bgColor theme="6" tint="0.79998168889431442"/>
        </patternFill>
      </fill>
    </dxf>
    <dxf>
      <font>
        <b/>
        <i val="0"/>
        <color rgb="FFC00000"/>
      </font>
    </dxf>
    <dxf>
      <fill>
        <patternFill>
          <bgColor rgb="FFFFEAA3"/>
        </patternFill>
      </fill>
    </dxf>
    <dxf>
      <fill>
        <patternFill>
          <bgColor theme="6" tint="0.79998168889431442"/>
        </patternFill>
      </fill>
    </dxf>
    <dxf>
      <fill>
        <patternFill>
          <bgColor theme="6" tint="0.79998168889431442"/>
        </patternFill>
      </fill>
    </dxf>
    <dxf>
      <fill>
        <patternFill>
          <bgColor rgb="FFFFEAA3"/>
        </patternFill>
      </fill>
    </dxf>
    <dxf>
      <fill>
        <patternFill>
          <bgColor theme="6" tint="0.79998168889431442"/>
        </patternFill>
      </fill>
    </dxf>
    <dxf>
      <fill>
        <patternFill>
          <bgColor rgb="FFFFEAA3"/>
        </patternFill>
      </fill>
    </dxf>
    <dxf>
      <fill>
        <patternFill>
          <bgColor theme="6" tint="0.79998168889431442"/>
        </patternFill>
      </fill>
    </dxf>
    <dxf>
      <fill>
        <patternFill>
          <bgColor rgb="FFFFEAA3"/>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rgb="FFFFEAA3"/>
        </patternFill>
      </fill>
    </dxf>
    <dxf>
      <fill>
        <patternFill>
          <bgColor theme="6" tint="0.79998168889431442"/>
        </patternFill>
      </fill>
    </dxf>
    <dxf>
      <fill>
        <patternFill>
          <bgColor rgb="FFFFEAA3"/>
        </patternFill>
      </fill>
    </dxf>
    <dxf>
      <fill>
        <patternFill>
          <bgColor theme="6" tint="0.79998168889431442"/>
        </patternFill>
      </fill>
    </dxf>
    <dxf>
      <fill>
        <patternFill>
          <bgColor rgb="FFFFEAA3"/>
        </patternFill>
      </fill>
    </dxf>
    <dxf>
      <fill>
        <patternFill>
          <bgColor theme="6" tint="0.79998168889431442"/>
        </patternFill>
      </fill>
    </dxf>
    <dxf>
      <fill>
        <patternFill>
          <bgColor theme="6" tint="0.79998168889431442"/>
        </patternFill>
      </fill>
    </dxf>
    <dxf>
      <fill>
        <patternFill>
          <bgColor rgb="FFFFEAA3"/>
        </patternFill>
      </fill>
    </dxf>
    <dxf>
      <fill>
        <patternFill>
          <bgColor theme="6" tint="0.79998168889431442"/>
        </patternFill>
      </fill>
    </dxf>
    <dxf>
      <fill>
        <patternFill>
          <bgColor rgb="FFFFEAA3"/>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rgb="FFFFEAA3"/>
        </patternFill>
      </fill>
    </dxf>
    <dxf>
      <fill>
        <patternFill>
          <bgColor theme="6" tint="0.79998168889431442"/>
        </patternFill>
      </fill>
    </dxf>
    <dxf>
      <fill>
        <patternFill>
          <bgColor rgb="FFFFEAA3"/>
        </patternFill>
      </fill>
    </dxf>
    <dxf>
      <fill>
        <patternFill>
          <bgColor theme="6" tint="0.79998168889431442"/>
        </patternFill>
      </fill>
    </dxf>
    <dxf>
      <fill>
        <patternFill>
          <bgColor rgb="FFFFEAA3"/>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rgb="FFFFEAA3"/>
        </patternFill>
      </fill>
    </dxf>
    <dxf>
      <fill>
        <patternFill>
          <bgColor theme="6" tint="0.79998168889431442"/>
        </patternFill>
      </fill>
    </dxf>
    <dxf>
      <fill>
        <patternFill>
          <bgColor rgb="FFFFEAA3"/>
        </patternFill>
      </fill>
    </dxf>
    <dxf>
      <fill>
        <patternFill>
          <bgColor rgb="FFFFEAA3"/>
        </patternFill>
      </fill>
    </dxf>
    <dxf>
      <fill>
        <patternFill>
          <bgColor theme="6" tint="0.79998168889431442"/>
        </patternFill>
      </fill>
    </dxf>
    <dxf>
      <fill>
        <patternFill>
          <bgColor rgb="FFFFEAA3"/>
        </patternFill>
      </fill>
    </dxf>
    <dxf>
      <fill>
        <patternFill>
          <bgColor theme="6" tint="0.79998168889431442"/>
        </patternFill>
      </fill>
    </dxf>
    <dxf>
      <fill>
        <patternFill>
          <bgColor theme="6" tint="0.79998168889431442"/>
        </patternFill>
      </fill>
    </dxf>
    <dxf>
      <fill>
        <patternFill>
          <bgColor rgb="FFFFEAA3"/>
        </patternFill>
      </fill>
    </dxf>
    <dxf>
      <fill>
        <patternFill>
          <bgColor rgb="FFFFEAA3"/>
        </patternFill>
      </fill>
    </dxf>
    <dxf>
      <fill>
        <patternFill>
          <bgColor rgb="FFFFEAA3"/>
        </patternFill>
      </fill>
    </dxf>
    <dxf>
      <fill>
        <patternFill>
          <bgColor rgb="FFFFEAA3"/>
        </patternFill>
      </fill>
    </dxf>
    <dxf>
      <fill>
        <patternFill>
          <bgColor rgb="FFFFEAA3"/>
        </patternFill>
      </fill>
    </dxf>
    <dxf>
      <fill>
        <patternFill>
          <bgColor rgb="FFFFEAA3"/>
        </patternFill>
      </fill>
    </dxf>
    <dxf>
      <fill>
        <patternFill>
          <bgColor rgb="FFFFEAA3"/>
        </patternFill>
      </fill>
    </dxf>
    <dxf>
      <fill>
        <patternFill>
          <bgColor rgb="FFFFEAA3"/>
        </patternFill>
      </fill>
    </dxf>
    <dxf>
      <fill>
        <patternFill>
          <bgColor rgb="FFFFEAA3"/>
        </patternFill>
      </fill>
    </dxf>
    <dxf>
      <fill>
        <patternFill>
          <bgColor rgb="FFFFEAA3"/>
        </patternFill>
      </fill>
    </dxf>
    <dxf>
      <fill>
        <patternFill>
          <bgColor rgb="FFFFEAA3"/>
        </patternFill>
      </fill>
    </dxf>
    <dxf>
      <fill>
        <patternFill>
          <bgColor rgb="FFFFEEB7"/>
        </patternFill>
      </fill>
    </dxf>
    <dxf>
      <fill>
        <patternFill>
          <bgColor rgb="FFFFEAA3"/>
        </patternFill>
      </fill>
    </dxf>
    <dxf>
      <fill>
        <patternFill>
          <bgColor rgb="FFFFEAA3"/>
        </patternFill>
      </fill>
    </dxf>
    <dxf>
      <fill>
        <patternFill>
          <bgColor rgb="FFFFEAA3"/>
        </patternFill>
      </fill>
    </dxf>
    <dxf>
      <fill>
        <patternFill>
          <bgColor rgb="FFFFEAA3"/>
        </patternFill>
      </fill>
    </dxf>
    <dxf>
      <fill>
        <patternFill>
          <bgColor rgb="FFFFEAA3"/>
        </patternFill>
      </fill>
    </dxf>
    <dxf>
      <fill>
        <patternFill>
          <bgColor rgb="FFFFEAA3"/>
        </patternFill>
      </fill>
    </dxf>
    <dxf>
      <fill>
        <patternFill>
          <bgColor rgb="FFFFEAA3"/>
        </patternFill>
      </fill>
    </dxf>
    <dxf>
      <fill>
        <patternFill>
          <bgColor rgb="FFFFEAA3"/>
        </patternFill>
      </fill>
    </dxf>
    <dxf>
      <fill>
        <patternFill>
          <bgColor rgb="FFFFEAA3"/>
        </patternFill>
      </fill>
    </dxf>
    <dxf>
      <fill>
        <patternFill>
          <bgColor rgb="FFFFEAA3"/>
        </patternFill>
      </fill>
    </dxf>
    <dxf>
      <fill>
        <patternFill>
          <bgColor rgb="FFFFEAA3"/>
        </patternFill>
      </fill>
    </dxf>
    <dxf>
      <fill>
        <patternFill>
          <bgColor rgb="FFFFEAA3"/>
        </patternFill>
      </fill>
    </dxf>
    <dxf>
      <fill>
        <patternFill>
          <bgColor rgb="FFFFEAA3"/>
        </patternFill>
      </fill>
    </dxf>
    <dxf>
      <fill>
        <patternFill>
          <bgColor rgb="FFFFEAA3"/>
        </patternFill>
      </fill>
    </dxf>
    <dxf>
      <fill>
        <patternFill>
          <bgColor rgb="FFFFEAA3"/>
        </patternFill>
      </fill>
    </dxf>
    <dxf>
      <fill>
        <patternFill>
          <bgColor rgb="FFFFEAA3"/>
        </patternFill>
      </fill>
    </dxf>
    <dxf>
      <fill>
        <patternFill>
          <bgColor rgb="FFFFEAA3"/>
        </patternFill>
      </fill>
    </dxf>
    <dxf>
      <font>
        <color rgb="FFFF0000"/>
      </font>
    </dxf>
    <dxf>
      <font>
        <color rgb="FFFF0000"/>
      </font>
    </dxf>
    <dxf>
      <fill>
        <patternFill>
          <bgColor rgb="FFFFE89F"/>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rgb="FFFFEAA3"/>
        </patternFill>
      </fill>
    </dxf>
    <dxf>
      <fill>
        <patternFill>
          <bgColor rgb="FFFFEAA3"/>
        </patternFill>
      </fill>
    </dxf>
    <dxf>
      <fill>
        <patternFill>
          <bgColor theme="6" tint="0.79998168889431442"/>
        </patternFill>
      </fill>
    </dxf>
    <dxf>
      <fill>
        <patternFill>
          <bgColor rgb="FFFFEAA3"/>
        </patternFill>
      </fill>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6" tint="0.79998168889431442"/>
        </patternFill>
      </fill>
    </dxf>
    <dxf>
      <fill>
        <patternFill>
          <bgColor theme="6" tint="0.79998168889431442"/>
        </patternFill>
      </fill>
    </dxf>
    <dxf>
      <fill>
        <patternFill>
          <bgColor theme="5"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5" tint="0.79998168889431442"/>
        </patternFill>
      </fill>
    </dxf>
    <dxf>
      <fill>
        <patternFill>
          <bgColor theme="6" tint="0.79998168889431442"/>
        </patternFill>
      </fill>
    </dxf>
    <dxf>
      <fill>
        <patternFill>
          <bgColor rgb="FFFFEAA3"/>
        </patternFill>
      </fill>
    </dxf>
    <dxf>
      <fill>
        <patternFill>
          <bgColor rgb="FFFFEAA3"/>
        </patternFill>
      </fill>
    </dxf>
    <dxf>
      <fill>
        <patternFill>
          <bgColor theme="6" tint="0.79998168889431442"/>
        </patternFill>
      </fill>
    </dxf>
    <dxf>
      <fill>
        <patternFill>
          <bgColor theme="6" tint="0.79998168889431442"/>
        </patternFill>
      </fill>
    </dxf>
    <dxf>
      <fill>
        <patternFill>
          <bgColor rgb="FFFFEAA3"/>
        </patternFill>
      </fill>
    </dxf>
    <dxf>
      <fill>
        <patternFill>
          <bgColor rgb="FFFFEAA3"/>
        </patternFill>
      </fill>
    </dxf>
    <dxf>
      <fill>
        <patternFill>
          <bgColor rgb="FFFFEAA3"/>
        </patternFill>
      </fill>
    </dxf>
    <dxf>
      <fill>
        <patternFill>
          <bgColor rgb="FFFFEAA3"/>
        </patternFill>
      </fill>
    </dxf>
    <dxf>
      <font>
        <color theme="0" tint="-0.24994659260841701"/>
      </font>
      <fill>
        <patternFill>
          <bgColor theme="0" tint="-4.9989318521683403E-2"/>
        </patternFill>
      </fill>
    </dxf>
    <dxf>
      <font>
        <color theme="0" tint="-0.24994659260841701"/>
      </font>
      <fill>
        <patternFill>
          <bgColor theme="0" tint="-4.9989318521683403E-2"/>
        </patternFill>
      </fill>
    </dxf>
    <dxf>
      <font>
        <color theme="0" tint="-0.24994659260841701"/>
      </font>
      <fill>
        <patternFill>
          <bgColor theme="0" tint="-4.9989318521683403E-2"/>
        </patternFill>
      </fill>
    </dxf>
    <dxf>
      <font>
        <color theme="0" tint="-0.24994659260841701"/>
      </font>
      <fill>
        <patternFill>
          <bgColor theme="0" tint="-4.9989318521683403E-2"/>
        </patternFill>
      </fill>
    </dxf>
    <dxf>
      <font>
        <color theme="0" tint="-0.24994659260841701"/>
      </font>
      <fill>
        <patternFill>
          <bgColor theme="0" tint="-4.9989318521683403E-2"/>
        </patternFill>
      </fill>
    </dxf>
    <dxf>
      <font>
        <color theme="0" tint="-0.24994659260841701"/>
      </font>
      <fill>
        <patternFill>
          <bgColor theme="0" tint="-4.9989318521683403E-2"/>
        </patternFill>
      </fill>
    </dxf>
    <dxf>
      <font>
        <color theme="0" tint="-0.24994659260841701"/>
      </font>
      <fill>
        <patternFill>
          <bgColor theme="0" tint="-4.9989318521683403E-2"/>
        </patternFill>
      </fill>
    </dxf>
    <dxf>
      <font>
        <color theme="0" tint="-0.24994659260841701"/>
      </font>
      <fill>
        <patternFill>
          <bgColor theme="0" tint="-4.9989318521683403E-2"/>
        </patternFill>
      </fill>
    </dxf>
    <dxf>
      <font>
        <color theme="0" tint="-0.24994659260841701"/>
      </font>
      <fill>
        <patternFill>
          <bgColor theme="0" tint="-4.9989318521683403E-2"/>
        </patternFill>
      </fill>
    </dxf>
    <dxf>
      <font>
        <color theme="0" tint="-0.24994659260841701"/>
      </font>
      <fill>
        <patternFill>
          <bgColor theme="0" tint="-4.9989318521683403E-2"/>
        </patternFill>
      </fill>
    </dxf>
    <dxf>
      <fill>
        <patternFill>
          <bgColor rgb="FFFFEAA3"/>
        </patternFill>
      </fill>
    </dxf>
    <dxf>
      <fill>
        <patternFill>
          <bgColor rgb="FFFFEAA3"/>
        </patternFill>
      </fill>
    </dxf>
    <dxf>
      <fill>
        <patternFill>
          <bgColor rgb="FFFFEAA3"/>
        </patternFill>
      </fill>
    </dxf>
    <dxf>
      <fill>
        <patternFill>
          <bgColor rgb="FFFFEAA3"/>
        </patternFill>
      </fill>
    </dxf>
    <dxf>
      <font>
        <color auto="1"/>
      </font>
      <fill>
        <patternFill>
          <bgColor theme="6" tint="0.79998168889431442"/>
        </patternFill>
      </fill>
    </dxf>
    <dxf>
      <font>
        <color theme="0" tint="-0.24994659260841701"/>
      </font>
      <fill>
        <patternFill>
          <bgColor theme="0" tint="-4.9989318521683403E-2"/>
        </patternFill>
      </fill>
    </dxf>
    <dxf>
      <font>
        <color auto="1"/>
      </font>
      <fill>
        <patternFill>
          <bgColor theme="6" tint="0.79998168889431442"/>
        </patternFill>
      </fill>
    </dxf>
    <dxf>
      <fill>
        <patternFill>
          <bgColor rgb="FFFFEAA3"/>
        </patternFill>
      </fill>
    </dxf>
    <dxf>
      <font>
        <color auto="1"/>
      </font>
      <fill>
        <patternFill>
          <bgColor theme="6" tint="0.79998168889431442"/>
        </patternFill>
      </fill>
    </dxf>
    <dxf>
      <fill>
        <patternFill>
          <bgColor rgb="FFFFEAA3"/>
        </patternFill>
      </fill>
    </dxf>
    <dxf>
      <font>
        <color auto="1"/>
      </font>
      <fill>
        <patternFill>
          <bgColor theme="6" tint="0.79998168889431442"/>
        </patternFill>
      </fill>
    </dxf>
    <dxf>
      <font>
        <color auto="1"/>
      </font>
      <fill>
        <patternFill>
          <bgColor theme="6" tint="0.79998168889431442"/>
        </patternFill>
      </fill>
    </dxf>
    <dxf>
      <fill>
        <patternFill>
          <bgColor theme="6" tint="0.79998168889431442"/>
        </patternFill>
      </fill>
    </dxf>
    <dxf>
      <fill>
        <patternFill>
          <bgColor rgb="FFFFEAA3"/>
        </patternFill>
      </fill>
    </dxf>
    <dxf>
      <font>
        <color auto="1"/>
      </font>
      <fill>
        <patternFill>
          <bgColor theme="6" tint="0.79998168889431442"/>
        </patternFill>
      </fill>
    </dxf>
    <dxf>
      <fill>
        <patternFill>
          <bgColor theme="6" tint="0.79998168889431442"/>
        </patternFill>
      </fill>
    </dxf>
    <dxf>
      <fill>
        <patternFill>
          <bgColor rgb="FFFFEAA3"/>
        </patternFill>
      </fill>
    </dxf>
    <dxf>
      <fill>
        <patternFill>
          <bgColor rgb="FFFFEAA3"/>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rgb="FFFFEAA3"/>
        </patternFill>
      </fill>
    </dxf>
    <dxf>
      <font>
        <color auto="1"/>
      </font>
      <fill>
        <patternFill>
          <bgColor theme="6" tint="0.79998168889431442"/>
        </patternFill>
      </fill>
    </dxf>
    <dxf>
      <fill>
        <patternFill>
          <bgColor rgb="FFFFEAA3"/>
        </patternFill>
      </fill>
    </dxf>
    <dxf>
      <fill>
        <patternFill>
          <bgColor rgb="FFFFEAA3"/>
        </patternFill>
      </fill>
    </dxf>
    <dxf>
      <font>
        <color theme="0"/>
      </font>
      <fill>
        <patternFill>
          <bgColor theme="0"/>
        </patternFill>
      </fill>
      <border>
        <left/>
        <right/>
        <top/>
        <bottom/>
        <vertical/>
        <horizontal/>
      </border>
    </dxf>
    <dxf>
      <fill>
        <patternFill>
          <bgColor rgb="FFFFE593"/>
        </patternFill>
      </fill>
    </dxf>
    <dxf>
      <fill>
        <patternFill>
          <bgColor rgb="FFFFE593"/>
        </patternFill>
      </fill>
    </dxf>
    <dxf>
      <fill>
        <patternFill>
          <bgColor rgb="FFFFEAA3"/>
        </patternFill>
      </fill>
    </dxf>
    <dxf>
      <fill>
        <patternFill>
          <bgColor rgb="FFFFEAA3"/>
        </patternFill>
      </fill>
    </dxf>
    <dxf>
      <fill>
        <patternFill>
          <bgColor rgb="FFFFEAA3"/>
        </patternFill>
      </fill>
    </dxf>
    <dxf>
      <fill>
        <patternFill>
          <bgColor rgb="FFFFEAA3"/>
        </patternFill>
      </fill>
    </dxf>
    <dxf>
      <fill>
        <patternFill>
          <bgColor rgb="FFFFEAA3"/>
        </patternFill>
      </fill>
    </dxf>
    <dxf>
      <fill>
        <patternFill>
          <bgColor theme="6" tint="0.79998168889431442"/>
        </patternFill>
      </fill>
    </dxf>
    <dxf>
      <fill>
        <patternFill>
          <bgColor rgb="FFFFEAA3"/>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rgb="FFFFEAA3"/>
        </patternFill>
      </fill>
    </dxf>
    <dxf>
      <fill>
        <patternFill>
          <bgColor theme="6" tint="0.79998168889431442"/>
        </patternFill>
      </fill>
    </dxf>
    <dxf>
      <font>
        <color theme="0"/>
      </font>
      <fill>
        <patternFill>
          <bgColor theme="0"/>
        </patternFill>
      </fill>
      <border>
        <left/>
        <right/>
        <bottom/>
        <vertical/>
        <horizontal/>
      </border>
    </dxf>
    <dxf>
      <font>
        <color theme="0"/>
      </font>
      <fill>
        <patternFill>
          <bgColor theme="0"/>
        </patternFill>
      </fill>
      <border>
        <left/>
        <right/>
        <bottom/>
        <vertical/>
        <horizontal/>
      </border>
    </dxf>
    <dxf>
      <font>
        <color theme="0"/>
      </font>
      <fill>
        <patternFill>
          <bgColor theme="0"/>
        </patternFill>
      </fill>
      <border>
        <left/>
        <right/>
        <bottom/>
        <vertical/>
        <horizontal/>
      </border>
    </dxf>
    <dxf>
      <font>
        <color theme="0"/>
      </font>
      <fill>
        <patternFill>
          <bgColor theme="0"/>
        </patternFill>
      </fill>
      <border>
        <left/>
        <right/>
        <bottom/>
        <vertical/>
        <horizontal/>
      </border>
    </dxf>
    <dxf>
      <font>
        <color theme="0"/>
      </font>
      <fill>
        <patternFill>
          <bgColor theme="0"/>
        </patternFill>
      </fill>
      <border>
        <right/>
        <bottom/>
        <vertical/>
        <horizontal/>
      </border>
    </dxf>
    <dxf>
      <font>
        <color theme="0"/>
      </font>
      <fill>
        <patternFill>
          <bgColor theme="0"/>
        </patternFill>
      </fill>
      <border>
        <right/>
        <top/>
        <vertical/>
        <horizontal/>
      </border>
    </dxf>
    <dxf>
      <fill>
        <patternFill>
          <bgColor theme="5" tint="0.79998168889431442"/>
        </patternFill>
      </fill>
    </dxf>
    <dxf>
      <fill>
        <patternFill>
          <bgColor theme="5" tint="0.79998168889431442"/>
        </patternFill>
      </fill>
    </dxf>
    <dxf>
      <fill>
        <patternFill>
          <bgColor theme="5" tint="0.79998168889431442"/>
        </patternFill>
      </fill>
    </dxf>
    <dxf>
      <fill>
        <patternFill>
          <bgColor rgb="FFFFEAA7"/>
        </patternFill>
      </fill>
    </dxf>
    <dxf>
      <fill>
        <patternFill>
          <bgColor rgb="FFFFE48F"/>
        </patternFill>
      </fill>
    </dxf>
    <dxf>
      <fill>
        <patternFill>
          <bgColor rgb="FFFFE389"/>
        </patternFill>
      </fill>
    </dxf>
    <dxf>
      <font>
        <color theme="0"/>
      </font>
      <fill>
        <patternFill>
          <bgColor theme="0"/>
        </patternFill>
      </fill>
      <border>
        <left/>
        <right/>
        <bottom/>
        <vertical/>
        <horizontal/>
      </border>
    </dxf>
    <dxf>
      <font>
        <color theme="0"/>
      </font>
      <fill>
        <patternFill>
          <bgColor theme="0"/>
        </patternFill>
      </fill>
      <border>
        <left/>
        <right/>
        <bottom/>
        <vertical/>
        <horizontal/>
      </border>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6" tint="0.79998168889431442"/>
        </patternFill>
      </fill>
    </dxf>
    <dxf>
      <font>
        <color theme="0"/>
      </font>
      <fill>
        <patternFill>
          <fgColor theme="0"/>
          <bgColor theme="0"/>
        </patternFill>
      </fill>
      <border>
        <left/>
        <right/>
        <bottom/>
        <vertical/>
        <horizontal/>
      </border>
    </dxf>
    <dxf>
      <font>
        <color theme="0"/>
      </font>
      <fill>
        <patternFill>
          <bgColor theme="0"/>
        </patternFill>
      </fill>
      <border>
        <left/>
        <right/>
        <bottom/>
        <vertical/>
        <horizontal/>
      </border>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6" tint="0.79998168889431442"/>
        </patternFill>
      </fill>
    </dxf>
    <dxf>
      <fill>
        <patternFill>
          <bgColor theme="6" tint="0.79998168889431442"/>
        </patternFill>
      </fill>
    </dxf>
    <dxf>
      <font>
        <color theme="0"/>
      </font>
      <fill>
        <patternFill>
          <bgColor theme="0"/>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rgb="FFFFEAA3"/>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ont>
        <color auto="1"/>
      </font>
      <fill>
        <patternFill>
          <bgColor theme="6" tint="0.79998168889431442"/>
        </patternFill>
      </fill>
    </dxf>
    <dxf>
      <font>
        <color auto="1"/>
      </font>
      <fill>
        <patternFill>
          <bgColor theme="6" tint="0.79998168889431442"/>
        </patternFill>
      </fill>
    </dxf>
    <dxf>
      <font>
        <color auto="1"/>
      </font>
      <fill>
        <patternFill>
          <bgColor theme="6" tint="0.79998168889431442"/>
        </patternFill>
      </fill>
    </dxf>
    <dxf>
      <font>
        <color auto="1"/>
      </font>
      <fill>
        <patternFill>
          <bgColor theme="6" tint="0.79998168889431442"/>
        </patternFill>
      </fill>
    </dxf>
    <dxf>
      <font>
        <color auto="1"/>
      </font>
      <fill>
        <patternFill>
          <bgColor theme="6" tint="0.79998168889431442"/>
        </patternFill>
      </fill>
    </dxf>
    <dxf>
      <font>
        <color auto="1"/>
      </font>
      <fill>
        <patternFill>
          <bgColor theme="6" tint="0.79998168889431442"/>
        </patternFill>
      </fill>
    </dxf>
    <dxf>
      <font>
        <color auto="1"/>
      </font>
      <fill>
        <patternFill>
          <bgColor theme="6" tint="0.79998168889431442"/>
        </patternFill>
      </fill>
    </dxf>
    <dxf>
      <font>
        <color auto="1"/>
      </font>
      <fill>
        <patternFill>
          <bgColor theme="6" tint="0.79998168889431442"/>
        </patternFill>
      </fill>
    </dxf>
  </dxfs>
  <tableStyles count="0" defaultTableStyle="TableStyleMedium2" defaultPivotStyle="PivotStyleLight16"/>
  <colors>
    <mruColors>
      <color rgb="FFFFE89F"/>
      <color rgb="FFFFE79B"/>
      <color rgb="FFFFE593"/>
      <color rgb="FFFFEAA7"/>
      <color rgb="FFFFE48F"/>
      <color rgb="FFFFE389"/>
      <color rgb="FFFFEAA3"/>
      <color rgb="FFFFEEB7"/>
      <color rgb="FFFFFAA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2.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1.xml"/><Relationship Id="rId25"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acility-level%20questionnaire%20(10%20January%202021).xlsx" TargetMode="External"/></Relationships>
</file>

<file path=xl/externalLinks/_rels/externalLink2.xml.rels><?xml version="1.0" encoding="UTF-8" standalone="yes"?>
<Relationships xmlns="http://schemas.openxmlformats.org/package/2006/relationships"><Relationship Id="rId2" Type="http://schemas.microsoft.com/office/2019/04/relationships/externalLinkLongPath" Target="/ThinkWell%20Data%20Storage/Multi-Country/Programs/Gates%20Imm%20Costing/7.%20Supplement/6%20Costing%20Studies/Nigeria/10.%20Data%20collection/Rivers/LGA%202%20-%20First%20review/Etche%20LGA-level%20questionnaire_CB%2011%20May.xlsx?119E5531" TargetMode="External"/><Relationship Id="rId1" Type="http://schemas.openxmlformats.org/officeDocument/2006/relationships/externalLinkPath" Target="file:///\\119E5531\Etche%20LGA-level%20questionnaire_CB%2011%20May.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0a. Country information"/>
      <sheetName val="0b. Unit costs"/>
      <sheetName val="0c. Salary grades"/>
      <sheetName val="0d. Support language"/>
      <sheetName val="1. General information"/>
      <sheetName val="2. Campaign information"/>
      <sheetName val="3. Campaign stock and coverage"/>
      <sheetName val="4. Campaign staff"/>
      <sheetName val="5. Meetings, Trainings, Events"/>
      <sheetName val="6. Staff time"/>
      <sheetName val="7. Vehicles and transport"/>
      <sheetName val="8. Equipment and supplies"/>
      <sheetName val="9. Per diem and other expenses"/>
      <sheetName val="10. Review"/>
      <sheetName val="A. All data"/>
      <sheetName val="B. Intermediate calculations"/>
      <sheetName val="C. Cost"/>
    </sheetNames>
    <sheetDataSet>
      <sheetData sheetId="0" refreshError="1"/>
      <sheetData sheetId="1">
        <row r="10">
          <cell r="R10" t="str">
            <v>NGN</v>
          </cell>
        </row>
      </sheetData>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row r="37">
          <cell r="C37" t="e">
            <v>#DIV/0!</v>
          </cell>
        </row>
        <row r="38">
          <cell r="C38" t="e">
            <v>#DIV/0!</v>
          </cell>
        </row>
      </sheetData>
      <sheetData sheetId="17"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pport - change language"/>
      <sheetName val="Support - Sample lists"/>
      <sheetName val="REVIEW "/>
      <sheetName val="Instructions"/>
      <sheetName val="1. General information"/>
      <sheetName val="2. Health facility data"/>
      <sheetName val="3. Campaign information"/>
      <sheetName val="4. Campaign staff"/>
      <sheetName val="5. Meetings, Trainings, Events"/>
      <sheetName val="6. Staff time"/>
      <sheetName val="7. Vehicles and transport"/>
      <sheetName val="8. Equipment and supplies"/>
      <sheetName val="9. Per diem and other expenses"/>
      <sheetName val="0a. Country information"/>
      <sheetName val="0b. Sample"/>
      <sheetName val="0c. Unit costs"/>
    </sheetNames>
    <sheetDataSet>
      <sheetData sheetId="0"/>
      <sheetData sheetId="1">
        <row r="1">
          <cell r="J1" t="str">
            <v>State</v>
          </cell>
          <cell r="K1" t="str">
            <v>LGA</v>
          </cell>
          <cell r="L1" t="str">
            <v>Ward</v>
          </cell>
          <cell r="M1" t="str">
            <v>Health facility</v>
          </cell>
        </row>
        <row r="2">
          <cell r="J2" t="str">
            <v>Rivers</v>
          </cell>
          <cell r="K2" t="str">
            <v>Rivers: Etche</v>
          </cell>
          <cell r="L2" t="str">
            <v>Etche: Okehi Ward 11</v>
          </cell>
          <cell r="M2" t="str">
            <v>Grassroot Health Centre</v>
          </cell>
        </row>
        <row r="3">
          <cell r="J3" t="str">
            <v>Anambra</v>
          </cell>
          <cell r="K3" t="str">
            <v xml:space="preserve">Anambra: Awka North </v>
          </cell>
          <cell r="L3" t="str">
            <v>Etche: Ulakwo Ward 13</v>
          </cell>
          <cell r="M3" t="str">
            <v>Ulakwo Health Centre</v>
          </cell>
        </row>
        <row r="4">
          <cell r="J4" t="str">
            <v/>
          </cell>
          <cell r="K4" t="str">
            <v xml:space="preserve">Anambra: Orumba North </v>
          </cell>
          <cell r="L4" t="str">
            <v>Etche: Obibi Ward 9</v>
          </cell>
          <cell r="M4" t="str">
            <v>Umuogerem Health Centre</v>
          </cell>
        </row>
        <row r="5">
          <cell r="J5" t="str">
            <v/>
          </cell>
          <cell r="K5" t="str">
            <v xml:space="preserve">Anambra: Orumba South </v>
          </cell>
          <cell r="L5" t="str">
            <v>Etche: Abba 1</v>
          </cell>
          <cell r="M5" t="str">
            <v>Abba Primary Health Centre</v>
          </cell>
        </row>
        <row r="6">
          <cell r="J6" t="str">
            <v/>
          </cell>
          <cell r="K6" t="str">
            <v/>
          </cell>
          <cell r="L6" t="str">
            <v>Awka North : Awbaofemili</v>
          </cell>
          <cell r="M6" t="str">
            <v>Awba Ofemmili Primary Health Centre</v>
          </cell>
        </row>
        <row r="7">
          <cell r="J7" t="str">
            <v/>
          </cell>
          <cell r="K7" t="str">
            <v/>
          </cell>
          <cell r="L7" t="str">
            <v>Awka North : Isuaniocha</v>
          </cell>
          <cell r="M7" t="str">
            <v>Awba Ofemmili Health Post</v>
          </cell>
        </row>
        <row r="8">
          <cell r="J8" t="str">
            <v/>
          </cell>
          <cell r="K8" t="str">
            <v/>
          </cell>
          <cell r="L8" t="str">
            <v>Orumba North : Ndiowu</v>
          </cell>
          <cell r="M8" t="str">
            <v>Isuiocha HP</v>
          </cell>
        </row>
        <row r="9">
          <cell r="J9" t="str">
            <v/>
          </cell>
          <cell r="K9" t="str">
            <v/>
          </cell>
          <cell r="L9" t="str">
            <v>Orumba North : Omogho</v>
          </cell>
          <cell r="M9" t="str">
            <v>Isuiocha Primary Health Centre</v>
          </cell>
        </row>
        <row r="10">
          <cell r="J10" t="str">
            <v/>
          </cell>
          <cell r="K10" t="str">
            <v/>
          </cell>
          <cell r="L10" t="str">
            <v>Orumba South : Ihite</v>
          </cell>
          <cell r="M10" t="str">
            <v>Ndiowu Primary Health Centre</v>
          </cell>
        </row>
        <row r="11">
          <cell r="J11" t="str">
            <v/>
          </cell>
          <cell r="K11" t="str">
            <v/>
          </cell>
          <cell r="L11" t="str">
            <v>Orumba South : Agbudu</v>
          </cell>
          <cell r="M11" t="str">
            <v>Ndiowu Model Primary Health Centre</v>
          </cell>
        </row>
        <row r="12">
          <cell r="J12" t="str">
            <v/>
          </cell>
          <cell r="K12" t="str">
            <v/>
          </cell>
          <cell r="L12" t="str">
            <v/>
          </cell>
          <cell r="M12" t="str">
            <v>Agbata Ndiowu Primary Health Centre</v>
          </cell>
        </row>
        <row r="13">
          <cell r="J13" t="str">
            <v/>
          </cell>
          <cell r="K13" t="str">
            <v/>
          </cell>
          <cell r="L13" t="str">
            <v/>
          </cell>
          <cell r="M13" t="str">
            <v>Omogho Primary Health Centre</v>
          </cell>
        </row>
        <row r="14">
          <cell r="J14" t="str">
            <v/>
          </cell>
          <cell r="K14" t="str">
            <v/>
          </cell>
          <cell r="L14" t="str">
            <v/>
          </cell>
          <cell r="M14" t="str">
            <v>Iwolo Primary Health Centre</v>
          </cell>
        </row>
        <row r="15">
          <cell r="J15" t="str">
            <v/>
          </cell>
          <cell r="K15" t="str">
            <v/>
          </cell>
          <cell r="L15" t="str">
            <v/>
          </cell>
          <cell r="M15" t="str">
            <v>Usube Health Post</v>
          </cell>
        </row>
        <row r="16">
          <cell r="J16" t="str">
            <v/>
          </cell>
          <cell r="K16" t="str">
            <v/>
          </cell>
          <cell r="L16" t="str">
            <v/>
          </cell>
          <cell r="M16" t="str">
            <v>Ndukwu Health Post</v>
          </cell>
        </row>
        <row r="17">
          <cell r="J17" t="str">
            <v/>
          </cell>
          <cell r="K17" t="str">
            <v/>
          </cell>
          <cell r="L17" t="str">
            <v/>
          </cell>
          <cell r="M17" t="str">
            <v>Ihite Primary Health Centre</v>
          </cell>
        </row>
        <row r="18">
          <cell r="J18" t="str">
            <v/>
          </cell>
          <cell r="K18" t="str">
            <v/>
          </cell>
          <cell r="L18" t="str">
            <v/>
          </cell>
          <cell r="M18" t="str">
            <v>Agbudu Primary Health Centre</v>
          </cell>
        </row>
        <row r="19">
          <cell r="J19" t="str">
            <v/>
          </cell>
          <cell r="K19" t="str">
            <v/>
          </cell>
          <cell r="L19" t="str">
            <v/>
          </cell>
          <cell r="M19" t="str">
            <v/>
          </cell>
        </row>
        <row r="20">
          <cell r="J20" t="str">
            <v/>
          </cell>
          <cell r="K20" t="str">
            <v/>
          </cell>
          <cell r="L20" t="str">
            <v/>
          </cell>
          <cell r="M20" t="str">
            <v/>
          </cell>
        </row>
        <row r="21">
          <cell r="J21" t="str">
            <v/>
          </cell>
          <cell r="K21" t="str">
            <v/>
          </cell>
          <cell r="L21" t="str">
            <v/>
          </cell>
          <cell r="M21" t="str">
            <v/>
          </cell>
        </row>
        <row r="22">
          <cell r="J22" t="str">
            <v/>
          </cell>
          <cell r="K22" t="str">
            <v/>
          </cell>
          <cell r="L22" t="str">
            <v/>
          </cell>
          <cell r="M22" t="str">
            <v/>
          </cell>
        </row>
        <row r="23">
          <cell r="J23" t="str">
            <v/>
          </cell>
          <cell r="K23" t="str">
            <v/>
          </cell>
          <cell r="L23" t="str">
            <v/>
          </cell>
          <cell r="M23" t="str">
            <v/>
          </cell>
        </row>
        <row r="24">
          <cell r="J24" t="str">
            <v/>
          </cell>
          <cell r="K24" t="str">
            <v/>
          </cell>
          <cell r="L24" t="str">
            <v/>
          </cell>
          <cell r="M24" t="str">
            <v/>
          </cell>
        </row>
        <row r="25">
          <cell r="J25" t="str">
            <v/>
          </cell>
          <cell r="K25" t="str">
            <v/>
          </cell>
          <cell r="L25" t="str">
            <v/>
          </cell>
          <cell r="M25" t="str">
            <v/>
          </cell>
        </row>
        <row r="26">
          <cell r="J26" t="str">
            <v/>
          </cell>
          <cell r="K26" t="str">
            <v/>
          </cell>
          <cell r="L26" t="str">
            <v/>
          </cell>
          <cell r="M26" t="str">
            <v/>
          </cell>
        </row>
        <row r="27">
          <cell r="J27" t="str">
            <v/>
          </cell>
          <cell r="K27" t="str">
            <v/>
          </cell>
          <cell r="L27" t="str">
            <v/>
          </cell>
          <cell r="M27" t="str">
            <v/>
          </cell>
        </row>
        <row r="28">
          <cell r="J28" t="str">
            <v/>
          </cell>
          <cell r="K28" t="str">
            <v/>
          </cell>
          <cell r="L28" t="str">
            <v/>
          </cell>
          <cell r="M28" t="str">
            <v/>
          </cell>
        </row>
        <row r="29">
          <cell r="J29" t="str">
            <v/>
          </cell>
          <cell r="K29" t="str">
            <v/>
          </cell>
          <cell r="L29" t="str">
            <v/>
          </cell>
          <cell r="M29" t="str">
            <v/>
          </cell>
        </row>
        <row r="30">
          <cell r="J30" t="str">
            <v/>
          </cell>
          <cell r="K30" t="str">
            <v/>
          </cell>
          <cell r="L30" t="str">
            <v/>
          </cell>
          <cell r="M30" t="str">
            <v/>
          </cell>
        </row>
        <row r="31">
          <cell r="J31" t="str">
            <v/>
          </cell>
          <cell r="K31" t="str">
            <v/>
          </cell>
          <cell r="L31" t="str">
            <v/>
          </cell>
          <cell r="M31" t="str">
            <v/>
          </cell>
        </row>
        <row r="32">
          <cell r="J32" t="str">
            <v/>
          </cell>
          <cell r="K32" t="str">
            <v/>
          </cell>
          <cell r="L32" t="str">
            <v/>
          </cell>
          <cell r="M32" t="str">
            <v/>
          </cell>
        </row>
        <row r="33">
          <cell r="J33" t="str">
            <v/>
          </cell>
          <cell r="K33" t="str">
            <v/>
          </cell>
          <cell r="L33" t="str">
            <v/>
          </cell>
          <cell r="M33" t="str">
            <v/>
          </cell>
        </row>
        <row r="34">
          <cell r="J34" t="str">
            <v/>
          </cell>
          <cell r="K34" t="str">
            <v/>
          </cell>
          <cell r="L34" t="str">
            <v/>
          </cell>
          <cell r="M34" t="str">
            <v/>
          </cell>
        </row>
        <row r="35">
          <cell r="J35" t="str">
            <v/>
          </cell>
          <cell r="K35" t="str">
            <v/>
          </cell>
          <cell r="L35" t="str">
            <v/>
          </cell>
          <cell r="M35" t="str">
            <v/>
          </cell>
        </row>
        <row r="36">
          <cell r="J36" t="str">
            <v/>
          </cell>
          <cell r="K36" t="str">
            <v/>
          </cell>
          <cell r="L36" t="str">
            <v/>
          </cell>
          <cell r="M36" t="str">
            <v/>
          </cell>
        </row>
        <row r="37">
          <cell r="J37" t="str">
            <v/>
          </cell>
          <cell r="K37" t="str">
            <v/>
          </cell>
          <cell r="L37" t="str">
            <v/>
          </cell>
          <cell r="M37" t="str">
            <v/>
          </cell>
        </row>
        <row r="38">
          <cell r="J38" t="str">
            <v/>
          </cell>
          <cell r="K38" t="str">
            <v/>
          </cell>
          <cell r="L38" t="str">
            <v/>
          </cell>
          <cell r="M38" t="str">
            <v/>
          </cell>
        </row>
        <row r="39">
          <cell r="J39" t="str">
            <v/>
          </cell>
          <cell r="K39" t="str">
            <v/>
          </cell>
          <cell r="L39" t="str">
            <v/>
          </cell>
          <cell r="M39" t="str">
            <v/>
          </cell>
        </row>
        <row r="40">
          <cell r="J40" t="str">
            <v/>
          </cell>
          <cell r="K40" t="str">
            <v/>
          </cell>
          <cell r="L40" t="str">
            <v/>
          </cell>
          <cell r="M40" t="str">
            <v/>
          </cell>
        </row>
        <row r="41">
          <cell r="J41" t="str">
            <v/>
          </cell>
          <cell r="K41" t="str">
            <v/>
          </cell>
          <cell r="L41" t="str">
            <v/>
          </cell>
          <cell r="M41" t="str">
            <v/>
          </cell>
        </row>
        <row r="42">
          <cell r="J42" t="str">
            <v/>
          </cell>
          <cell r="K42" t="str">
            <v/>
          </cell>
          <cell r="L42" t="str">
            <v/>
          </cell>
          <cell r="M42" t="str">
            <v/>
          </cell>
        </row>
        <row r="43">
          <cell r="J43" t="str">
            <v/>
          </cell>
          <cell r="K43" t="str">
            <v/>
          </cell>
          <cell r="L43" t="str">
            <v/>
          </cell>
          <cell r="M43" t="str">
            <v/>
          </cell>
        </row>
        <row r="44">
          <cell r="J44" t="str">
            <v/>
          </cell>
          <cell r="K44" t="str">
            <v/>
          </cell>
          <cell r="L44" t="str">
            <v/>
          </cell>
          <cell r="M44" t="str">
            <v/>
          </cell>
        </row>
        <row r="45">
          <cell r="J45" t="str">
            <v/>
          </cell>
          <cell r="K45" t="str">
            <v/>
          </cell>
          <cell r="L45" t="str">
            <v/>
          </cell>
          <cell r="M45" t="str">
            <v/>
          </cell>
        </row>
        <row r="46">
          <cell r="J46" t="str">
            <v/>
          </cell>
          <cell r="K46" t="str">
            <v/>
          </cell>
          <cell r="L46" t="str">
            <v/>
          </cell>
          <cell r="M46" t="str">
            <v/>
          </cell>
        </row>
        <row r="47">
          <cell r="J47" t="str">
            <v/>
          </cell>
          <cell r="K47" t="str">
            <v/>
          </cell>
          <cell r="L47" t="str">
            <v/>
          </cell>
          <cell r="M47" t="str">
            <v/>
          </cell>
        </row>
        <row r="48">
          <cell r="J48" t="str">
            <v/>
          </cell>
          <cell r="K48" t="str">
            <v/>
          </cell>
          <cell r="L48" t="str">
            <v/>
          </cell>
          <cell r="M48" t="str">
            <v/>
          </cell>
        </row>
        <row r="49">
          <cell r="J49" t="str">
            <v/>
          </cell>
          <cell r="K49" t="str">
            <v/>
          </cell>
          <cell r="L49" t="str">
            <v/>
          </cell>
          <cell r="M49" t="str">
            <v/>
          </cell>
        </row>
        <row r="50">
          <cell r="J50" t="str">
            <v/>
          </cell>
          <cell r="K50" t="str">
            <v/>
          </cell>
          <cell r="L50" t="str">
            <v/>
          </cell>
          <cell r="M50" t="str">
            <v/>
          </cell>
        </row>
        <row r="51">
          <cell r="J51" t="str">
            <v/>
          </cell>
          <cell r="K51" t="str">
            <v/>
          </cell>
          <cell r="L51" t="str">
            <v/>
          </cell>
          <cell r="M51" t="str">
            <v/>
          </cell>
        </row>
        <row r="52">
          <cell r="J52" t="str">
            <v/>
          </cell>
          <cell r="K52" t="str">
            <v/>
          </cell>
          <cell r="L52" t="str">
            <v/>
          </cell>
          <cell r="M52" t="str">
            <v/>
          </cell>
        </row>
        <row r="53">
          <cell r="J53" t="str">
            <v/>
          </cell>
          <cell r="K53" t="str">
            <v/>
          </cell>
          <cell r="L53" t="str">
            <v/>
          </cell>
          <cell r="M53" t="str">
            <v/>
          </cell>
        </row>
        <row r="54">
          <cell r="J54" t="str">
            <v/>
          </cell>
          <cell r="K54" t="str">
            <v/>
          </cell>
          <cell r="L54" t="str">
            <v/>
          </cell>
          <cell r="M54" t="str">
            <v/>
          </cell>
        </row>
        <row r="55">
          <cell r="J55" t="str">
            <v/>
          </cell>
          <cell r="K55" t="str">
            <v/>
          </cell>
          <cell r="L55" t="str">
            <v/>
          </cell>
          <cell r="M55" t="str">
            <v/>
          </cell>
        </row>
        <row r="56">
          <cell r="J56" t="str">
            <v/>
          </cell>
          <cell r="K56" t="str">
            <v/>
          </cell>
          <cell r="L56" t="str">
            <v/>
          </cell>
          <cell r="M56" t="str">
            <v/>
          </cell>
        </row>
        <row r="57">
          <cell r="J57" t="str">
            <v/>
          </cell>
          <cell r="K57" t="str">
            <v/>
          </cell>
          <cell r="L57" t="str">
            <v/>
          </cell>
          <cell r="M57" t="str">
            <v/>
          </cell>
        </row>
        <row r="58">
          <cell r="J58" t="str">
            <v/>
          </cell>
          <cell r="K58" t="str">
            <v/>
          </cell>
          <cell r="L58" t="str">
            <v/>
          </cell>
          <cell r="M58" t="str">
            <v/>
          </cell>
        </row>
        <row r="59">
          <cell r="J59" t="str">
            <v/>
          </cell>
          <cell r="K59" t="str">
            <v/>
          </cell>
          <cell r="L59" t="str">
            <v/>
          </cell>
          <cell r="M59" t="str">
            <v/>
          </cell>
        </row>
        <row r="60">
          <cell r="J60" t="str">
            <v/>
          </cell>
          <cell r="K60" t="str">
            <v/>
          </cell>
          <cell r="L60" t="str">
            <v/>
          </cell>
          <cell r="M60" t="str">
            <v/>
          </cell>
        </row>
        <row r="61">
          <cell r="J61" t="str">
            <v/>
          </cell>
          <cell r="K61" t="str">
            <v/>
          </cell>
          <cell r="L61" t="str">
            <v/>
          </cell>
          <cell r="M61" t="str">
            <v/>
          </cell>
        </row>
        <row r="62">
          <cell r="J62" t="str">
            <v/>
          </cell>
        </row>
        <row r="63">
          <cell r="J63" t="str">
            <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Set>
  </externalBook>
</externalLink>
</file>

<file path=xl/theme/theme1.xml><?xml version="1.0" encoding="utf-8"?>
<a:theme xmlns:a="http://schemas.openxmlformats.org/drawingml/2006/main" name="Office Theme">
  <a:themeElements>
    <a:clrScheme name="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AA55DB-B573-4042-B187-5B306FA31A1D}">
  <sheetPr>
    <tabColor theme="0" tint="-0.249977111117893"/>
  </sheetPr>
  <dimension ref="A1:U29"/>
  <sheetViews>
    <sheetView showGridLines="0" workbookViewId="0">
      <selection activeCell="C10" sqref="C10:S10"/>
    </sheetView>
  </sheetViews>
  <sheetFormatPr defaultColWidth="0" defaultRowHeight="14.4" zeroHeight="1" x14ac:dyDescent="0.3"/>
  <cols>
    <col min="1" max="1" width="1.6640625" customWidth="1"/>
    <col min="2" max="2" width="4.33203125" customWidth="1"/>
    <col min="3" max="4" width="8.88671875" customWidth="1"/>
    <col min="5" max="5" width="13" customWidth="1"/>
    <col min="6" max="15" width="8.88671875" customWidth="1"/>
    <col min="16" max="16" width="10.6640625" customWidth="1"/>
    <col min="17" max="17" width="6.88671875" customWidth="1"/>
    <col min="18" max="18" width="8.88671875" customWidth="1"/>
    <col min="19" max="19" width="16.6640625" customWidth="1"/>
    <col min="20" max="20" width="1.6640625" customWidth="1"/>
    <col min="21" max="21" width="1" customWidth="1"/>
    <col min="22" max="16384" width="8.88671875" hidden="1"/>
  </cols>
  <sheetData>
    <row r="1" spans="1:20" ht="22.2" customHeight="1" x14ac:dyDescent="0.3">
      <c r="A1" s="294" t="s">
        <v>12581</v>
      </c>
      <c r="B1" s="295"/>
      <c r="C1" s="295"/>
      <c r="D1" s="295"/>
      <c r="E1" s="295"/>
      <c r="F1" s="295"/>
      <c r="G1" s="295"/>
      <c r="H1" s="295"/>
      <c r="I1" s="295"/>
      <c r="J1" s="295"/>
      <c r="K1" s="295"/>
      <c r="L1" s="295"/>
      <c r="M1" s="295"/>
      <c r="N1" s="295"/>
      <c r="O1" s="295"/>
      <c r="P1" s="295"/>
      <c r="Q1" s="295"/>
      <c r="R1" s="295"/>
      <c r="S1" s="295"/>
      <c r="T1" s="295"/>
    </row>
    <row r="2" spans="1:20" ht="22.2" customHeight="1" x14ac:dyDescent="0.3">
      <c r="A2" s="295"/>
      <c r="B2" s="295"/>
      <c r="C2" s="295"/>
      <c r="D2" s="295"/>
      <c r="E2" s="295"/>
      <c r="F2" s="295"/>
      <c r="G2" s="295"/>
      <c r="H2" s="295"/>
      <c r="I2" s="295"/>
      <c r="J2" s="295"/>
      <c r="K2" s="295"/>
      <c r="L2" s="295"/>
      <c r="M2" s="295"/>
      <c r="N2" s="295"/>
      <c r="O2" s="295"/>
      <c r="P2" s="295"/>
      <c r="Q2" s="295"/>
      <c r="R2" s="295"/>
      <c r="S2" s="295"/>
      <c r="T2" s="295"/>
    </row>
    <row r="3" spans="1:20" ht="10.199999999999999" customHeight="1" x14ac:dyDescent="0.3">
      <c r="A3" s="11"/>
      <c r="B3" s="11"/>
      <c r="C3" s="11"/>
      <c r="D3" s="11"/>
      <c r="E3" s="11"/>
      <c r="F3" s="11"/>
      <c r="G3" s="11"/>
      <c r="H3" s="11"/>
      <c r="I3" s="11"/>
      <c r="J3" s="11"/>
      <c r="K3" s="11"/>
      <c r="L3" s="11"/>
      <c r="M3" s="11"/>
      <c r="N3" s="11"/>
      <c r="O3" s="11"/>
      <c r="P3" s="11"/>
      <c r="Q3" s="11"/>
      <c r="R3" s="11"/>
      <c r="S3" s="11"/>
      <c r="T3" s="11"/>
    </row>
    <row r="4" spans="1:20" ht="22.2" customHeight="1" x14ac:dyDescent="0.3">
      <c r="A4" s="11"/>
      <c r="B4" s="296" t="s">
        <v>421</v>
      </c>
      <c r="C4" s="296"/>
      <c r="D4" s="296"/>
      <c r="E4" s="296"/>
      <c r="F4" s="296"/>
      <c r="G4" s="296"/>
      <c r="H4" s="296"/>
      <c r="I4" s="296"/>
      <c r="J4" s="296"/>
      <c r="K4" s="296"/>
      <c r="L4" s="296"/>
      <c r="M4" s="296"/>
      <c r="N4" s="296"/>
      <c r="O4" s="296"/>
      <c r="P4" s="296"/>
      <c r="Q4" s="296"/>
      <c r="R4" s="296"/>
      <c r="S4" s="296"/>
      <c r="T4" s="11"/>
    </row>
    <row r="5" spans="1:20" x14ac:dyDescent="0.3">
      <c r="A5" s="11"/>
      <c r="B5" s="297" t="s">
        <v>12582</v>
      </c>
      <c r="C5" s="297"/>
      <c r="D5" s="297"/>
      <c r="E5" s="297"/>
      <c r="F5" s="297"/>
      <c r="G5" s="297"/>
      <c r="H5" s="297"/>
      <c r="I5" s="297"/>
      <c r="J5" s="297"/>
      <c r="K5" s="297"/>
      <c r="L5" s="297"/>
      <c r="M5" s="297"/>
      <c r="N5" s="297"/>
      <c r="O5" s="297"/>
      <c r="P5" s="297"/>
      <c r="Q5" s="297"/>
      <c r="R5" s="297"/>
      <c r="S5" s="297"/>
      <c r="T5" s="11"/>
    </row>
    <row r="6" spans="1:20" ht="33.15" customHeight="1" x14ac:dyDescent="0.3">
      <c r="A6" s="11"/>
      <c r="B6" s="297"/>
      <c r="C6" s="297"/>
      <c r="D6" s="297"/>
      <c r="E6" s="297"/>
      <c r="F6" s="297"/>
      <c r="G6" s="297"/>
      <c r="H6" s="297"/>
      <c r="I6" s="297"/>
      <c r="J6" s="297"/>
      <c r="K6" s="297"/>
      <c r="L6" s="297"/>
      <c r="M6" s="297"/>
      <c r="N6" s="297"/>
      <c r="O6" s="297"/>
      <c r="P6" s="297"/>
      <c r="Q6" s="297"/>
      <c r="R6" s="297"/>
      <c r="S6" s="297"/>
      <c r="T6" s="11"/>
    </row>
    <row r="7" spans="1:20" ht="10.199999999999999" customHeight="1" x14ac:dyDescent="0.3">
      <c r="A7" s="11"/>
      <c r="B7" s="11"/>
      <c r="C7" s="11"/>
      <c r="D7" s="11"/>
      <c r="E7" s="11"/>
      <c r="F7" s="11"/>
      <c r="G7" s="11"/>
      <c r="H7" s="11"/>
      <c r="I7" s="11"/>
      <c r="J7" s="11"/>
      <c r="K7" s="11"/>
      <c r="L7" s="11"/>
      <c r="M7" s="11"/>
      <c r="N7" s="11"/>
      <c r="O7" s="11"/>
      <c r="P7" s="11"/>
      <c r="Q7" s="11"/>
      <c r="R7" s="11"/>
      <c r="S7" s="11"/>
      <c r="T7" s="11"/>
    </row>
    <row r="8" spans="1:20" ht="22.2" customHeight="1" x14ac:dyDescent="0.3">
      <c r="A8" s="11"/>
      <c r="B8" s="296" t="s">
        <v>422</v>
      </c>
      <c r="C8" s="296"/>
      <c r="D8" s="296"/>
      <c r="E8" s="296"/>
      <c r="F8" s="296"/>
      <c r="G8" s="296"/>
      <c r="H8" s="296"/>
      <c r="I8" s="296"/>
      <c r="J8" s="296"/>
      <c r="K8" s="296"/>
      <c r="L8" s="296"/>
      <c r="M8" s="296"/>
      <c r="N8" s="296"/>
      <c r="O8" s="296"/>
      <c r="P8" s="296"/>
      <c r="Q8" s="296"/>
      <c r="R8" s="296"/>
      <c r="S8" s="296"/>
      <c r="T8" s="11"/>
    </row>
    <row r="9" spans="1:20" ht="20.100000000000001" customHeight="1" x14ac:dyDescent="0.3">
      <c r="A9" s="11"/>
      <c r="B9" s="157">
        <v>1</v>
      </c>
      <c r="C9" s="293" t="s">
        <v>423</v>
      </c>
      <c r="D9" s="293"/>
      <c r="E9" s="293"/>
      <c r="F9" s="293"/>
      <c r="G9" s="293"/>
      <c r="H9" s="293"/>
      <c r="I9" s="293"/>
      <c r="J9" s="293"/>
      <c r="K9" s="293"/>
      <c r="L9" s="293"/>
      <c r="M9" s="293"/>
      <c r="N9" s="293"/>
      <c r="O9" s="293"/>
      <c r="P9" s="293"/>
      <c r="Q9" s="293"/>
      <c r="R9" s="293"/>
      <c r="S9" s="293"/>
      <c r="T9" s="11"/>
    </row>
    <row r="10" spans="1:20" ht="20.100000000000001" customHeight="1" x14ac:dyDescent="0.3">
      <c r="A10" s="11"/>
      <c r="B10" s="157">
        <v>2</v>
      </c>
      <c r="C10" s="293" t="s">
        <v>424</v>
      </c>
      <c r="D10" s="293"/>
      <c r="E10" s="293"/>
      <c r="F10" s="293"/>
      <c r="G10" s="293"/>
      <c r="H10" s="293"/>
      <c r="I10" s="293"/>
      <c r="J10" s="293"/>
      <c r="K10" s="293"/>
      <c r="L10" s="293"/>
      <c r="M10" s="293"/>
      <c r="N10" s="293"/>
      <c r="O10" s="293"/>
      <c r="P10" s="293"/>
      <c r="Q10" s="293"/>
      <c r="R10" s="293"/>
      <c r="S10" s="293"/>
      <c r="T10" s="11"/>
    </row>
    <row r="11" spans="1:20" ht="20.100000000000001" customHeight="1" x14ac:dyDescent="0.3">
      <c r="A11" s="11"/>
      <c r="B11" s="157">
        <v>3</v>
      </c>
      <c r="C11" s="293" t="s">
        <v>425</v>
      </c>
      <c r="D11" s="293"/>
      <c r="E11" s="293"/>
      <c r="F11" s="293"/>
      <c r="G11" s="293"/>
      <c r="H11" s="293"/>
      <c r="I11" s="293"/>
      <c r="J11" s="293"/>
      <c r="K11" s="293"/>
      <c r="L11" s="293"/>
      <c r="M11" s="293"/>
      <c r="N11" s="293"/>
      <c r="O11" s="293"/>
      <c r="P11" s="293"/>
      <c r="Q11" s="293"/>
      <c r="R11" s="293"/>
      <c r="S11" s="293"/>
      <c r="T11" s="11"/>
    </row>
    <row r="12" spans="1:20" ht="20.100000000000001" customHeight="1" x14ac:dyDescent="0.3">
      <c r="A12" s="11"/>
      <c r="B12" s="157">
        <v>4</v>
      </c>
      <c r="C12" s="293" t="s">
        <v>426</v>
      </c>
      <c r="D12" s="293"/>
      <c r="E12" s="293"/>
      <c r="F12" s="293"/>
      <c r="G12" s="293"/>
      <c r="H12" s="293"/>
      <c r="I12" s="293"/>
      <c r="J12" s="293"/>
      <c r="K12" s="293"/>
      <c r="L12" s="293"/>
      <c r="M12" s="293"/>
      <c r="N12" s="293"/>
      <c r="O12" s="293"/>
      <c r="P12" s="293"/>
      <c r="Q12" s="293"/>
      <c r="R12" s="293"/>
      <c r="S12" s="293"/>
      <c r="T12" s="11"/>
    </row>
    <row r="13" spans="1:20" ht="20.100000000000001" customHeight="1" x14ac:dyDescent="0.3">
      <c r="A13" s="11"/>
      <c r="B13" s="157">
        <v>5</v>
      </c>
      <c r="C13" s="293" t="s">
        <v>427</v>
      </c>
      <c r="D13" s="293"/>
      <c r="E13" s="293"/>
      <c r="F13" s="293"/>
      <c r="G13" s="293"/>
      <c r="H13" s="293"/>
      <c r="I13" s="293"/>
      <c r="J13" s="293"/>
      <c r="K13" s="293"/>
      <c r="L13" s="293"/>
      <c r="M13" s="293"/>
      <c r="N13" s="293"/>
      <c r="O13" s="293"/>
      <c r="P13" s="293"/>
      <c r="Q13" s="293"/>
      <c r="R13" s="293"/>
      <c r="S13" s="293"/>
      <c r="T13" s="11"/>
    </row>
    <row r="14" spans="1:20" ht="10.199999999999999" customHeight="1" x14ac:dyDescent="0.3">
      <c r="A14" s="11"/>
      <c r="B14" s="11"/>
      <c r="C14" s="11"/>
      <c r="D14" s="11"/>
      <c r="E14" s="11"/>
      <c r="F14" s="11"/>
      <c r="G14" s="11"/>
      <c r="H14" s="11"/>
      <c r="I14" s="11"/>
      <c r="J14" s="11"/>
      <c r="K14" s="11"/>
      <c r="L14" s="11"/>
      <c r="M14" s="11"/>
      <c r="N14" s="11"/>
      <c r="O14" s="11"/>
      <c r="P14" s="11"/>
      <c r="Q14" s="11"/>
      <c r="R14" s="11"/>
      <c r="S14" s="11"/>
      <c r="T14" s="11"/>
    </row>
    <row r="15" spans="1:20" ht="22.2" customHeight="1" x14ac:dyDescent="0.3">
      <c r="A15" s="11"/>
      <c r="B15" s="296" t="s">
        <v>428</v>
      </c>
      <c r="C15" s="296"/>
      <c r="D15" s="296"/>
      <c r="E15" s="296"/>
      <c r="F15" s="296"/>
      <c r="G15" s="296"/>
      <c r="H15" s="296"/>
      <c r="I15" s="296"/>
      <c r="J15" s="296"/>
      <c r="K15" s="296"/>
      <c r="L15" s="296"/>
      <c r="M15" s="296"/>
      <c r="N15" s="296"/>
      <c r="O15" s="296"/>
      <c r="P15" s="296"/>
      <c r="Q15" s="296"/>
      <c r="R15" s="296"/>
      <c r="S15" s="296"/>
      <c r="T15" s="11"/>
    </row>
    <row r="16" spans="1:20" ht="18" customHeight="1" x14ac:dyDescent="0.3">
      <c r="A16" s="11"/>
      <c r="B16" s="158"/>
      <c r="C16" s="298" t="s">
        <v>429</v>
      </c>
      <c r="D16" s="298"/>
      <c r="E16" s="298"/>
      <c r="F16" s="299" t="s">
        <v>430</v>
      </c>
      <c r="G16" s="300"/>
      <c r="H16" s="300"/>
      <c r="I16" s="300"/>
      <c r="J16" s="300"/>
      <c r="K16" s="300"/>
      <c r="L16" s="300"/>
      <c r="M16" s="300"/>
      <c r="N16" s="300"/>
      <c r="O16" s="300"/>
      <c r="P16" s="300"/>
      <c r="Q16" s="301" t="s">
        <v>431</v>
      </c>
      <c r="R16" s="301"/>
      <c r="S16" s="302"/>
      <c r="T16" s="11"/>
    </row>
    <row r="17" spans="1:20" ht="18" customHeight="1" x14ac:dyDescent="0.3">
      <c r="A17" s="11"/>
      <c r="B17" s="158"/>
      <c r="C17" s="298" t="s">
        <v>455</v>
      </c>
      <c r="D17" s="298"/>
      <c r="E17" s="298"/>
      <c r="F17" s="299" t="s">
        <v>432</v>
      </c>
      <c r="G17" s="300"/>
      <c r="H17" s="300"/>
      <c r="I17" s="300"/>
      <c r="J17" s="300"/>
      <c r="K17" s="300"/>
      <c r="L17" s="300"/>
      <c r="M17" s="300"/>
      <c r="N17" s="300"/>
      <c r="O17" s="300"/>
      <c r="P17" s="300"/>
      <c r="Q17" s="301" t="s">
        <v>433</v>
      </c>
      <c r="R17" s="301"/>
      <c r="S17" s="302"/>
      <c r="T17" s="11"/>
    </row>
    <row r="18" spans="1:20" ht="18" customHeight="1" x14ac:dyDescent="0.3">
      <c r="A18" s="11"/>
      <c r="B18" s="159"/>
      <c r="C18" s="303" t="s">
        <v>434</v>
      </c>
      <c r="D18" s="303"/>
      <c r="E18" s="303"/>
      <c r="F18" s="304" t="s">
        <v>435</v>
      </c>
      <c r="G18" s="305"/>
      <c r="H18" s="305"/>
      <c r="I18" s="305"/>
      <c r="J18" s="305"/>
      <c r="K18" s="305"/>
      <c r="L18" s="305"/>
      <c r="M18" s="305"/>
      <c r="N18" s="305"/>
      <c r="O18" s="305"/>
      <c r="P18" s="305"/>
      <c r="Q18" s="306" t="s">
        <v>436</v>
      </c>
      <c r="R18" s="306"/>
      <c r="S18" s="307"/>
      <c r="T18" s="11"/>
    </row>
    <row r="19" spans="1:20" ht="18" customHeight="1" x14ac:dyDescent="0.3">
      <c r="A19" s="11"/>
      <c r="B19" s="159"/>
      <c r="C19" s="303" t="s">
        <v>437</v>
      </c>
      <c r="D19" s="303"/>
      <c r="E19" s="303"/>
      <c r="F19" s="304" t="s">
        <v>438</v>
      </c>
      <c r="G19" s="305"/>
      <c r="H19" s="305"/>
      <c r="I19" s="305"/>
      <c r="J19" s="305"/>
      <c r="K19" s="305"/>
      <c r="L19" s="305"/>
      <c r="M19" s="305"/>
      <c r="N19" s="305"/>
      <c r="O19" s="305"/>
      <c r="P19" s="305"/>
      <c r="Q19" s="306" t="s">
        <v>436</v>
      </c>
      <c r="R19" s="306"/>
      <c r="S19" s="307"/>
      <c r="T19" s="11"/>
    </row>
    <row r="20" spans="1:20" ht="18" customHeight="1" x14ac:dyDescent="0.3">
      <c r="A20" s="11"/>
      <c r="B20" s="159"/>
      <c r="C20" s="303" t="s">
        <v>439</v>
      </c>
      <c r="D20" s="303"/>
      <c r="E20" s="303"/>
      <c r="F20" s="304" t="s">
        <v>440</v>
      </c>
      <c r="G20" s="305"/>
      <c r="H20" s="305"/>
      <c r="I20" s="305"/>
      <c r="J20" s="305"/>
      <c r="K20" s="305"/>
      <c r="L20" s="305"/>
      <c r="M20" s="305"/>
      <c r="N20" s="305"/>
      <c r="O20" s="305"/>
      <c r="P20" s="305"/>
      <c r="Q20" s="306" t="s">
        <v>436</v>
      </c>
      <c r="R20" s="306"/>
      <c r="S20" s="307"/>
      <c r="T20" s="11"/>
    </row>
    <row r="21" spans="1:20" ht="18" customHeight="1" x14ac:dyDescent="0.3">
      <c r="A21" s="11"/>
      <c r="B21" s="159"/>
      <c r="C21" s="303" t="s">
        <v>441</v>
      </c>
      <c r="D21" s="303"/>
      <c r="E21" s="303"/>
      <c r="F21" s="304" t="s">
        <v>442</v>
      </c>
      <c r="G21" s="305"/>
      <c r="H21" s="305"/>
      <c r="I21" s="305"/>
      <c r="J21" s="305"/>
      <c r="K21" s="305"/>
      <c r="L21" s="305"/>
      <c r="M21" s="305"/>
      <c r="N21" s="305"/>
      <c r="O21" s="305"/>
      <c r="P21" s="305"/>
      <c r="Q21" s="306" t="s">
        <v>436</v>
      </c>
      <c r="R21" s="306"/>
      <c r="S21" s="307"/>
      <c r="T21" s="11"/>
    </row>
    <row r="22" spans="1:20" ht="18" customHeight="1" x14ac:dyDescent="0.3">
      <c r="A22" s="11"/>
      <c r="B22" s="159"/>
      <c r="C22" s="303" t="s">
        <v>443</v>
      </c>
      <c r="D22" s="303"/>
      <c r="E22" s="303"/>
      <c r="F22" s="304" t="s">
        <v>444</v>
      </c>
      <c r="G22" s="305"/>
      <c r="H22" s="305"/>
      <c r="I22" s="305"/>
      <c r="J22" s="305"/>
      <c r="K22" s="305"/>
      <c r="L22" s="305"/>
      <c r="M22" s="305"/>
      <c r="N22" s="305"/>
      <c r="O22" s="305"/>
      <c r="P22" s="305"/>
      <c r="Q22" s="306" t="s">
        <v>436</v>
      </c>
      <c r="R22" s="306"/>
      <c r="S22" s="307"/>
      <c r="T22" s="11"/>
    </row>
    <row r="23" spans="1:20" ht="18" customHeight="1" x14ac:dyDescent="0.3">
      <c r="A23" s="11"/>
      <c r="B23" s="159"/>
      <c r="C23" s="303" t="s">
        <v>445</v>
      </c>
      <c r="D23" s="303"/>
      <c r="E23" s="303"/>
      <c r="F23" s="304" t="s">
        <v>446</v>
      </c>
      <c r="G23" s="305"/>
      <c r="H23" s="305"/>
      <c r="I23" s="305"/>
      <c r="J23" s="305"/>
      <c r="K23" s="305"/>
      <c r="L23" s="305"/>
      <c r="M23" s="305"/>
      <c r="N23" s="305"/>
      <c r="O23" s="305"/>
      <c r="P23" s="305"/>
      <c r="Q23" s="306" t="s">
        <v>436</v>
      </c>
      <c r="R23" s="306"/>
      <c r="S23" s="307"/>
      <c r="T23" s="11"/>
    </row>
    <row r="24" spans="1:20" ht="18" customHeight="1" x14ac:dyDescent="0.3">
      <c r="A24" s="11"/>
      <c r="B24" s="159"/>
      <c r="C24" s="303" t="s">
        <v>447</v>
      </c>
      <c r="D24" s="303"/>
      <c r="E24" s="303"/>
      <c r="F24" s="304" t="s">
        <v>448</v>
      </c>
      <c r="G24" s="305"/>
      <c r="H24" s="305"/>
      <c r="I24" s="305"/>
      <c r="J24" s="305"/>
      <c r="K24" s="305"/>
      <c r="L24" s="305"/>
      <c r="M24" s="305"/>
      <c r="N24" s="305"/>
      <c r="O24" s="305"/>
      <c r="P24" s="305"/>
      <c r="Q24" s="306" t="s">
        <v>436</v>
      </c>
      <c r="R24" s="306"/>
      <c r="S24" s="307"/>
      <c r="T24" s="11"/>
    </row>
    <row r="25" spans="1:20" ht="18" customHeight="1" x14ac:dyDescent="0.3">
      <c r="A25" s="11"/>
      <c r="B25" s="159"/>
      <c r="C25" s="303" t="s">
        <v>449</v>
      </c>
      <c r="D25" s="303"/>
      <c r="E25" s="303"/>
      <c r="F25" s="304" t="s">
        <v>450</v>
      </c>
      <c r="G25" s="305"/>
      <c r="H25" s="305"/>
      <c r="I25" s="305"/>
      <c r="J25" s="305"/>
      <c r="K25" s="305"/>
      <c r="L25" s="305"/>
      <c r="M25" s="305"/>
      <c r="N25" s="305"/>
      <c r="O25" s="305"/>
      <c r="P25" s="305"/>
      <c r="Q25" s="306" t="s">
        <v>436</v>
      </c>
      <c r="R25" s="306"/>
      <c r="S25" s="307"/>
      <c r="T25" s="11"/>
    </row>
    <row r="26" spans="1:20" ht="18" customHeight="1" x14ac:dyDescent="0.3">
      <c r="A26" s="11"/>
      <c r="B26" s="159"/>
      <c r="C26" s="303" t="s">
        <v>451</v>
      </c>
      <c r="D26" s="303"/>
      <c r="E26" s="303"/>
      <c r="F26" s="304" t="s">
        <v>452</v>
      </c>
      <c r="G26" s="305"/>
      <c r="H26" s="305"/>
      <c r="I26" s="305"/>
      <c r="J26" s="305"/>
      <c r="K26" s="305"/>
      <c r="L26" s="305"/>
      <c r="M26" s="305"/>
      <c r="N26" s="305"/>
      <c r="O26" s="305"/>
      <c r="P26" s="305"/>
      <c r="Q26" s="306" t="s">
        <v>436</v>
      </c>
      <c r="R26" s="306"/>
      <c r="S26" s="307"/>
      <c r="T26" s="11"/>
    </row>
    <row r="27" spans="1:20" x14ac:dyDescent="0.3">
      <c r="A27" s="11"/>
      <c r="B27" s="11"/>
      <c r="C27" s="11"/>
      <c r="D27" s="11"/>
      <c r="E27" s="11"/>
      <c r="F27" s="11"/>
      <c r="G27" s="11"/>
      <c r="H27" s="11"/>
      <c r="I27" s="11"/>
      <c r="J27" s="11"/>
      <c r="K27" s="11"/>
      <c r="L27" s="11"/>
      <c r="M27" s="11"/>
      <c r="N27" s="11"/>
      <c r="O27" s="11"/>
      <c r="P27" s="11"/>
      <c r="Q27" s="11"/>
      <c r="R27" s="11"/>
      <c r="S27" s="11"/>
      <c r="T27" s="11"/>
    </row>
    <row r="28" spans="1:20" x14ac:dyDescent="0.3"/>
    <row r="29" spans="1:20" x14ac:dyDescent="0.3"/>
  </sheetData>
  <mergeCells count="43">
    <mergeCell ref="C26:E26"/>
    <mergeCell ref="F26:P26"/>
    <mergeCell ref="Q26:S26"/>
    <mergeCell ref="C24:E24"/>
    <mergeCell ref="F24:P24"/>
    <mergeCell ref="Q24:S24"/>
    <mergeCell ref="C25:E25"/>
    <mergeCell ref="F25:P25"/>
    <mergeCell ref="Q25:S25"/>
    <mergeCell ref="C22:E22"/>
    <mergeCell ref="F22:P22"/>
    <mergeCell ref="Q22:S22"/>
    <mergeCell ref="C23:E23"/>
    <mergeCell ref="F23:P23"/>
    <mergeCell ref="Q23:S23"/>
    <mergeCell ref="C20:E20"/>
    <mergeCell ref="F20:P20"/>
    <mergeCell ref="Q20:S20"/>
    <mergeCell ref="C21:E21"/>
    <mergeCell ref="F21:P21"/>
    <mergeCell ref="Q21:S21"/>
    <mergeCell ref="C18:E18"/>
    <mergeCell ref="F18:P18"/>
    <mergeCell ref="Q18:S18"/>
    <mergeCell ref="C19:E19"/>
    <mergeCell ref="F19:P19"/>
    <mergeCell ref="Q19:S19"/>
    <mergeCell ref="C17:E17"/>
    <mergeCell ref="F17:P17"/>
    <mergeCell ref="Q17:S17"/>
    <mergeCell ref="C11:S11"/>
    <mergeCell ref="C12:S12"/>
    <mergeCell ref="C13:S13"/>
    <mergeCell ref="B15:S15"/>
    <mergeCell ref="C16:E16"/>
    <mergeCell ref="F16:P16"/>
    <mergeCell ref="Q16:S16"/>
    <mergeCell ref="C10:S10"/>
    <mergeCell ref="A1:T2"/>
    <mergeCell ref="B4:S4"/>
    <mergeCell ref="B5:S6"/>
    <mergeCell ref="B8:S8"/>
    <mergeCell ref="C9:S9"/>
  </mergeCells>
  <hyperlinks>
    <hyperlink ref="C16:E16" location="'0a. Country information'!A1" display="0a. Country information" xr:uid="{5AE3FE98-9C4F-412C-8FEF-C237E9163709}"/>
    <hyperlink ref="C17:E17" location="'0b. Unit costs'!A1" display="0b. Unit costs" xr:uid="{A4957037-D749-4967-989A-2A8046BDE24A}"/>
    <hyperlink ref="C18:E18" location="'1. General information'!A1" display="1. General information" xr:uid="{51417ADE-ABA5-4E4F-86F4-78A0FBEC548E}"/>
    <hyperlink ref="C19:E19" location="'2. Campaign information'!A1" display="2. Campaign information" xr:uid="{E96FB8C9-C34E-4EF4-8AF0-23499CB90DFA}"/>
    <hyperlink ref="C24:E24" location="'7. Vehicles and transport'!A1" display="7. Vehicles and transport" xr:uid="{3B031611-AE0F-4A7F-9922-9DC3A4BD0EFE}"/>
    <hyperlink ref="C21:E21" location="'2. Campaign information'!A1" display="4. Campaign staff" xr:uid="{53E01909-01F5-4DC1-BA8F-A0C99426B1F2}"/>
    <hyperlink ref="C22:E22" location="'5. Meetings, Trainings, Events'!A1" display="5. Meetings, trainings, events" xr:uid="{D13C416D-68E3-4573-BFD0-02E24BC0F229}"/>
    <hyperlink ref="C23:E23" location="'6. Staff time'!A1" display="6. Staff time" xr:uid="{536C6C08-1B69-4FBE-976E-61DD8CD63607}"/>
    <hyperlink ref="C25:E25" location="'8. Equipment and supplies'!A1" display="8. Equipment and supplies" xr:uid="{AEBEC113-19E9-4F32-B0B0-22991EAE1B6F}"/>
    <hyperlink ref="C26:E26" location="'9. Per diem and other expenses'!A1" display="9. Per diem and other expenses" xr:uid="{AA8F0809-2B42-49E8-8801-D10353DE2D58}"/>
    <hyperlink ref="C20:E20" location="'3. Vaccines and supplies'!A1" display="3. Vaccines and supplies" xr:uid="{94B9B663-9AC7-40EE-A24B-4F5C5E79C703}"/>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BC8147-3B72-4D60-9CB9-C36A2499D007}">
  <sheetPr>
    <tabColor rgb="FFFFEAA3"/>
  </sheetPr>
  <dimension ref="A1:S63"/>
  <sheetViews>
    <sheetView showGridLines="0" topLeftCell="A12" zoomScale="115" zoomScaleNormal="115" workbookViewId="0">
      <selection activeCell="B27" sqref="B27:H27"/>
    </sheetView>
  </sheetViews>
  <sheetFormatPr defaultColWidth="0" defaultRowHeight="14.4" zeroHeight="1" x14ac:dyDescent="0.3"/>
  <cols>
    <col min="1" max="1" width="1.6640625" customWidth="1"/>
    <col min="2" max="2" width="6.33203125" customWidth="1"/>
    <col min="3" max="3" width="1.6640625" customWidth="1"/>
    <col min="4" max="4" width="8.88671875" customWidth="1"/>
    <col min="5" max="5" width="38.44140625" customWidth="1"/>
    <col min="6" max="6" width="2.5546875" customWidth="1"/>
    <col min="7" max="7" width="8.88671875" customWidth="1"/>
    <col min="8" max="8" width="16.33203125" customWidth="1"/>
    <col min="9" max="18" width="12.33203125" customWidth="1"/>
    <col min="19" max="19" width="1.6640625" customWidth="1"/>
    <col min="20" max="16384" width="8.88671875" hidden="1"/>
  </cols>
  <sheetData>
    <row r="1" spans="1:19" ht="22.2" customHeight="1" x14ac:dyDescent="0.3">
      <c r="A1" s="496" t="s">
        <v>12598</v>
      </c>
      <c r="B1" s="294"/>
      <c r="C1" s="294"/>
      <c r="D1" s="294"/>
      <c r="E1" s="294"/>
      <c r="F1" s="294"/>
      <c r="G1" s="294"/>
      <c r="H1" s="294"/>
      <c r="I1" s="294"/>
      <c r="J1" s="294"/>
      <c r="K1" s="294"/>
      <c r="L1" s="294"/>
      <c r="M1" s="294"/>
      <c r="N1" s="294"/>
      <c r="O1" s="294"/>
      <c r="P1" s="294"/>
      <c r="Q1" s="294"/>
      <c r="R1" s="294"/>
      <c r="S1" s="294"/>
    </row>
    <row r="2" spans="1:19" ht="22.2" customHeight="1" x14ac:dyDescent="0.3">
      <c r="A2" s="496"/>
      <c r="B2" s="294"/>
      <c r="C2" s="294"/>
      <c r="D2" s="294"/>
      <c r="E2" s="294"/>
      <c r="F2" s="294"/>
      <c r="G2" s="294"/>
      <c r="H2" s="294"/>
      <c r="I2" s="294"/>
      <c r="J2" s="294"/>
      <c r="K2" s="294"/>
      <c r="L2" s="294"/>
      <c r="M2" s="294"/>
      <c r="N2" s="294"/>
      <c r="O2" s="294"/>
      <c r="P2" s="294"/>
      <c r="Q2" s="294"/>
      <c r="R2" s="294"/>
      <c r="S2" s="294"/>
    </row>
    <row r="3" spans="1:19" ht="10.199999999999999" customHeight="1" x14ac:dyDescent="0.3">
      <c r="A3" s="11"/>
      <c r="B3" s="11"/>
      <c r="C3" s="11"/>
      <c r="D3" s="11"/>
      <c r="E3" s="11"/>
      <c r="F3" s="11"/>
      <c r="G3" s="11"/>
      <c r="H3" s="11"/>
      <c r="I3" s="11"/>
      <c r="J3" s="11"/>
      <c r="K3" s="11"/>
      <c r="L3" s="11"/>
      <c r="M3" s="11"/>
      <c r="N3" s="11"/>
      <c r="O3" s="11"/>
      <c r="P3" s="11"/>
      <c r="Q3" s="11"/>
      <c r="R3" s="11"/>
      <c r="S3" s="11"/>
    </row>
    <row r="4" spans="1:19" ht="19.5" customHeight="1" x14ac:dyDescent="0.3">
      <c r="A4" s="11"/>
      <c r="B4" s="405" t="s">
        <v>0</v>
      </c>
      <c r="C4" s="406"/>
      <c r="D4" s="406"/>
      <c r="E4" s="406"/>
      <c r="F4" s="406"/>
      <c r="G4" s="406"/>
      <c r="H4" s="406"/>
      <c r="I4" s="406"/>
      <c r="J4" s="406"/>
      <c r="K4" s="406"/>
      <c r="L4" s="406"/>
      <c r="M4" s="406"/>
      <c r="N4" s="406"/>
      <c r="O4" s="406"/>
      <c r="P4" s="406"/>
      <c r="Q4" s="406"/>
      <c r="R4" s="406"/>
      <c r="S4" s="11"/>
    </row>
    <row r="5" spans="1:19" ht="50.1" customHeight="1" x14ac:dyDescent="0.3">
      <c r="A5" s="11"/>
      <c r="B5" s="308" t="s">
        <v>12599</v>
      </c>
      <c r="C5" s="308"/>
      <c r="D5" s="308"/>
      <c r="E5" s="308"/>
      <c r="F5" s="308"/>
      <c r="G5" s="308"/>
      <c r="H5" s="308"/>
      <c r="I5" s="308"/>
      <c r="J5" s="308"/>
      <c r="K5" s="308"/>
      <c r="L5" s="308"/>
      <c r="M5" s="308"/>
      <c r="N5" s="308"/>
      <c r="O5" s="308"/>
      <c r="P5" s="308"/>
      <c r="Q5" s="308"/>
      <c r="R5" s="308"/>
      <c r="S5" s="11"/>
    </row>
    <row r="6" spans="1:19" ht="10.199999999999999" customHeight="1" x14ac:dyDescent="0.3"/>
    <row r="7" spans="1:19" ht="20.100000000000001" customHeight="1" x14ac:dyDescent="0.3">
      <c r="A7" s="11"/>
      <c r="B7" s="497" t="s">
        <v>68</v>
      </c>
      <c r="C7" s="497"/>
      <c r="D7" s="497"/>
      <c r="E7" s="498" t="s">
        <v>69</v>
      </c>
      <c r="F7" s="318"/>
      <c r="G7" s="318"/>
      <c r="H7" s="499" t="str">
        <f>_xlfn.IFNA(IF(DATE('2. Campaign information'!R13,VLOOKUP('2. Campaign information'!P13,'0d. Support language'!D19:E30,2,FALSE),'2. Campaign information'!N13)&gt;DATE('2. Campaign information'!R14,VLOOKUP('2. Campaign information'!P14,'0d. Support language'!D19:E30,2,FALSE),'2. Campaign information'!N14)-30,"n.a.",
CONCATENATE("Between ",TEXT(DATE('2. Campaign information'!R13,VLOOKUP('2. Campaign information'!P13,'0d. Support language'!D19:E30,2,FALSE),'2. Campaign information'!N13),"dd-mmm-yyyy"), " and ", TEXT(DATE('2. Campaign information'!R14,VLOOKUP('2. Campaign information'!P14,'0d. Support language'!D19:E30,2,FALSE),'2. Campaign information'!N14)-30,"dd-mmm-yyyy"))),"")</f>
        <v/>
      </c>
      <c r="I7" s="499"/>
      <c r="J7" s="500"/>
      <c r="K7" s="51"/>
      <c r="L7" s="40"/>
      <c r="S7" s="11"/>
    </row>
    <row r="8" spans="1:19" ht="20.100000000000001" customHeight="1" x14ac:dyDescent="0.3">
      <c r="A8" s="11"/>
      <c r="B8" s="497"/>
      <c r="C8" s="497"/>
      <c r="D8" s="497"/>
      <c r="E8" s="498" t="s">
        <v>70</v>
      </c>
      <c r="F8" s="318"/>
      <c r="G8" s="318"/>
      <c r="H8" s="499" t="str">
        <f>_xlfn.IFNA(CONCATENATE("Between ",TEXT(DATE('2. Campaign information'!R14,VLOOKUP('2. Campaign information'!P14,'0d. Support language'!D19:E30,2,FALSE),'2. Campaign information'!N14)-30,"dd-mmm-yyyy"), " and ", TEXT(DATE('2. Campaign information'!R14,VLOOKUP('2. Campaign information'!P14,'0d. Support language'!D19:E30,2,FALSE),'2. Campaign information'!N14)-1,"dd-mmm-yyyy"),""),"")</f>
        <v/>
      </c>
      <c r="I8" s="499"/>
      <c r="J8" s="500"/>
      <c r="K8" s="52"/>
      <c r="L8" s="40"/>
      <c r="S8" s="11"/>
    </row>
    <row r="9" spans="1:19" ht="20.100000000000001" customHeight="1" x14ac:dyDescent="0.3">
      <c r="A9" s="11"/>
      <c r="B9" s="497"/>
      <c r="C9" s="497"/>
      <c r="D9" s="497"/>
      <c r="E9" s="498" t="s">
        <v>71</v>
      </c>
      <c r="F9" s="318"/>
      <c r="G9" s="318"/>
      <c r="H9" s="499" t="str">
        <f>_xlfn.IFNA(CONCATENATE("Between ",TEXT(DATE('2. Campaign information'!R14,VLOOKUP('2. Campaign information'!P14,'0d. Support language'!D19:E30,2,FALSE),'2. Campaign information'!N14),"dd-mmm-yyyy"), " and ", TEXT(DATE('2. Campaign information'!R15,VLOOKUP('2. Campaign information'!P15,'0d. Support language'!D19:E30,2,FALSE),'2. Campaign information'!N15),"dd-mmm-yyyy"),""),"")</f>
        <v/>
      </c>
      <c r="I9" s="499"/>
      <c r="J9" s="500"/>
      <c r="K9" s="52"/>
      <c r="L9" s="40"/>
      <c r="S9" s="11"/>
    </row>
    <row r="10" spans="1:19" ht="20.100000000000001" customHeight="1" x14ac:dyDescent="0.3">
      <c r="A10" s="11"/>
      <c r="B10" s="497"/>
      <c r="C10" s="497"/>
      <c r="D10" s="497"/>
      <c r="E10" s="498" t="s">
        <v>72</v>
      </c>
      <c r="F10" s="318"/>
      <c r="G10" s="318"/>
      <c r="H10" s="499" t="str">
        <f>_xlfn.IFNA(CONCATENATE("Between ",TEXT(DATE('2. Campaign information'!R15,VLOOKUP('2. Campaign information'!P15,'0d. Support language'!D19:E30,2,FALSE),'2. Campaign information'!N15)+1,"dd-mmm-yyyy"), " and ", TEXT(DATE('2. Campaign information'!R15,VLOOKUP('2. Campaign information'!P15,'0d. Support language'!D19:E30,2,FALSE),'2. Campaign information'!N15)+30,"dd-mmm-yyyy"),""),"")</f>
        <v/>
      </c>
      <c r="I10" s="499"/>
      <c r="J10" s="500"/>
      <c r="K10" s="52"/>
      <c r="L10" s="40"/>
      <c r="S10" s="11"/>
    </row>
    <row r="11" spans="1:19" ht="20.100000000000001" customHeight="1" x14ac:dyDescent="0.3">
      <c r="A11" s="11"/>
      <c r="B11" s="497"/>
      <c r="C11" s="497"/>
      <c r="D11" s="497"/>
      <c r="E11" s="498" t="s">
        <v>73</v>
      </c>
      <c r="F11" s="318"/>
      <c r="G11" s="318"/>
      <c r="H11" s="499" t="str">
        <f>_xlfn.IFNA(IF(DATE('2. Campaign information'!R15,VLOOKUP('2. Campaign information'!P15,'0d. Support language'!D19:E30,2,FALSE),'2. Campaign information'!N15)+30&gt;DATE('2. Campaign information'!R16,VLOOKUP('2. Campaign information'!P16,'0d. Support language'!D19:E30,2,FALSE),'2. Campaign information'!N16),"n.a.",CONCATENATE("Between ",TEXT(DATE('2. Campaign information'!R15,VLOOKUP('2. Campaign information'!P15,'0d. Support language'!D19:E30,2,FALSE),'2. Campaign information'!N15)+30,"dd-mmm-yyyy"), " and ", TEXT(DATE('2. Campaign information'!R16,VLOOKUP('2. Campaign information'!P16,'0d. Support language'!D19:E30,2,FALSE),'2. Campaign information'!N16),"dd-mmm-yyyy"),"")),"")</f>
        <v/>
      </c>
      <c r="I11" s="499"/>
      <c r="J11" s="500"/>
      <c r="K11" s="52"/>
      <c r="L11" s="40"/>
      <c r="S11" s="11"/>
    </row>
    <row r="12" spans="1:19" ht="10.199999999999999" customHeight="1" x14ac:dyDescent="0.3">
      <c r="A12" s="11"/>
      <c r="B12" s="13"/>
      <c r="C12" s="13"/>
      <c r="D12" s="13"/>
      <c r="E12" s="13"/>
      <c r="F12" s="13"/>
      <c r="G12" s="13"/>
      <c r="H12" s="13"/>
      <c r="I12" s="11"/>
      <c r="J12" s="11"/>
      <c r="K12" s="11"/>
      <c r="L12" s="11"/>
      <c r="M12" s="11"/>
      <c r="N12" s="11"/>
      <c r="O12" s="11"/>
      <c r="P12" s="11"/>
      <c r="Q12" s="11"/>
      <c r="R12" s="11"/>
      <c r="S12" s="11"/>
    </row>
    <row r="13" spans="1:19" ht="22.2" customHeight="1" x14ac:dyDescent="0.3">
      <c r="A13" s="53"/>
      <c r="B13" s="309" t="s">
        <v>74</v>
      </c>
      <c r="C13" s="309"/>
      <c r="D13" s="309"/>
      <c r="E13" s="309"/>
      <c r="F13" s="309"/>
      <c r="G13" s="309"/>
      <c r="H13" s="309"/>
      <c r="I13" s="54" t="s">
        <v>75</v>
      </c>
      <c r="J13" s="54" t="s">
        <v>76</v>
      </c>
      <c r="K13" s="54" t="s">
        <v>77</v>
      </c>
      <c r="L13" s="54" t="s">
        <v>78</v>
      </c>
      <c r="M13" s="54" t="s">
        <v>79</v>
      </c>
      <c r="N13" s="54" t="s">
        <v>80</v>
      </c>
      <c r="O13" s="54" t="s">
        <v>81</v>
      </c>
      <c r="P13" s="54" t="s">
        <v>82</v>
      </c>
      <c r="Q13" s="54" t="s">
        <v>83</v>
      </c>
      <c r="R13" s="54" t="s">
        <v>84</v>
      </c>
      <c r="S13" s="53"/>
    </row>
    <row r="14" spans="1:19" ht="20.100000000000001" customHeight="1" x14ac:dyDescent="0.3">
      <c r="A14" s="13"/>
      <c r="B14" s="55">
        <v>5.01</v>
      </c>
      <c r="C14" s="501" t="s">
        <v>85</v>
      </c>
      <c r="D14" s="502"/>
      <c r="E14" s="502"/>
      <c r="F14" s="502"/>
      <c r="G14" s="502"/>
      <c r="H14" s="503"/>
      <c r="I14" s="56"/>
      <c r="J14" s="56"/>
      <c r="K14" s="56"/>
      <c r="L14" s="56"/>
      <c r="M14" s="56"/>
      <c r="N14" s="56"/>
      <c r="O14" s="56"/>
      <c r="P14" s="56"/>
      <c r="Q14" s="56"/>
      <c r="R14" s="56"/>
      <c r="S14" s="13"/>
    </row>
    <row r="15" spans="1:19" ht="47.4" customHeight="1" x14ac:dyDescent="0.3">
      <c r="A15" s="13"/>
      <c r="B15" s="55">
        <v>5.0199999999999996</v>
      </c>
      <c r="C15" s="501" t="s">
        <v>86</v>
      </c>
      <c r="D15" s="502"/>
      <c r="E15" s="502"/>
      <c r="F15" s="502"/>
      <c r="G15" s="502"/>
      <c r="H15" s="503"/>
      <c r="I15" s="56"/>
      <c r="J15" s="56"/>
      <c r="K15" s="56"/>
      <c r="L15" s="56"/>
      <c r="M15" s="56"/>
      <c r="N15" s="56"/>
      <c r="O15" s="56"/>
      <c r="P15" s="56"/>
      <c r="Q15" s="56"/>
      <c r="R15" s="56"/>
      <c r="S15" s="13"/>
    </row>
    <row r="16" spans="1:19" ht="20.100000000000001" customHeight="1" x14ac:dyDescent="0.3">
      <c r="A16" s="13"/>
      <c r="B16" s="55">
        <v>5.03</v>
      </c>
      <c r="C16" s="501" t="s">
        <v>87</v>
      </c>
      <c r="D16" s="502"/>
      <c r="E16" s="502"/>
      <c r="F16" s="502"/>
      <c r="G16" s="502"/>
      <c r="H16" s="503"/>
      <c r="I16" s="56"/>
      <c r="J16" s="56"/>
      <c r="K16" s="56"/>
      <c r="L16" s="56"/>
      <c r="M16" s="56"/>
      <c r="N16" s="56"/>
      <c r="O16" s="56"/>
      <c r="P16" s="56"/>
      <c r="Q16" s="56"/>
      <c r="R16" s="56"/>
      <c r="S16" s="13"/>
    </row>
    <row r="17" spans="1:19" ht="20.100000000000001" customHeight="1" x14ac:dyDescent="0.3">
      <c r="A17" s="13"/>
      <c r="B17" s="426" t="s">
        <v>88</v>
      </c>
      <c r="C17" s="427"/>
      <c r="D17" s="504" t="s">
        <v>89</v>
      </c>
      <c r="E17" s="504"/>
      <c r="F17" s="504"/>
      <c r="G17" s="504"/>
      <c r="H17" s="505"/>
      <c r="I17" s="57"/>
      <c r="J17" s="57"/>
      <c r="K17" s="57"/>
      <c r="L17" s="57"/>
      <c r="M17" s="57"/>
      <c r="N17" s="57"/>
      <c r="O17" s="57"/>
      <c r="P17" s="57"/>
      <c r="Q17" s="57"/>
      <c r="R17" s="57"/>
      <c r="S17" s="13"/>
    </row>
    <row r="18" spans="1:19" ht="25.65" customHeight="1" x14ac:dyDescent="0.3">
      <c r="A18" s="13"/>
      <c r="B18" s="55">
        <v>5.04</v>
      </c>
      <c r="C18" s="501" t="s">
        <v>12443</v>
      </c>
      <c r="D18" s="502"/>
      <c r="E18" s="502"/>
      <c r="F18" s="502"/>
      <c r="G18" s="502"/>
      <c r="H18" s="503"/>
      <c r="I18" s="58"/>
      <c r="J18" s="58"/>
      <c r="K18" s="58"/>
      <c r="L18" s="58"/>
      <c r="M18" s="58"/>
      <c r="N18" s="58"/>
      <c r="O18" s="58"/>
      <c r="P18" s="58"/>
      <c r="Q18" s="58"/>
      <c r="R18" s="58"/>
      <c r="S18" s="13"/>
    </row>
    <row r="19" spans="1:19" ht="20.100000000000001" customHeight="1" x14ac:dyDescent="0.3">
      <c r="A19" s="13"/>
      <c r="B19" s="14">
        <v>5.05</v>
      </c>
      <c r="C19" s="318" t="s">
        <v>90</v>
      </c>
      <c r="D19" s="318"/>
      <c r="E19" s="318"/>
      <c r="F19" s="318"/>
      <c r="G19" s="318"/>
      <c r="H19" s="319"/>
      <c r="I19" s="58"/>
      <c r="J19" s="58"/>
      <c r="K19" s="58"/>
      <c r="L19" s="58"/>
      <c r="M19" s="58"/>
      <c r="N19" s="58"/>
      <c r="O19" s="58"/>
      <c r="P19" s="58"/>
      <c r="Q19" s="58"/>
      <c r="R19" s="58"/>
      <c r="S19" s="13"/>
    </row>
    <row r="20" spans="1:19" ht="20.100000000000001" customHeight="1" x14ac:dyDescent="0.3">
      <c r="A20" s="13"/>
      <c r="B20" s="426" t="s">
        <v>91</v>
      </c>
      <c r="C20" s="427"/>
      <c r="D20" s="504" t="str">
        <f>CONCATENATE("If yes, how much was spent in total on venue hire / refreshments (in ",'0a. Country information'!R10,")?")</f>
        <v>If yes, how much was spent in total on venue hire / refreshments (in USD)?</v>
      </c>
      <c r="E20" s="504"/>
      <c r="F20" s="504"/>
      <c r="G20" s="504"/>
      <c r="H20" s="505"/>
      <c r="I20" s="59"/>
      <c r="J20" s="59"/>
      <c r="K20" s="59"/>
      <c r="L20" s="59"/>
      <c r="M20" s="59"/>
      <c r="N20" s="59"/>
      <c r="O20" s="59"/>
      <c r="P20" s="59"/>
      <c r="Q20" s="59"/>
      <c r="R20" s="59"/>
      <c r="S20" s="13"/>
    </row>
    <row r="21" spans="1:19" ht="27" customHeight="1" x14ac:dyDescent="0.3">
      <c r="A21" s="13"/>
      <c r="B21" s="16">
        <v>5.0599999999999996</v>
      </c>
      <c r="C21" s="415" t="s">
        <v>92</v>
      </c>
      <c r="D21" s="415"/>
      <c r="E21" s="415"/>
      <c r="F21" s="415"/>
      <c r="G21" s="415"/>
      <c r="H21" s="416"/>
      <c r="I21" s="58"/>
      <c r="J21" s="58"/>
      <c r="K21" s="58"/>
      <c r="L21" s="58"/>
      <c r="M21" s="58"/>
      <c r="N21" s="58"/>
      <c r="O21" s="58"/>
      <c r="P21" s="58"/>
      <c r="Q21" s="58"/>
      <c r="R21" s="58"/>
      <c r="S21" s="13"/>
    </row>
    <row r="22" spans="1:19" ht="20.100000000000001" customHeight="1" x14ac:dyDescent="0.3">
      <c r="A22" s="13"/>
      <c r="B22" s="426" t="s">
        <v>93</v>
      </c>
      <c r="C22" s="427"/>
      <c r="D22" s="504" t="str">
        <f>CONCATENATE("If yes, how much was spent in total for printing for the event (in ",'0a. Country information'!R10,")?")</f>
        <v>If yes, how much was spent in total for printing for the event (in USD)?</v>
      </c>
      <c r="E22" s="504"/>
      <c r="F22" s="504"/>
      <c r="G22" s="504"/>
      <c r="H22" s="505"/>
      <c r="I22" s="59"/>
      <c r="J22" s="59"/>
      <c r="K22" s="59"/>
      <c r="L22" s="59"/>
      <c r="M22" s="59"/>
      <c r="N22" s="59"/>
      <c r="O22" s="59"/>
      <c r="P22" s="59"/>
      <c r="Q22" s="59"/>
      <c r="R22" s="59"/>
      <c r="S22" s="13"/>
    </row>
    <row r="23" spans="1:19" ht="20.100000000000001" customHeight="1" x14ac:dyDescent="0.3">
      <c r="A23" s="13"/>
      <c r="B23" s="16">
        <v>5.07</v>
      </c>
      <c r="C23" s="415" t="s">
        <v>12644</v>
      </c>
      <c r="D23" s="415"/>
      <c r="E23" s="415"/>
      <c r="F23" s="415"/>
      <c r="G23" s="415"/>
      <c r="H23" s="416"/>
      <c r="I23" s="58"/>
      <c r="J23" s="58"/>
      <c r="K23" s="58"/>
      <c r="L23" s="58"/>
      <c r="M23" s="58"/>
      <c r="N23" s="58"/>
      <c r="O23" s="58"/>
      <c r="P23" s="58"/>
      <c r="Q23" s="58"/>
      <c r="R23" s="58"/>
      <c r="S23" s="13"/>
    </row>
    <row r="24" spans="1:19" ht="20.100000000000001" customHeight="1" x14ac:dyDescent="0.3">
      <c r="A24" s="13"/>
      <c r="B24" s="426" t="s">
        <v>94</v>
      </c>
      <c r="C24" s="427"/>
      <c r="D24" s="504" t="str">
        <f>CONCATENATE("If yes, how much was spent in total (in ",'0a. Country information'!R10,")?")</f>
        <v>If yes, how much was spent in total (in USD)?</v>
      </c>
      <c r="E24" s="504"/>
      <c r="F24" s="504"/>
      <c r="G24" s="504"/>
      <c r="H24" s="505"/>
      <c r="I24" s="59"/>
      <c r="J24" s="59"/>
      <c r="K24" s="59"/>
      <c r="L24" s="59"/>
      <c r="M24" s="59"/>
      <c r="N24" s="59"/>
      <c r="O24" s="59"/>
      <c r="P24" s="59"/>
      <c r="Q24" s="59"/>
      <c r="R24" s="59"/>
      <c r="S24" s="13"/>
    </row>
    <row r="25" spans="1:19" ht="20.100000000000001" customHeight="1" x14ac:dyDescent="0.3">
      <c r="A25" s="13"/>
      <c r="B25" s="426" t="s">
        <v>11896</v>
      </c>
      <c r="C25" s="427"/>
      <c r="D25" s="504" t="s">
        <v>11897</v>
      </c>
      <c r="E25" s="504"/>
      <c r="F25" s="504"/>
      <c r="G25" s="504"/>
      <c r="H25" s="505"/>
      <c r="I25" s="59"/>
      <c r="J25" s="59"/>
      <c r="K25" s="59"/>
      <c r="L25" s="59"/>
      <c r="M25" s="59"/>
      <c r="N25" s="59"/>
      <c r="O25" s="59"/>
      <c r="P25" s="59"/>
      <c r="Q25" s="59"/>
      <c r="R25" s="59"/>
      <c r="S25" s="13"/>
    </row>
    <row r="26" spans="1:19" ht="10.199999999999999" customHeight="1" x14ac:dyDescent="0.3">
      <c r="A26" s="11"/>
      <c r="B26" s="13"/>
      <c r="C26" s="13"/>
      <c r="D26" s="13"/>
      <c r="E26" s="13"/>
      <c r="F26" s="13"/>
      <c r="G26" s="13"/>
      <c r="H26" s="13"/>
      <c r="I26" s="11"/>
      <c r="J26" s="11"/>
      <c r="K26" s="11"/>
      <c r="L26" s="11"/>
      <c r="M26" s="11"/>
      <c r="N26" s="11"/>
      <c r="O26" s="11"/>
      <c r="P26" s="11"/>
      <c r="Q26" s="11"/>
      <c r="R26" s="11"/>
      <c r="S26" s="11"/>
    </row>
    <row r="27" spans="1:19" ht="24" customHeight="1" x14ac:dyDescent="0.3">
      <c r="A27" s="53"/>
      <c r="B27" s="296" t="s">
        <v>95</v>
      </c>
      <c r="C27" s="296"/>
      <c r="D27" s="296"/>
      <c r="E27" s="296"/>
      <c r="F27" s="296"/>
      <c r="G27" s="296"/>
      <c r="H27" s="296"/>
      <c r="I27" s="54" t="s">
        <v>75</v>
      </c>
      <c r="J27" s="54" t="s">
        <v>76</v>
      </c>
      <c r="K27" s="54" t="s">
        <v>77</v>
      </c>
      <c r="L27" s="54" t="s">
        <v>78</v>
      </c>
      <c r="M27" s="54" t="s">
        <v>79</v>
      </c>
      <c r="N27" s="54" t="s">
        <v>80</v>
      </c>
      <c r="O27" s="54" t="s">
        <v>81</v>
      </c>
      <c r="P27" s="54" t="s">
        <v>82</v>
      </c>
      <c r="Q27" s="54" t="s">
        <v>83</v>
      </c>
      <c r="R27" s="54" t="s">
        <v>84</v>
      </c>
      <c r="S27" s="53"/>
    </row>
    <row r="28" spans="1:19" ht="16.2" customHeight="1" x14ac:dyDescent="0.3">
      <c r="A28" s="13"/>
      <c r="B28" s="14" t="s">
        <v>96</v>
      </c>
      <c r="C28" s="318" t="str">
        <f>IFERROR(IF('4. Campaign staff'!C10='0d. Support language'!$A$38,'0d. Support language'!$A$38,CONCATENATE('4. Campaign staff'!C10," - ",VLOOKUP('4. Campaign staff'!G10,'0d. Support language'!$A$10:$B$13,2,FALSE), " - grade ",'4. Campaign staff'!E10)),'4. Campaign staff'!C10)</f>
        <v xml:space="preserve">State Epidemiologist </v>
      </c>
      <c r="D28" s="318"/>
      <c r="E28" s="318"/>
      <c r="F28" s="318"/>
      <c r="G28" s="318"/>
      <c r="H28" s="319"/>
      <c r="I28" s="58"/>
      <c r="J28" s="58"/>
      <c r="K28" s="58"/>
      <c r="L28" s="58"/>
      <c r="M28" s="58"/>
      <c r="N28" s="58"/>
      <c r="O28" s="58"/>
      <c r="P28" s="58"/>
      <c r="Q28" s="58"/>
      <c r="R28" s="58"/>
      <c r="S28" s="13"/>
    </row>
    <row r="29" spans="1:19" ht="16.2" customHeight="1" x14ac:dyDescent="0.3">
      <c r="A29" s="13"/>
      <c r="B29" s="16" t="s">
        <v>97</v>
      </c>
      <c r="C29" s="318" t="str">
        <f>IFERROR(IF('4. Campaign staff'!C11='0d. Support language'!$A$38,'0d. Support language'!$A$38,CONCATENATE('4. Campaign staff'!C11," - ",VLOOKUP('4. Campaign staff'!G11,'0d. Support language'!$A$10:$B$13,2,FALSE), " - grade ",'4. Campaign staff'!E11)),'4. Campaign staff'!C11)</f>
        <v xml:space="preserve">State Immunization officer </v>
      </c>
      <c r="D29" s="318"/>
      <c r="E29" s="318"/>
      <c r="F29" s="318"/>
      <c r="G29" s="318"/>
      <c r="H29" s="319"/>
      <c r="I29" s="58"/>
      <c r="J29" s="58"/>
      <c r="K29" s="58"/>
      <c r="L29" s="58"/>
      <c r="M29" s="58"/>
      <c r="N29" s="58"/>
      <c r="O29" s="58"/>
      <c r="P29" s="58"/>
      <c r="Q29" s="58"/>
      <c r="R29" s="58"/>
      <c r="S29" s="13"/>
    </row>
    <row r="30" spans="1:19" ht="16.2" customHeight="1" x14ac:dyDescent="0.3">
      <c r="A30" s="13"/>
      <c r="B30" s="16" t="s">
        <v>98</v>
      </c>
      <c r="C30" s="318" t="str">
        <f>IFERROR(IF('4. Campaign staff'!C12='0d. Support language'!$A$38,'0d. Support language'!$A$38,CONCATENATE('4. Campaign staff'!C12," - ",VLOOKUP('4. Campaign staff'!G12,'0d. Support language'!$A$10:$B$13,2,FALSE), " - grade ",'4. Campaign staff'!E12)),'4. Campaign staff'!C12)</f>
        <v xml:space="preserve">Monitoring and Evaluation officer </v>
      </c>
      <c r="D30" s="318"/>
      <c r="E30" s="318"/>
      <c r="F30" s="318"/>
      <c r="G30" s="318"/>
      <c r="H30" s="319"/>
      <c r="I30" s="58"/>
      <c r="J30" s="58"/>
      <c r="K30" s="58"/>
      <c r="L30" s="58"/>
      <c r="M30" s="58"/>
      <c r="N30" s="58"/>
      <c r="O30" s="58"/>
      <c r="P30" s="58"/>
      <c r="Q30" s="58"/>
      <c r="R30" s="58"/>
      <c r="S30" s="13"/>
    </row>
    <row r="31" spans="1:19" ht="16.2" customHeight="1" x14ac:dyDescent="0.3">
      <c r="A31" s="13"/>
      <c r="B31" s="16" t="s">
        <v>99</v>
      </c>
      <c r="C31" s="318" t="str">
        <f>IFERROR(IF('4. Campaign staff'!C13='0d. Support language'!$A$38,'0d. Support language'!$A$38,CONCATENATE('4. Campaign staff'!C13," - ",VLOOKUP('4. Campaign staff'!G13,'0d. Support language'!$A$10:$B$13,2,FALSE), " - grade ",'4. Campaign staff'!E13)),'4. Campaign staff'!C13)</f>
        <v xml:space="preserve">State Immunization officer </v>
      </c>
      <c r="D31" s="318"/>
      <c r="E31" s="318"/>
      <c r="F31" s="318"/>
      <c r="G31" s="318"/>
      <c r="H31" s="319"/>
      <c r="I31" s="58"/>
      <c r="J31" s="58"/>
      <c r="K31" s="58"/>
      <c r="L31" s="58"/>
      <c r="M31" s="58"/>
      <c r="N31" s="58"/>
      <c r="O31" s="58"/>
      <c r="P31" s="58"/>
      <c r="Q31" s="58"/>
      <c r="R31" s="58"/>
      <c r="S31" s="13"/>
    </row>
    <row r="32" spans="1:19" ht="16.2" customHeight="1" x14ac:dyDescent="0.3">
      <c r="A32" s="13"/>
      <c r="B32" s="16" t="s">
        <v>100</v>
      </c>
      <c r="C32" s="318" t="str">
        <f>IFERROR(IF('4. Campaign staff'!C14='0d. Support language'!$A$38,'0d. Support language'!$A$38,CONCATENATE('4. Campaign staff'!C14," - ",VLOOKUP('4. Campaign staff'!G14,'0d. Support language'!$A$10:$B$13,2,FALSE), " - grade ",'4. Campaign staff'!E14)),'4. Campaign staff'!C14)</f>
        <v xml:space="preserve">State Immunization officer </v>
      </c>
      <c r="D32" s="318"/>
      <c r="E32" s="318"/>
      <c r="F32" s="318"/>
      <c r="G32" s="318"/>
      <c r="H32" s="319"/>
      <c r="I32" s="58"/>
      <c r="J32" s="58"/>
      <c r="K32" s="58"/>
      <c r="L32" s="58"/>
      <c r="M32" s="58"/>
      <c r="N32" s="58"/>
      <c r="O32" s="58"/>
      <c r="P32" s="58"/>
      <c r="Q32" s="58"/>
      <c r="R32" s="58"/>
      <c r="S32" s="13"/>
    </row>
    <row r="33" spans="1:19" ht="16.2" customHeight="1" x14ac:dyDescent="0.3">
      <c r="A33" s="13"/>
      <c r="B33" s="168" t="s">
        <v>101</v>
      </c>
      <c r="C33" s="318" t="str">
        <f>IFERROR(IF('4. Campaign staff'!C15='0d. Support language'!$A$38,'0d. Support language'!$A$38,CONCATENATE('4. Campaign staff'!C15," - ",VLOOKUP('4. Campaign staff'!G15,'0d. Support language'!$A$10:$B$13,2,FALSE), " - grade ",'4. Campaign staff'!E15)),'4. Campaign staff'!C15)</f>
        <v xml:space="preserve">State Health Educator </v>
      </c>
      <c r="D33" s="318"/>
      <c r="E33" s="318"/>
      <c r="F33" s="318"/>
      <c r="G33" s="318"/>
      <c r="H33" s="319"/>
      <c r="I33" s="58"/>
      <c r="J33" s="58"/>
      <c r="K33" s="58"/>
      <c r="L33" s="58"/>
      <c r="M33" s="58"/>
      <c r="N33" s="58"/>
      <c r="O33" s="58"/>
      <c r="P33" s="58"/>
      <c r="Q33" s="58"/>
      <c r="R33" s="58"/>
      <c r="S33" s="13"/>
    </row>
    <row r="34" spans="1:19" ht="16.2" customHeight="1" x14ac:dyDescent="0.3">
      <c r="A34" s="13"/>
      <c r="B34" s="168" t="s">
        <v>102</v>
      </c>
      <c r="C34" s="318" t="str">
        <f>IFERROR(IF('4. Campaign staff'!C16='0d. Support language'!$A$38,'0d. Support language'!$A$38,CONCATENATE('4. Campaign staff'!C16," - ",VLOOKUP('4. Campaign staff'!G16,'0d. Support language'!$A$10:$B$13,2,FALSE), " - grade ",'4. Campaign staff'!E16)),'4. Campaign staff'!C16)</f>
        <v xml:space="preserve">Monitoring and Evaluation officer </v>
      </c>
      <c r="D34" s="318"/>
      <c r="E34" s="318"/>
      <c r="F34" s="318"/>
      <c r="G34" s="318"/>
      <c r="H34" s="319"/>
      <c r="I34" s="58"/>
      <c r="J34" s="58"/>
      <c r="K34" s="58"/>
      <c r="L34" s="58"/>
      <c r="M34" s="58"/>
      <c r="N34" s="58"/>
      <c r="O34" s="58"/>
      <c r="P34" s="58"/>
      <c r="Q34" s="58"/>
      <c r="R34" s="58"/>
      <c r="S34" s="13"/>
    </row>
    <row r="35" spans="1:19" ht="16.2" customHeight="1" x14ac:dyDescent="0.3">
      <c r="A35" s="13"/>
      <c r="B35" s="168" t="s">
        <v>103</v>
      </c>
      <c r="C35" s="318" t="str">
        <f>IFERROR(IF('4. Campaign staff'!C17='0d. Support language'!$A$38,'0d. Support language'!$A$38,CONCATENATE('4. Campaign staff'!C17," - ",VLOOKUP('4. Campaign staff'!G17,'0d. Support language'!$A$10:$B$13,2,FALSE), " - grade ",'4. Campaign staff'!E17)),'4. Campaign staff'!C17)</f>
        <v xml:space="preserve">State Health Educator </v>
      </c>
      <c r="D35" s="318"/>
      <c r="E35" s="318"/>
      <c r="F35" s="318"/>
      <c r="G35" s="318"/>
      <c r="H35" s="319"/>
      <c r="I35" s="58"/>
      <c r="J35" s="58"/>
      <c r="K35" s="58"/>
      <c r="L35" s="58"/>
      <c r="M35" s="58"/>
      <c r="N35" s="58"/>
      <c r="O35" s="58"/>
      <c r="P35" s="58"/>
      <c r="Q35" s="58"/>
      <c r="R35" s="58"/>
      <c r="S35" s="13"/>
    </row>
    <row r="36" spans="1:19" ht="16.2" customHeight="1" x14ac:dyDescent="0.3">
      <c r="A36" s="13"/>
      <c r="B36" s="168" t="s">
        <v>104</v>
      </c>
      <c r="C36" s="318" t="str">
        <f>IFERROR(IF('4. Campaign staff'!C18='0d. Support language'!$A$38,'0d. Support language'!$A$38,CONCATENATE('4. Campaign staff'!C18," - ",VLOOKUP('4. Campaign staff'!G18,'0d. Support language'!$A$10:$B$13,2,FALSE), " - grade ",'4. Campaign staff'!E18)),'4. Campaign staff'!C18)</f>
        <v xml:space="preserve">State Cold Chain Officer </v>
      </c>
      <c r="D36" s="318"/>
      <c r="E36" s="318"/>
      <c r="F36" s="318"/>
      <c r="G36" s="318"/>
      <c r="H36" s="319"/>
      <c r="I36" s="58"/>
      <c r="J36" s="58"/>
      <c r="K36" s="58"/>
      <c r="L36" s="58"/>
      <c r="M36" s="58"/>
      <c r="N36" s="58"/>
      <c r="O36" s="58"/>
      <c r="P36" s="58"/>
      <c r="Q36" s="58"/>
      <c r="R36" s="58"/>
      <c r="S36" s="13"/>
    </row>
    <row r="37" spans="1:19" ht="16.2" customHeight="1" x14ac:dyDescent="0.3">
      <c r="A37" s="13"/>
      <c r="B37" s="168" t="s">
        <v>105</v>
      </c>
      <c r="C37" s="318" t="str">
        <f>IFERROR(IF('4. Campaign staff'!C19='0d. Support language'!$A$38,'0d. Support language'!$A$38,CONCATENATE('4. Campaign staff'!C19," - ",VLOOKUP('4. Campaign staff'!G19,'0d. Support language'!$A$10:$B$13,2,FALSE), " - grade ",'4. Campaign staff'!E19)),'4. Campaign staff'!C19)</f>
        <v>Select cadre</v>
      </c>
      <c r="D37" s="318"/>
      <c r="E37" s="318"/>
      <c r="F37" s="318"/>
      <c r="G37" s="318"/>
      <c r="H37" s="319"/>
      <c r="I37" s="58"/>
      <c r="J37" s="58"/>
      <c r="K37" s="58"/>
      <c r="L37" s="58"/>
      <c r="M37" s="58"/>
      <c r="N37" s="58"/>
      <c r="O37" s="58"/>
      <c r="P37" s="58"/>
      <c r="Q37" s="58"/>
      <c r="R37" s="58"/>
      <c r="S37" s="13"/>
    </row>
    <row r="38" spans="1:19" ht="16.2" customHeight="1" x14ac:dyDescent="0.3">
      <c r="A38" s="13"/>
      <c r="B38" s="168" t="s">
        <v>106</v>
      </c>
      <c r="C38" s="318" t="str">
        <f>IFERROR(IF('4. Campaign staff'!C20='0d. Support language'!$A$38,'0d. Support language'!$A$38,CONCATENATE('4. Campaign staff'!C20," - ",VLOOKUP('4. Campaign staff'!G20,'0d. Support language'!$A$10:$B$13,2,FALSE), " - grade ",'4. Campaign staff'!E20)),'4. Campaign staff'!C20)</f>
        <v>Select cadre</v>
      </c>
      <c r="D38" s="318"/>
      <c r="E38" s="318"/>
      <c r="F38" s="318"/>
      <c r="G38" s="318"/>
      <c r="H38" s="319"/>
      <c r="I38" s="58"/>
      <c r="J38" s="58"/>
      <c r="K38" s="58"/>
      <c r="L38" s="58"/>
      <c r="M38" s="58"/>
      <c r="N38" s="58"/>
      <c r="O38" s="58"/>
      <c r="P38" s="58"/>
      <c r="Q38" s="58"/>
      <c r="R38" s="58"/>
      <c r="S38" s="13"/>
    </row>
    <row r="39" spans="1:19" ht="16.2" customHeight="1" x14ac:dyDescent="0.3">
      <c r="A39" s="13"/>
      <c r="B39" s="168" t="s">
        <v>107</v>
      </c>
      <c r="C39" s="318" t="str">
        <f>IFERROR(IF('4. Campaign staff'!C21='0d. Support language'!$A$38,'0d. Support language'!$A$38,CONCATENATE('4. Campaign staff'!C21," - ",VLOOKUP('4. Campaign staff'!G21,'0d. Support language'!$A$10:$B$13,2,FALSE), " - grade ",'4. Campaign staff'!E21)),'4. Campaign staff'!C21)</f>
        <v>Select cadre</v>
      </c>
      <c r="D39" s="318"/>
      <c r="E39" s="318"/>
      <c r="F39" s="318"/>
      <c r="G39" s="318"/>
      <c r="H39" s="319"/>
      <c r="I39" s="58"/>
      <c r="J39" s="58"/>
      <c r="K39" s="58"/>
      <c r="L39" s="58"/>
      <c r="M39" s="58"/>
      <c r="N39" s="58"/>
      <c r="O39" s="58"/>
      <c r="P39" s="58"/>
      <c r="Q39" s="58"/>
      <c r="R39" s="58"/>
      <c r="S39" s="13"/>
    </row>
    <row r="40" spans="1:19" ht="16.2" customHeight="1" x14ac:dyDescent="0.3">
      <c r="A40" s="13"/>
      <c r="B40" s="168" t="s">
        <v>108</v>
      </c>
      <c r="C40" s="318" t="str">
        <f>IFERROR(IF('4. Campaign staff'!C22='0d. Support language'!$A$38,'0d. Support language'!$A$38,CONCATENATE('4. Campaign staff'!C22," - ",VLOOKUP('4. Campaign staff'!G22,'0d. Support language'!$A$10:$B$13,2,FALSE), " - grade ",'4. Campaign staff'!E22)),'4. Campaign staff'!C22)</f>
        <v>Select cadre</v>
      </c>
      <c r="D40" s="318"/>
      <c r="E40" s="318"/>
      <c r="F40" s="318"/>
      <c r="G40" s="318"/>
      <c r="H40" s="319"/>
      <c r="I40" s="58"/>
      <c r="J40" s="58"/>
      <c r="K40" s="58"/>
      <c r="L40" s="58"/>
      <c r="M40" s="58"/>
      <c r="N40" s="58"/>
      <c r="O40" s="58"/>
      <c r="P40" s="58"/>
      <c r="Q40" s="58"/>
      <c r="R40" s="58"/>
      <c r="S40" s="13"/>
    </row>
    <row r="41" spans="1:19" ht="16.2" customHeight="1" x14ac:dyDescent="0.3">
      <c r="A41" s="13"/>
      <c r="B41" s="168" t="s">
        <v>109</v>
      </c>
      <c r="C41" s="318" t="str">
        <f>IFERROR(IF('4. Campaign staff'!C23='0d. Support language'!$A$38,'0d. Support language'!$A$38,CONCATENATE('4. Campaign staff'!C23," - ",VLOOKUP('4. Campaign staff'!G23,'0d. Support language'!$A$10:$B$13,2,FALSE), " - grade ",'4. Campaign staff'!E23)),'4. Campaign staff'!C23)</f>
        <v>Select cadre</v>
      </c>
      <c r="D41" s="318"/>
      <c r="E41" s="318"/>
      <c r="F41" s="318"/>
      <c r="G41" s="318"/>
      <c r="H41" s="319"/>
      <c r="I41" s="58"/>
      <c r="J41" s="58"/>
      <c r="K41" s="58"/>
      <c r="L41" s="58"/>
      <c r="M41" s="58"/>
      <c r="N41" s="58"/>
      <c r="O41" s="58"/>
      <c r="P41" s="58"/>
      <c r="Q41" s="58"/>
      <c r="R41" s="58"/>
      <c r="S41" s="13"/>
    </row>
    <row r="42" spans="1:19" ht="16.2" customHeight="1" x14ac:dyDescent="0.3">
      <c r="A42" s="13"/>
      <c r="B42" s="168" t="s">
        <v>110</v>
      </c>
      <c r="C42" s="318" t="str">
        <f>IFERROR(IF('4. Campaign staff'!C24='0d. Support language'!$A$38,'0d. Support language'!$A$38,CONCATENATE('4. Campaign staff'!C24," - ",VLOOKUP('4. Campaign staff'!G24,'0d. Support language'!$A$10:$B$13,2,FALSE), " - grade ",'4. Campaign staff'!E24)),'4. Campaign staff'!C24)</f>
        <v>Select cadre</v>
      </c>
      <c r="D42" s="318"/>
      <c r="E42" s="318"/>
      <c r="F42" s="318"/>
      <c r="G42" s="318"/>
      <c r="H42" s="319"/>
      <c r="I42" s="58"/>
      <c r="J42" s="58"/>
      <c r="K42" s="58"/>
      <c r="L42" s="58"/>
      <c r="M42" s="58"/>
      <c r="N42" s="58"/>
      <c r="O42" s="58"/>
      <c r="P42" s="58"/>
      <c r="Q42" s="58"/>
      <c r="R42" s="58"/>
      <c r="S42" s="13"/>
    </row>
    <row r="43" spans="1:19" ht="16.2" customHeight="1" x14ac:dyDescent="0.3">
      <c r="A43" s="13"/>
      <c r="B43" s="168" t="s">
        <v>111</v>
      </c>
      <c r="C43" s="318" t="str">
        <f>IFERROR(IF('4. Campaign staff'!C25='0d. Support language'!$A$38,'0d. Support language'!$A$38,CONCATENATE('4. Campaign staff'!C25," - ",VLOOKUP('4. Campaign staff'!G25,'0d. Support language'!$A$10:$B$13,2,FALSE), " - grade ",'4. Campaign staff'!E25)),'4. Campaign staff'!C25)</f>
        <v>Select cadre</v>
      </c>
      <c r="D43" s="318"/>
      <c r="E43" s="318"/>
      <c r="F43" s="318"/>
      <c r="G43" s="318"/>
      <c r="H43" s="319"/>
      <c r="I43" s="58"/>
      <c r="J43" s="58"/>
      <c r="K43" s="58"/>
      <c r="L43" s="58"/>
      <c r="M43" s="58"/>
      <c r="N43" s="58"/>
      <c r="O43" s="58"/>
      <c r="P43" s="58"/>
      <c r="Q43" s="58"/>
      <c r="R43" s="58"/>
      <c r="S43" s="13"/>
    </row>
    <row r="44" spans="1:19" ht="16.2" customHeight="1" x14ac:dyDescent="0.3">
      <c r="A44" s="13"/>
      <c r="B44" s="168" t="s">
        <v>112</v>
      </c>
      <c r="C44" s="318" t="str">
        <f>IFERROR(IF('4. Campaign staff'!C26='0d. Support language'!$A$38,'0d. Support language'!$A$38,CONCATENATE('4. Campaign staff'!C26," - ",VLOOKUP('4. Campaign staff'!G26,'0d. Support language'!$A$10:$B$13,2,FALSE), " - grade ",'4. Campaign staff'!E26)),'4. Campaign staff'!C26)</f>
        <v>Select cadre</v>
      </c>
      <c r="D44" s="318"/>
      <c r="E44" s="318"/>
      <c r="F44" s="318"/>
      <c r="G44" s="318"/>
      <c r="H44" s="319"/>
      <c r="I44" s="58"/>
      <c r="J44" s="58"/>
      <c r="K44" s="58"/>
      <c r="L44" s="58"/>
      <c r="M44" s="58"/>
      <c r="N44" s="58"/>
      <c r="O44" s="58"/>
      <c r="P44" s="58"/>
      <c r="Q44" s="58"/>
      <c r="R44" s="58"/>
      <c r="S44" s="13"/>
    </row>
    <row r="45" spans="1:19" ht="16.2" customHeight="1" x14ac:dyDescent="0.3">
      <c r="A45" s="13"/>
      <c r="B45" s="168" t="s">
        <v>113</v>
      </c>
      <c r="C45" s="318" t="str">
        <f>IFERROR(IF('4. Campaign staff'!C27='0d. Support language'!$A$38,'0d. Support language'!$A$38,CONCATENATE('4. Campaign staff'!C27," - ",VLOOKUP('4. Campaign staff'!G27,'0d. Support language'!$A$10:$B$13,2,FALSE), " - grade ",'4. Campaign staff'!E27)),'4. Campaign staff'!C27)</f>
        <v>Select cadre</v>
      </c>
      <c r="D45" s="318"/>
      <c r="E45" s="318"/>
      <c r="F45" s="318"/>
      <c r="G45" s="318"/>
      <c r="H45" s="319"/>
      <c r="I45" s="58"/>
      <c r="J45" s="58"/>
      <c r="K45" s="58"/>
      <c r="L45" s="58"/>
      <c r="M45" s="58"/>
      <c r="N45" s="58"/>
      <c r="O45" s="58"/>
      <c r="P45" s="58"/>
      <c r="Q45" s="58"/>
      <c r="R45" s="58"/>
      <c r="S45" s="13"/>
    </row>
    <row r="46" spans="1:19" ht="16.2" customHeight="1" x14ac:dyDescent="0.3">
      <c r="A46" s="13"/>
      <c r="B46" s="168" t="s">
        <v>114</v>
      </c>
      <c r="C46" s="318" t="str">
        <f>IFERROR(IF('4. Campaign staff'!C28='0d. Support language'!$A$38,'0d. Support language'!$A$38,CONCATENATE('4. Campaign staff'!C28," - ",VLOOKUP('4. Campaign staff'!G28,'0d. Support language'!$A$10:$B$13,2,FALSE), " - grade ",'4. Campaign staff'!E28)),'4. Campaign staff'!C28)</f>
        <v>Select cadre</v>
      </c>
      <c r="D46" s="318"/>
      <c r="E46" s="318"/>
      <c r="F46" s="318"/>
      <c r="G46" s="318"/>
      <c r="H46" s="319"/>
      <c r="I46" s="58"/>
      <c r="J46" s="58"/>
      <c r="K46" s="58"/>
      <c r="L46" s="58"/>
      <c r="M46" s="58"/>
      <c r="N46" s="58"/>
      <c r="O46" s="58"/>
      <c r="P46" s="58"/>
      <c r="Q46" s="58"/>
      <c r="R46" s="58"/>
      <c r="S46" s="13"/>
    </row>
    <row r="47" spans="1:19" ht="16.2" customHeight="1" x14ac:dyDescent="0.3">
      <c r="A47" s="13"/>
      <c r="B47" s="168" t="s">
        <v>115</v>
      </c>
      <c r="C47" s="318" t="str">
        <f>IFERROR(IF('4. Campaign staff'!C29='0d. Support language'!$A$38,'0d. Support language'!$A$38,CONCATENATE('4. Campaign staff'!C29," - ",VLOOKUP('4. Campaign staff'!G29,'0d. Support language'!$A$10:$B$13,2,FALSE), " - grade ",'4. Campaign staff'!E29)),'4. Campaign staff'!C29)</f>
        <v>Select cadre</v>
      </c>
      <c r="D47" s="318"/>
      <c r="E47" s="318"/>
      <c r="F47" s="318"/>
      <c r="G47" s="318"/>
      <c r="H47" s="319"/>
      <c r="I47" s="58"/>
      <c r="J47" s="58"/>
      <c r="K47" s="58"/>
      <c r="L47" s="58"/>
      <c r="M47" s="58"/>
      <c r="N47" s="58"/>
      <c r="O47" s="58"/>
      <c r="P47" s="58"/>
      <c r="Q47" s="58"/>
      <c r="R47" s="58"/>
      <c r="S47" s="13"/>
    </row>
    <row r="48" spans="1:19" ht="16.2" customHeight="1" x14ac:dyDescent="0.3">
      <c r="A48" s="13"/>
      <c r="B48" s="168" t="s">
        <v>116</v>
      </c>
      <c r="C48" s="318" t="str">
        <f>IFERROR(IF('4. Campaign staff'!C30='0d. Support language'!$A$38,'0d. Support language'!$A$38,CONCATENATE('4. Campaign staff'!C30," - ",VLOOKUP('4. Campaign staff'!G30,'0d. Support language'!$A$10:$B$13,2,FALSE), " - grade ",'4. Campaign staff'!E30)),'4. Campaign staff'!C30)</f>
        <v>Select cadre</v>
      </c>
      <c r="D48" s="318"/>
      <c r="E48" s="318"/>
      <c r="F48" s="318"/>
      <c r="G48" s="318"/>
      <c r="H48" s="319"/>
      <c r="I48" s="58"/>
      <c r="J48" s="58"/>
      <c r="K48" s="58"/>
      <c r="L48" s="58"/>
      <c r="M48" s="58"/>
      <c r="N48" s="58"/>
      <c r="O48" s="58"/>
      <c r="P48" s="58"/>
      <c r="Q48" s="58"/>
      <c r="R48" s="58"/>
      <c r="S48" s="13"/>
    </row>
    <row r="49" spans="1:19" ht="16.2" customHeight="1" x14ac:dyDescent="0.3">
      <c r="A49" s="13"/>
      <c r="B49" s="168" t="s">
        <v>117</v>
      </c>
      <c r="C49" s="318" t="str">
        <f>IFERROR(IF('4. Campaign staff'!C31='0d. Support language'!$A$38,'0d. Support language'!$A$38,CONCATENATE('4. Campaign staff'!C31," - ",VLOOKUP('4. Campaign staff'!G31,'0d. Support language'!$A$10:$B$13,2,FALSE), " - grade ",'4. Campaign staff'!E31)),'4. Campaign staff'!C31)</f>
        <v>Select cadre</v>
      </c>
      <c r="D49" s="318"/>
      <c r="E49" s="318"/>
      <c r="F49" s="318"/>
      <c r="G49" s="318"/>
      <c r="H49" s="319"/>
      <c r="I49" s="58"/>
      <c r="J49" s="58"/>
      <c r="K49" s="58"/>
      <c r="L49" s="58"/>
      <c r="M49" s="58"/>
      <c r="N49" s="58"/>
      <c r="O49" s="58"/>
      <c r="P49" s="58"/>
      <c r="Q49" s="58"/>
      <c r="R49" s="58"/>
      <c r="S49" s="13"/>
    </row>
    <row r="50" spans="1:19" ht="16.2" customHeight="1" x14ac:dyDescent="0.3">
      <c r="A50" s="13"/>
      <c r="B50" s="168" t="s">
        <v>118</v>
      </c>
      <c r="C50" s="318" t="str">
        <f>IFERROR(IF('4. Campaign staff'!C32='0d. Support language'!$A$38,'0d. Support language'!$A$38,CONCATENATE('4. Campaign staff'!C32," - ",VLOOKUP('4. Campaign staff'!G32,'0d. Support language'!$A$10:$B$13,2,FALSE), " - grade ",'4. Campaign staff'!E32)),'4. Campaign staff'!C32)</f>
        <v>Select cadre</v>
      </c>
      <c r="D50" s="318"/>
      <c r="E50" s="318"/>
      <c r="F50" s="318"/>
      <c r="G50" s="318"/>
      <c r="H50" s="319"/>
      <c r="I50" s="58"/>
      <c r="J50" s="58"/>
      <c r="K50" s="58"/>
      <c r="L50" s="58"/>
      <c r="M50" s="58"/>
      <c r="N50" s="58"/>
      <c r="O50" s="58"/>
      <c r="P50" s="58"/>
      <c r="Q50" s="58"/>
      <c r="R50" s="58"/>
      <c r="S50" s="13"/>
    </row>
    <row r="51" spans="1:19" ht="16.2" customHeight="1" x14ac:dyDescent="0.3">
      <c r="A51" s="13"/>
      <c r="B51" s="168" t="s">
        <v>119</v>
      </c>
      <c r="C51" s="318" t="str">
        <f>IFERROR(IF('4. Campaign staff'!C33='0d. Support language'!$A$38,'0d. Support language'!$A$38,CONCATENATE('4. Campaign staff'!C33," - ",VLOOKUP('4. Campaign staff'!G33,'0d. Support language'!$A$10:$B$13,2,FALSE), " - grade ",'4. Campaign staff'!E33)),'4. Campaign staff'!C33)</f>
        <v>Select cadre</v>
      </c>
      <c r="D51" s="318"/>
      <c r="E51" s="318"/>
      <c r="F51" s="318"/>
      <c r="G51" s="318"/>
      <c r="H51" s="319"/>
      <c r="I51" s="58"/>
      <c r="J51" s="58"/>
      <c r="K51" s="58"/>
      <c r="L51" s="58"/>
      <c r="M51" s="58"/>
      <c r="N51" s="58"/>
      <c r="O51" s="58"/>
      <c r="P51" s="58"/>
      <c r="Q51" s="58"/>
      <c r="R51" s="58"/>
      <c r="S51" s="13"/>
    </row>
    <row r="52" spans="1:19" ht="16.2" customHeight="1" x14ac:dyDescent="0.3">
      <c r="A52" s="13"/>
      <c r="B52" s="168" t="s">
        <v>120</v>
      </c>
      <c r="C52" s="318" t="str">
        <f>IFERROR(IF('4. Campaign staff'!C34='0d. Support language'!$A$38,'0d. Support language'!$A$38,CONCATENATE('4. Campaign staff'!C34," - ",VLOOKUP('4. Campaign staff'!G34,'0d. Support language'!$A$10:$B$13,2,FALSE), " - grade ",'4. Campaign staff'!E34)),'4. Campaign staff'!C34)</f>
        <v>Select cadre</v>
      </c>
      <c r="D52" s="318"/>
      <c r="E52" s="318"/>
      <c r="F52" s="318"/>
      <c r="G52" s="318"/>
      <c r="H52" s="319"/>
      <c r="I52" s="58"/>
      <c r="J52" s="58"/>
      <c r="K52" s="58"/>
      <c r="L52" s="58"/>
      <c r="M52" s="58"/>
      <c r="N52" s="58"/>
      <c r="O52" s="58"/>
      <c r="P52" s="58"/>
      <c r="Q52" s="58"/>
      <c r="R52" s="58"/>
      <c r="S52" s="13"/>
    </row>
    <row r="53" spans="1:19" ht="10.199999999999999" customHeight="1" x14ac:dyDescent="0.3">
      <c r="A53" s="11"/>
      <c r="B53" s="60"/>
      <c r="C53" s="13"/>
      <c r="D53" s="13"/>
      <c r="E53" s="13"/>
      <c r="F53" s="13"/>
      <c r="G53" s="13"/>
      <c r="H53" s="11"/>
      <c r="I53" s="12"/>
      <c r="J53" s="12"/>
      <c r="K53" s="12"/>
      <c r="L53" s="12"/>
      <c r="M53" s="12"/>
      <c r="N53" s="12"/>
      <c r="O53" s="12"/>
      <c r="P53" s="12"/>
      <c r="Q53" s="12"/>
      <c r="R53" s="12"/>
      <c r="S53" s="11"/>
    </row>
    <row r="54" spans="1:19" ht="24" customHeight="1" x14ac:dyDescent="0.3">
      <c r="A54" s="61"/>
      <c r="B54" s="62" t="s">
        <v>121</v>
      </c>
      <c r="C54" s="62"/>
      <c r="D54" s="62"/>
      <c r="E54" s="62"/>
      <c r="F54" s="62"/>
      <c r="G54" s="62"/>
      <c r="H54" s="62"/>
      <c r="I54" s="506" t="s">
        <v>122</v>
      </c>
      <c r="J54" s="506"/>
      <c r="K54" s="506" t="s">
        <v>123</v>
      </c>
      <c r="L54" s="506"/>
      <c r="M54" s="506" t="s">
        <v>124</v>
      </c>
      <c r="N54" s="506"/>
      <c r="O54" s="506" t="s">
        <v>125</v>
      </c>
      <c r="P54" s="506"/>
      <c r="Q54" s="506" t="s">
        <v>126</v>
      </c>
      <c r="R54" s="506"/>
      <c r="S54" s="61"/>
    </row>
    <row r="55" spans="1:19" ht="22.5" customHeight="1" x14ac:dyDescent="0.3">
      <c r="A55" s="13"/>
      <c r="B55" s="511">
        <v>5.09</v>
      </c>
      <c r="C55" s="422" t="s">
        <v>127</v>
      </c>
      <c r="D55" s="422"/>
      <c r="E55" s="423"/>
      <c r="F55" s="63" t="s">
        <v>43</v>
      </c>
      <c r="G55" s="508" t="str">
        <f>CONCATENATE("Amount (in ",'0a. Country information'!R10,")")</f>
        <v>Amount (in USD)</v>
      </c>
      <c r="H55" s="509"/>
      <c r="I55" s="507"/>
      <c r="J55" s="507"/>
      <c r="K55" s="507"/>
      <c r="L55" s="507"/>
      <c r="M55" s="507"/>
      <c r="N55" s="507"/>
      <c r="O55" s="507"/>
      <c r="P55" s="507"/>
      <c r="Q55" s="507"/>
      <c r="R55" s="507"/>
      <c r="S55" s="13"/>
    </row>
    <row r="56" spans="1:19" ht="33.9" customHeight="1" x14ac:dyDescent="0.3">
      <c r="A56" s="13"/>
      <c r="B56" s="512"/>
      <c r="C56" s="424"/>
      <c r="D56" s="424"/>
      <c r="E56" s="425"/>
      <c r="F56" s="19" t="s">
        <v>45</v>
      </c>
      <c r="G56" s="508" t="s">
        <v>128</v>
      </c>
      <c r="H56" s="509"/>
      <c r="I56" s="510"/>
      <c r="J56" s="510"/>
      <c r="K56" s="510"/>
      <c r="L56" s="510"/>
      <c r="M56" s="510"/>
      <c r="N56" s="510"/>
      <c r="O56" s="510"/>
      <c r="P56" s="510"/>
      <c r="Q56" s="510"/>
      <c r="R56" s="510"/>
      <c r="S56" s="13"/>
    </row>
    <row r="57" spans="1:19" ht="22.5" customHeight="1" x14ac:dyDescent="0.3">
      <c r="A57" s="13"/>
      <c r="B57" s="514">
        <v>5.0999999999999996</v>
      </c>
      <c r="C57" s="515" t="s">
        <v>129</v>
      </c>
      <c r="D57" s="515"/>
      <c r="E57" s="516"/>
      <c r="F57" s="63" t="s">
        <v>43</v>
      </c>
      <c r="G57" s="508" t="s">
        <v>130</v>
      </c>
      <c r="H57" s="509"/>
      <c r="I57" s="513"/>
      <c r="J57" s="513"/>
      <c r="K57" s="513"/>
      <c r="L57" s="513"/>
      <c r="M57" s="513"/>
      <c r="N57" s="513"/>
      <c r="O57" s="513"/>
      <c r="P57" s="513"/>
      <c r="Q57" s="513"/>
      <c r="R57" s="513"/>
      <c r="S57" s="13"/>
    </row>
    <row r="58" spans="1:19" ht="30" customHeight="1" x14ac:dyDescent="0.3">
      <c r="A58" s="13"/>
      <c r="B58" s="512"/>
      <c r="C58" s="424"/>
      <c r="D58" s="424"/>
      <c r="E58" s="425"/>
      <c r="F58" s="19" t="s">
        <v>45</v>
      </c>
      <c r="G58" s="508" t="s">
        <v>131</v>
      </c>
      <c r="H58" s="509"/>
      <c r="I58" s="510"/>
      <c r="J58" s="510"/>
      <c r="K58" s="510"/>
      <c r="L58" s="510"/>
      <c r="M58" s="510"/>
      <c r="N58" s="510"/>
      <c r="O58" s="510"/>
      <c r="P58" s="510"/>
      <c r="Q58" s="510"/>
      <c r="R58" s="510"/>
      <c r="S58" s="13"/>
    </row>
    <row r="59" spans="1:19" ht="10.199999999999999" customHeight="1" x14ac:dyDescent="0.3">
      <c r="A59" s="11"/>
      <c r="B59" s="11"/>
      <c r="C59" s="13"/>
      <c r="D59" s="13"/>
      <c r="E59" s="13"/>
      <c r="F59" s="13"/>
      <c r="G59" s="13"/>
      <c r="H59" s="13"/>
      <c r="I59" s="12"/>
      <c r="J59" s="12"/>
      <c r="K59" s="12"/>
      <c r="L59" s="12"/>
      <c r="M59" s="12"/>
      <c r="N59" s="12"/>
      <c r="O59" s="12"/>
      <c r="P59" s="12"/>
      <c r="Q59" s="12"/>
      <c r="R59" s="12"/>
      <c r="S59" s="11"/>
    </row>
    <row r="60" spans="1:19" ht="24" customHeight="1" x14ac:dyDescent="0.3">
      <c r="A60" s="53"/>
      <c r="B60" s="296" t="s">
        <v>64</v>
      </c>
      <c r="C60" s="296"/>
      <c r="D60" s="296"/>
      <c r="E60" s="296"/>
      <c r="F60" s="296"/>
      <c r="G60" s="296"/>
      <c r="H60" s="296"/>
      <c r="I60" s="296"/>
      <c r="J60" s="296"/>
      <c r="K60" s="296"/>
      <c r="L60" s="296"/>
      <c r="M60" s="296"/>
      <c r="N60" s="296"/>
      <c r="O60" s="296"/>
      <c r="P60" s="296"/>
      <c r="Q60" s="296"/>
      <c r="R60" s="296"/>
      <c r="S60" s="53"/>
    </row>
    <row r="61" spans="1:19" x14ac:dyDescent="0.3">
      <c r="A61" s="11"/>
      <c r="B61" s="433"/>
      <c r="C61" s="434"/>
      <c r="D61" s="434"/>
      <c r="E61" s="434"/>
      <c r="F61" s="434"/>
      <c r="G61" s="434"/>
      <c r="H61" s="434"/>
      <c r="I61" s="434"/>
      <c r="J61" s="434"/>
      <c r="K61" s="434"/>
      <c r="L61" s="434"/>
      <c r="M61" s="434"/>
      <c r="N61" s="434"/>
      <c r="O61" s="434"/>
      <c r="P61" s="434"/>
      <c r="Q61" s="434"/>
      <c r="R61" s="435"/>
      <c r="S61" s="11"/>
    </row>
    <row r="62" spans="1:19" ht="52.65" customHeight="1" x14ac:dyDescent="0.3">
      <c r="A62" s="11"/>
      <c r="B62" s="436"/>
      <c r="C62" s="437"/>
      <c r="D62" s="437"/>
      <c r="E62" s="437"/>
      <c r="F62" s="437"/>
      <c r="G62" s="437"/>
      <c r="H62" s="437"/>
      <c r="I62" s="437"/>
      <c r="J62" s="437"/>
      <c r="K62" s="437"/>
      <c r="L62" s="437"/>
      <c r="M62" s="437"/>
      <c r="N62" s="437"/>
      <c r="O62" s="437"/>
      <c r="P62" s="437"/>
      <c r="Q62" s="437"/>
      <c r="R62" s="438"/>
      <c r="S62" s="11"/>
    </row>
    <row r="63" spans="1:19" x14ac:dyDescent="0.3"/>
  </sheetData>
  <mergeCells count="93">
    <mergeCell ref="B60:R60"/>
    <mergeCell ref="B61:R62"/>
    <mergeCell ref="O57:P57"/>
    <mergeCell ref="Q57:R57"/>
    <mergeCell ref="G58:H58"/>
    <mergeCell ref="I58:J58"/>
    <mergeCell ref="K58:L58"/>
    <mergeCell ref="M58:N58"/>
    <mergeCell ref="O58:P58"/>
    <mergeCell ref="Q58:R58"/>
    <mergeCell ref="B57:B58"/>
    <mergeCell ref="C57:E58"/>
    <mergeCell ref="G57:H57"/>
    <mergeCell ref="I57:J57"/>
    <mergeCell ref="K57:L57"/>
    <mergeCell ref="M57:N57"/>
    <mergeCell ref="B55:B56"/>
    <mergeCell ref="C55:E56"/>
    <mergeCell ref="G55:H55"/>
    <mergeCell ref="I55:J55"/>
    <mergeCell ref="K55:L55"/>
    <mergeCell ref="I54:J54"/>
    <mergeCell ref="O55:P55"/>
    <mergeCell ref="Q55:R55"/>
    <mergeCell ref="G56:H56"/>
    <mergeCell ref="I56:J56"/>
    <mergeCell ref="K56:L56"/>
    <mergeCell ref="O56:P56"/>
    <mergeCell ref="Q56:R56"/>
    <mergeCell ref="K54:L54"/>
    <mergeCell ref="M54:N54"/>
    <mergeCell ref="M56:N56"/>
    <mergeCell ref="O54:P54"/>
    <mergeCell ref="Q54:R54"/>
    <mergeCell ref="M55:N55"/>
    <mergeCell ref="C48:H48"/>
    <mergeCell ref="C49:H49"/>
    <mergeCell ref="C50:H50"/>
    <mergeCell ref="C51:H51"/>
    <mergeCell ref="C52:H52"/>
    <mergeCell ref="C47:H47"/>
    <mergeCell ref="C36:H36"/>
    <mergeCell ref="C37:H37"/>
    <mergeCell ref="C38:H38"/>
    <mergeCell ref="C39:H39"/>
    <mergeCell ref="C40:H40"/>
    <mergeCell ref="C41:H41"/>
    <mergeCell ref="C42:H42"/>
    <mergeCell ref="C43:H43"/>
    <mergeCell ref="C44:H44"/>
    <mergeCell ref="C45:H45"/>
    <mergeCell ref="C46:H46"/>
    <mergeCell ref="C35:H35"/>
    <mergeCell ref="C23:H23"/>
    <mergeCell ref="B24:C24"/>
    <mergeCell ref="D24:H24"/>
    <mergeCell ref="B27:H27"/>
    <mergeCell ref="C28:H28"/>
    <mergeCell ref="C29:H29"/>
    <mergeCell ref="C30:H30"/>
    <mergeCell ref="C31:H31"/>
    <mergeCell ref="C32:H32"/>
    <mergeCell ref="C33:H33"/>
    <mergeCell ref="C34:H34"/>
    <mergeCell ref="B25:C25"/>
    <mergeCell ref="D25:H25"/>
    <mergeCell ref="C19:H19"/>
    <mergeCell ref="B20:C20"/>
    <mergeCell ref="D20:H20"/>
    <mergeCell ref="C21:H21"/>
    <mergeCell ref="B22:C22"/>
    <mergeCell ref="D22:H22"/>
    <mergeCell ref="C18:H18"/>
    <mergeCell ref="H9:J9"/>
    <mergeCell ref="E10:G10"/>
    <mergeCell ref="H10:J10"/>
    <mergeCell ref="E11:G11"/>
    <mergeCell ref="H11:J11"/>
    <mergeCell ref="B13:H13"/>
    <mergeCell ref="C14:H14"/>
    <mergeCell ref="C15:H15"/>
    <mergeCell ref="C16:H16"/>
    <mergeCell ref="B17:C17"/>
    <mergeCell ref="D17:H17"/>
    <mergeCell ref="A1:S2"/>
    <mergeCell ref="B4:R4"/>
    <mergeCell ref="B5:R5"/>
    <mergeCell ref="B7:D11"/>
    <mergeCell ref="E7:G7"/>
    <mergeCell ref="H7:J7"/>
    <mergeCell ref="E8:G8"/>
    <mergeCell ref="H8:J8"/>
    <mergeCell ref="E9:G9"/>
  </mergeCells>
  <conditionalFormatting sqref="I14:R14 I19:R22">
    <cfRule type="expression" dxfId="256" priority="11">
      <formula>I14&lt;&gt;""</formula>
    </cfRule>
  </conditionalFormatting>
  <conditionalFormatting sqref="I21:R21 I19:R19">
    <cfRule type="expression" dxfId="255" priority="34">
      <formula>I$14&lt;&gt;""</formula>
    </cfRule>
  </conditionalFormatting>
  <conditionalFormatting sqref="I55:I57 K58 M58 O58 Q58">
    <cfRule type="expression" dxfId="254" priority="33">
      <formula>$J55&lt;&gt;""</formula>
    </cfRule>
  </conditionalFormatting>
  <conditionalFormatting sqref="K55:K57">
    <cfRule type="expression" dxfId="253" priority="31">
      <formula>$J55&lt;&gt;""</formula>
    </cfRule>
  </conditionalFormatting>
  <conditionalFormatting sqref="M55:M57">
    <cfRule type="expression" dxfId="252" priority="30">
      <formula>$J55&lt;&gt;""</formula>
    </cfRule>
  </conditionalFormatting>
  <conditionalFormatting sqref="O55:O57">
    <cfRule type="expression" dxfId="251" priority="29">
      <formula>$J55&lt;&gt;""</formula>
    </cfRule>
  </conditionalFormatting>
  <conditionalFormatting sqref="Q55:Q57">
    <cfRule type="expression" dxfId="250" priority="28">
      <formula>$J55&lt;&gt;""</formula>
    </cfRule>
  </conditionalFormatting>
  <conditionalFormatting sqref="I56:R56">
    <cfRule type="expression" dxfId="249" priority="27">
      <formula>I$55&lt;&gt;""</formula>
    </cfRule>
  </conditionalFormatting>
  <conditionalFormatting sqref="I58:R58">
    <cfRule type="expression" dxfId="248" priority="26">
      <formula>I$57&lt;&gt;""</formula>
    </cfRule>
  </conditionalFormatting>
  <conditionalFormatting sqref="I55:R58">
    <cfRule type="expression" dxfId="247" priority="25">
      <formula>I55&lt;&gt;""</formula>
    </cfRule>
  </conditionalFormatting>
  <conditionalFormatting sqref="I23:R24">
    <cfRule type="expression" dxfId="246" priority="10">
      <formula>I23&lt;&gt;""</formula>
    </cfRule>
  </conditionalFormatting>
  <conditionalFormatting sqref="I23:R23">
    <cfRule type="expression" dxfId="245" priority="24">
      <formula>I$14&lt;&gt;""</formula>
    </cfRule>
  </conditionalFormatting>
  <conditionalFormatting sqref="I58">
    <cfRule type="expression" dxfId="244" priority="32">
      <formula>$J58&lt;&gt;""</formula>
    </cfRule>
  </conditionalFormatting>
  <conditionalFormatting sqref="I28:R52">
    <cfRule type="expression" dxfId="243" priority="9">
      <formula>I28&lt;&gt;""</formula>
    </cfRule>
  </conditionalFormatting>
  <conditionalFormatting sqref="I16:R17">
    <cfRule type="expression" dxfId="242" priority="13">
      <formula>I16&lt;&gt;""</formula>
    </cfRule>
  </conditionalFormatting>
  <conditionalFormatting sqref="I16:R16">
    <cfRule type="expression" dxfId="241" priority="21">
      <formula>I$14&lt;&gt;""</formula>
    </cfRule>
  </conditionalFormatting>
  <conditionalFormatting sqref="I15:R15">
    <cfRule type="expression" dxfId="240" priority="18">
      <formula>I15&lt;&gt;""</formula>
    </cfRule>
  </conditionalFormatting>
  <conditionalFormatting sqref="I15:R15">
    <cfRule type="expression" dxfId="239" priority="19">
      <formula>I$14&lt;&gt;""</formula>
    </cfRule>
  </conditionalFormatting>
  <conditionalFormatting sqref="I18:R18">
    <cfRule type="expression" dxfId="238" priority="14">
      <formula>I18&lt;&gt;""</formula>
    </cfRule>
  </conditionalFormatting>
  <conditionalFormatting sqref="E7:J7 E11:J11">
    <cfRule type="expression" dxfId="237" priority="15">
      <formula>$H7="n.a."</formula>
    </cfRule>
  </conditionalFormatting>
  <conditionalFormatting sqref="I25:R25">
    <cfRule type="expression" dxfId="236" priority="1">
      <formula>I25&lt;&gt;""</formula>
    </cfRule>
  </conditionalFormatting>
  <dataValidations count="3">
    <dataValidation type="whole" operator="greaterThanOrEqual" allowBlank="1" showInputMessage="1" showErrorMessage="1" sqref="I17:R17" xr:uid="{E6BE36FA-C741-471E-A792-A3156D1F8E41}">
      <formula1>0</formula1>
    </dataValidation>
    <dataValidation operator="greaterThanOrEqual" allowBlank="1" showInputMessage="1" showErrorMessage="1" sqref="I57:R57" xr:uid="{6747550F-437D-46D5-B482-0AC62056B7EC}"/>
    <dataValidation type="decimal" operator="greaterThanOrEqual" allowBlank="1" showInputMessage="1" showErrorMessage="1" sqref="I22:R22 I18:R18 I20:R20 I55:R55 I24:R24" xr:uid="{231E476B-9004-4FE2-B35D-067AC5AD0699}">
      <formula1>0</formula1>
    </dataValidation>
  </dataValidations>
  <pageMargins left="0.7" right="0.7" top="0.75" bottom="0.75" header="0.3" footer="0.3"/>
  <pageSetup orientation="portrait" r:id="rId1"/>
  <extLst>
    <ext xmlns:x14="http://schemas.microsoft.com/office/spreadsheetml/2009/9/main" uri="{78C0D931-6437-407d-A8EE-F0AAD7539E65}">
      <x14:conditionalFormattings>
        <x14:conditionalFormatting xmlns:xm="http://schemas.microsoft.com/office/excel/2006/main">
          <x14:cfRule type="expression" priority="20" id="{07171BBB-0B7E-401A-9B7F-5C6C89FFBBB9}">
            <xm:f>I$16='0d. Support language'!$A$8</xm:f>
            <x14:dxf>
              <fill>
                <patternFill>
                  <bgColor rgb="FFFFEAA3"/>
                </patternFill>
              </fill>
            </x14:dxf>
          </x14:cfRule>
          <xm:sqref>I17:R17</xm:sqref>
        </x14:conditionalFormatting>
        <x14:conditionalFormatting xmlns:xm="http://schemas.microsoft.com/office/excel/2006/main">
          <x14:cfRule type="expression" priority="12" id="{0D60C5DE-C80C-4750-A42F-BFDA39B14363}">
            <xm:f>I$19='0d. Support language'!$A$8</xm:f>
            <x14:dxf>
              <fill>
                <patternFill>
                  <bgColor rgb="FFFFEAA3"/>
                </patternFill>
              </fill>
            </x14:dxf>
          </x14:cfRule>
          <xm:sqref>I20:R20</xm:sqref>
        </x14:conditionalFormatting>
        <x14:conditionalFormatting xmlns:xm="http://schemas.microsoft.com/office/excel/2006/main">
          <x14:cfRule type="expression" priority="22" id="{C10DE974-D293-4025-B763-44A837B0D24F}">
            <xm:f>$I$21='0d. Support language'!$A$8</xm:f>
            <x14:dxf>
              <fill>
                <patternFill>
                  <bgColor rgb="FFFFEAA3"/>
                </patternFill>
              </fill>
            </x14:dxf>
          </x14:cfRule>
          <xm:sqref>I22:R22</xm:sqref>
        </x14:conditionalFormatting>
        <x14:conditionalFormatting xmlns:xm="http://schemas.microsoft.com/office/excel/2006/main">
          <x14:cfRule type="expression" priority="23" id="{33710E64-9FB4-461C-9F05-37AE9669BFE5}">
            <xm:f>I$23='0d. Support language'!$A$8</xm:f>
            <x14:dxf>
              <fill>
                <patternFill>
                  <bgColor rgb="FFFFEAA3"/>
                </patternFill>
              </fill>
            </x14:dxf>
          </x14:cfRule>
          <xm:sqref>I24:R24</xm:sqref>
        </x14:conditionalFormatting>
        <x14:conditionalFormatting xmlns:xm="http://schemas.microsoft.com/office/excel/2006/main">
          <x14:cfRule type="expression" priority="7" id="{F8FC7C51-DAE7-426F-AA13-F65C6213F70C}">
            <xm:f>AND('4. Campaign staff'!$C13='4. Campaign staff'!$C12,'4. Campaign staff'!$C13='0d. Support language'!$A$38)</xm:f>
            <x14:dxf>
              <font>
                <color theme="0" tint="-0.24994659260841701"/>
              </font>
              <fill>
                <patternFill>
                  <bgColor theme="0" tint="-4.9989318521683403E-2"/>
                </patternFill>
              </fill>
            </x14:dxf>
          </x14:cfRule>
          <x14:cfRule type="expression" priority="8" id="{99D8A94F-5A11-47FF-A300-0831CCE0F22D}">
            <xm:f>AND('4. Campaign staff'!$C13='4. Campaign staff'!$C14,'4. Campaign staff'!$C13='0d. Support language'!$A$38)</xm:f>
            <x14:dxf>
              <font>
                <color theme="0" tint="-0.24994659260841701"/>
              </font>
              <fill>
                <patternFill>
                  <bgColor theme="0" tint="-4.9989318521683403E-2"/>
                </patternFill>
              </fill>
            </x14:dxf>
          </x14:cfRule>
          <xm:sqref>B31:R31</xm:sqref>
        </x14:conditionalFormatting>
        <x14:conditionalFormatting xmlns:xm="http://schemas.microsoft.com/office/excel/2006/main">
          <x14:cfRule type="expression" priority="201" id="{F8FC7C51-DAE7-426F-AA13-F65C6213F70C}">
            <xm:f>AND('4. Campaign staff'!#REF!='4. Campaign staff'!#REF!,'4. Campaign staff'!#REF!='0d. Support language'!$A$38)</xm:f>
            <x14:dxf>
              <font>
                <color theme="0" tint="-0.24994659260841701"/>
              </font>
              <fill>
                <patternFill>
                  <bgColor theme="0" tint="-4.9989318521683403E-2"/>
                </patternFill>
              </fill>
            </x14:dxf>
          </x14:cfRule>
          <x14:cfRule type="expression" priority="202" id="{99D8A94F-5A11-47FF-A300-0831CCE0F22D}">
            <xm:f>AND('4. Campaign staff'!#REF!='4. Campaign staff'!#REF!,'4. Campaign staff'!#REF!='0d. Support language'!$A$38)</xm:f>
            <x14:dxf>
              <font>
                <color theme="0" tint="-0.24994659260841701"/>
              </font>
              <fill>
                <patternFill>
                  <bgColor theme="0" tint="-4.9989318521683403E-2"/>
                </patternFill>
              </fill>
            </x14:dxf>
          </x14:cfRule>
          <xm:sqref>I34:R51</xm:sqref>
        </x14:conditionalFormatting>
        <x14:conditionalFormatting xmlns:xm="http://schemas.microsoft.com/office/excel/2006/main">
          <x14:cfRule type="expression" priority="203" id="{F8FC7C51-DAE7-426F-AA13-F65C6213F70C}">
            <xm:f>AND('4. Campaign staff'!#REF!='4. Campaign staff'!#REF!,'4. Campaign staff'!#REF!='0d. Support language'!$A$38)</xm:f>
            <x14:dxf>
              <font>
                <color theme="0" tint="-0.24994659260841701"/>
              </font>
              <fill>
                <patternFill>
                  <bgColor theme="0" tint="-4.9989318521683403E-2"/>
                </patternFill>
              </fill>
            </x14:dxf>
          </x14:cfRule>
          <x14:cfRule type="expression" priority="204" id="{99D8A94F-5A11-47FF-A300-0831CCE0F22D}">
            <xm:f>AND('4. Campaign staff'!#REF!='4. Campaign staff'!$C140,'4. Campaign staff'!#REF!='0d. Support language'!$A$38)</xm:f>
            <x14:dxf>
              <font>
                <color theme="0" tint="-0.24994659260841701"/>
              </font>
              <fill>
                <patternFill>
                  <bgColor theme="0" tint="-4.9989318521683403E-2"/>
                </patternFill>
              </fill>
            </x14:dxf>
          </x14:cfRule>
          <xm:sqref>I52:R52</xm:sqref>
        </x14:conditionalFormatting>
        <x14:conditionalFormatting xmlns:xm="http://schemas.microsoft.com/office/excel/2006/main">
          <x14:cfRule type="expression" priority="213" id="{F8FC7C51-DAE7-426F-AA13-F65C6213F70C}">
            <xm:f>AND('4. Campaign staff'!$C14='4. Campaign staff'!$C13,'4. Campaign staff'!$C14='0d. Support language'!$A$38)</xm:f>
            <x14:dxf>
              <font>
                <color theme="0" tint="-0.24994659260841701"/>
              </font>
              <fill>
                <patternFill>
                  <bgColor theme="0" tint="-4.9989318521683403E-2"/>
                </patternFill>
              </fill>
            </x14:dxf>
          </x14:cfRule>
          <x14:cfRule type="expression" priority="214" id="{99D8A94F-5A11-47FF-A300-0831CCE0F22D}">
            <xm:f>AND('4. Campaign staff'!$C14='4. Campaign staff'!#REF!,'4. Campaign staff'!$C14='0d. Support language'!$A$38)</xm:f>
            <x14:dxf>
              <font>
                <color theme="0" tint="-0.24994659260841701"/>
              </font>
              <fill>
                <patternFill>
                  <bgColor theme="0" tint="-4.9989318521683403E-2"/>
                </patternFill>
              </fill>
            </x14:dxf>
          </x14:cfRule>
          <xm:sqref>B32:R32 B33:H52</xm:sqref>
        </x14:conditionalFormatting>
        <x14:conditionalFormatting xmlns:xm="http://schemas.microsoft.com/office/excel/2006/main">
          <x14:cfRule type="expression" priority="215" id="{F8FC7C51-DAE7-426F-AA13-F65C6213F70C}">
            <xm:f>AND('4. Campaign staff'!#REF!='4. Campaign staff'!$C14,'4. Campaign staff'!#REF!='0d. Support language'!$A$38)</xm:f>
            <x14:dxf>
              <font>
                <color theme="0" tint="-0.24994659260841701"/>
              </font>
              <fill>
                <patternFill>
                  <bgColor theme="0" tint="-4.9989318521683403E-2"/>
                </patternFill>
              </fill>
            </x14:dxf>
          </x14:cfRule>
          <x14:cfRule type="expression" priority="216" id="{99D8A94F-5A11-47FF-A300-0831CCE0F22D}">
            <xm:f>AND('4. Campaign staff'!#REF!='4. Campaign staff'!#REF!,'4. Campaign staff'!#REF!='0d. Support language'!$A$38)</xm:f>
            <x14:dxf>
              <font>
                <color theme="0" tint="-0.24994659260841701"/>
              </font>
              <fill>
                <patternFill>
                  <bgColor theme="0" tint="-4.9989318521683403E-2"/>
                </patternFill>
              </fill>
            </x14:dxf>
          </x14:cfRule>
          <xm:sqref>I33:R33</xm:sqref>
        </x14:conditionalFormatting>
        <x14:conditionalFormatting xmlns:xm="http://schemas.microsoft.com/office/excel/2006/main">
          <x14:cfRule type="expression" priority="2" id="{A94F91F3-0A58-476C-AE47-F75F534BD539}">
            <xm:f>I$23='0d. Support language'!$A$8</xm:f>
            <x14:dxf>
              <fill>
                <patternFill>
                  <bgColor rgb="FFFFEAA3"/>
                </patternFill>
              </fill>
            </x14:dxf>
          </x14:cfRule>
          <xm:sqref>I25:R25</xm:sqref>
        </x14:conditionalFormatting>
        <x14:conditionalFormatting xmlns:xm="http://schemas.microsoft.com/office/excel/2006/main">
          <x14:cfRule type="expression" priority="259" id="{0A71AC67-A4B0-479F-8A82-A0387EE59E18}">
            <xm:f>OR(I$15='0d. Support language'!#REF!,I$15='0d. Support language'!#REF!)</xm:f>
            <x14:dxf>
              <fill>
                <patternFill>
                  <bgColor rgb="FFFFEAA3"/>
                </patternFill>
              </fill>
            </x14:dxf>
          </x14:cfRule>
          <xm:sqref>I28:R52</xm:sqref>
        </x14:conditionalFormatting>
        <x14:conditionalFormatting xmlns:xm="http://schemas.microsoft.com/office/excel/2006/main">
          <x14:cfRule type="expression" priority="260" id="{8C32A810-D64B-4DDE-9678-7B5EF24FD819}">
            <xm:f>OR(I$15='0d. Support language'!#REF!,I$15='0d. Support language'!#REF!)=TRUE</xm:f>
            <x14:dxf>
              <fill>
                <patternFill>
                  <bgColor rgb="FFFFEAA3"/>
                </patternFill>
              </fill>
            </x14:dxf>
          </x14:cfRule>
          <xm:sqref>I18:R18</xm:sqref>
        </x14:conditionalFormatting>
      </x14:conditionalFormattings>
    </ext>
    <ext xmlns:x14="http://schemas.microsoft.com/office/spreadsheetml/2009/9/main" uri="{CCE6A557-97BC-4b89-ADB6-D9C93CAAB3DF}">
      <x14:dataValidations xmlns:xm="http://schemas.microsoft.com/office/excel/2006/main" count="3">
        <x14:dataValidation type="list" allowBlank="1" showInputMessage="1" showErrorMessage="1" xr:uid="{35CE1B8D-3DCD-435A-B0D9-ECE5A17E77D2}">
          <x14:formula1>
            <xm:f>'0d. Support language'!$A$8:$A$9</xm:f>
          </x14:formula1>
          <xm:sqref>I16:R16 I28:R52 I23:R23 I21:R21 I19:R19</xm:sqref>
        </x14:dataValidation>
        <x14:dataValidation type="list" allowBlank="1" showInputMessage="1" showErrorMessage="1" xr:uid="{FCE48420-EC61-44CB-A5F5-7AD3CB3EBB7A}">
          <x14:formula1>
            <xm:f>'0d. Support language'!$A$4:$A$5</xm:f>
          </x14:formula1>
          <xm:sqref>I14:R14</xm:sqref>
        </x14:dataValidation>
        <x14:dataValidation type="list" allowBlank="1" showInputMessage="1" showErrorMessage="1" xr:uid="{5BE42163-DD0C-431B-BE28-EC34CD652918}">
          <x14:formula1>
            <xm:f>'0d. Support language'!#REF!</xm:f>
          </x14:formula1>
          <xm:sqref>I15:R15</xm:sqref>
        </x14:dataValidation>
      </x14:dataValidation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86E753-1CDA-4C36-9449-028A100AA092}">
  <sheetPr>
    <tabColor rgb="FFFFEAA3"/>
  </sheetPr>
  <dimension ref="A1:AE436"/>
  <sheetViews>
    <sheetView showGridLines="0" workbookViewId="0">
      <selection activeCell="K21" sqref="K21:M21"/>
    </sheetView>
  </sheetViews>
  <sheetFormatPr defaultColWidth="0" defaultRowHeight="14.4" zeroHeight="1" x14ac:dyDescent="0.3"/>
  <cols>
    <col min="1" max="1" width="1.6640625" customWidth="1"/>
    <col min="2" max="2" width="6" customWidth="1"/>
    <col min="3" max="3" width="2" customWidth="1"/>
    <col min="4" max="4" width="8.88671875" customWidth="1"/>
    <col min="5" max="5" width="19.33203125" customWidth="1"/>
    <col min="6" max="6" width="19.109375" customWidth="1"/>
    <col min="7" max="7" width="4.6640625" customWidth="1"/>
    <col min="8" max="8" width="3.109375" customWidth="1"/>
    <col min="9" max="9" width="4.44140625" customWidth="1"/>
    <col min="10" max="10" width="11.109375" customWidth="1"/>
    <col min="11" max="11" width="1.6640625" customWidth="1"/>
    <col min="12" max="12" width="6.5546875" customWidth="1"/>
    <col min="13" max="13" width="5.44140625" customWidth="1"/>
    <col min="14" max="14" width="8.88671875" customWidth="1"/>
    <col min="15" max="15" width="2.88671875" customWidth="1"/>
    <col min="16" max="16" width="8.88671875" customWidth="1"/>
    <col min="17" max="17" width="5.88671875" customWidth="1"/>
    <col min="18" max="18" width="8.88671875" customWidth="1"/>
    <col min="19" max="19" width="4.88671875" customWidth="1"/>
    <col min="20" max="20" width="8.88671875" customWidth="1"/>
    <col min="21" max="21" width="4.33203125" customWidth="1"/>
    <col min="22" max="22" width="4.5546875" customWidth="1"/>
    <col min="23" max="23" width="8.88671875" customWidth="1"/>
    <col min="24" max="24" width="1.6640625" customWidth="1"/>
    <col min="25" max="25" width="8.88671875" customWidth="1"/>
    <col min="26" max="26" width="11.33203125" customWidth="1"/>
    <col min="27" max="27" width="11.44140625" customWidth="1"/>
    <col min="28" max="28" width="1.6640625" customWidth="1"/>
    <col min="29" max="29" width="11.33203125" customWidth="1"/>
    <col min="30" max="30" width="1.6640625" customWidth="1"/>
    <col min="31" max="31" width="17.44140625" customWidth="1"/>
    <col min="32" max="16383" width="8.88671875" hidden="1"/>
    <col min="16384" max="16384" width="8.88671875" hidden="1" customWidth="1"/>
  </cols>
  <sheetData>
    <row r="1" spans="1:31" ht="22.2" customHeight="1" x14ac:dyDescent="0.3">
      <c r="A1" s="496" t="s">
        <v>12600</v>
      </c>
      <c r="B1" s="294"/>
      <c r="C1" s="294"/>
      <c r="D1" s="294"/>
      <c r="E1" s="294"/>
      <c r="F1" s="294"/>
      <c r="G1" s="294"/>
      <c r="H1" s="294"/>
      <c r="I1" s="294"/>
      <c r="J1" s="294"/>
      <c r="K1" s="294"/>
      <c r="L1" s="294"/>
      <c r="M1" s="294"/>
      <c r="N1" s="294"/>
      <c r="O1" s="294"/>
      <c r="P1" s="294"/>
      <c r="Q1" s="294"/>
      <c r="R1" s="294"/>
      <c r="S1" s="294"/>
      <c r="T1" s="294"/>
      <c r="U1" s="294"/>
      <c r="V1" s="294"/>
      <c r="W1" s="294"/>
      <c r="X1" s="294"/>
      <c r="Y1" s="294"/>
      <c r="Z1" s="294"/>
      <c r="AA1" s="294"/>
      <c r="AB1" s="294"/>
      <c r="AC1" s="294"/>
      <c r="AD1" s="294"/>
      <c r="AE1" s="294"/>
    </row>
    <row r="2" spans="1:31" ht="22.2" customHeight="1" x14ac:dyDescent="0.3">
      <c r="A2" s="496"/>
      <c r="B2" s="294"/>
      <c r="C2" s="294"/>
      <c r="D2" s="294"/>
      <c r="E2" s="294"/>
      <c r="F2" s="294"/>
      <c r="G2" s="294"/>
      <c r="H2" s="294"/>
      <c r="I2" s="294"/>
      <c r="J2" s="294"/>
      <c r="K2" s="294"/>
      <c r="L2" s="294"/>
      <c r="M2" s="294"/>
      <c r="N2" s="294"/>
      <c r="O2" s="294"/>
      <c r="P2" s="294"/>
      <c r="Q2" s="294"/>
      <c r="R2" s="294"/>
      <c r="S2" s="294"/>
      <c r="T2" s="294"/>
      <c r="U2" s="294"/>
      <c r="V2" s="294"/>
      <c r="W2" s="294"/>
      <c r="X2" s="294"/>
      <c r="Y2" s="294"/>
      <c r="Z2" s="294"/>
      <c r="AA2" s="294"/>
      <c r="AB2" s="294"/>
      <c r="AC2" s="294"/>
      <c r="AD2" s="294"/>
      <c r="AE2" s="294"/>
    </row>
    <row r="3" spans="1:31" ht="10.199999999999999" customHeight="1" x14ac:dyDescent="0.3">
      <c r="A3" s="11"/>
      <c r="B3" s="11"/>
      <c r="C3" s="11"/>
      <c r="D3" s="11"/>
      <c r="E3" s="11"/>
      <c r="F3" s="11"/>
      <c r="G3" s="11"/>
      <c r="H3" s="11"/>
      <c r="I3" s="11"/>
      <c r="J3" s="11"/>
      <c r="K3" s="11"/>
      <c r="L3" s="11"/>
      <c r="M3" s="11"/>
      <c r="N3" s="11"/>
      <c r="O3" s="11"/>
      <c r="P3" s="11"/>
      <c r="Q3" s="11"/>
      <c r="R3" s="11"/>
      <c r="S3" s="11"/>
      <c r="T3" s="11"/>
      <c r="U3" s="11"/>
      <c r="V3" s="11"/>
      <c r="W3" s="11"/>
      <c r="X3" s="11"/>
      <c r="Y3" s="11"/>
      <c r="Z3" s="11"/>
      <c r="AA3" s="11"/>
      <c r="AB3" s="11"/>
      <c r="AC3" s="11"/>
      <c r="AD3" s="11"/>
      <c r="AE3" s="11"/>
    </row>
    <row r="4" spans="1:31" ht="15.6" x14ac:dyDescent="0.3">
      <c r="A4" s="11"/>
      <c r="B4" s="405" t="s">
        <v>0</v>
      </c>
      <c r="C4" s="405"/>
      <c r="D4" s="405"/>
      <c r="E4" s="405"/>
      <c r="F4" s="405"/>
      <c r="G4" s="405"/>
      <c r="H4" s="405"/>
      <c r="I4" s="405"/>
      <c r="J4" s="405"/>
      <c r="K4" s="405"/>
      <c r="L4" s="405"/>
      <c r="M4" s="405"/>
      <c r="N4" s="405"/>
      <c r="O4" s="405"/>
      <c r="P4" s="405"/>
      <c r="Q4" s="405"/>
      <c r="R4" s="405"/>
      <c r="S4" s="405"/>
      <c r="T4" s="405"/>
      <c r="U4" s="405"/>
      <c r="V4" s="405"/>
      <c r="W4" s="405"/>
      <c r="X4" s="405"/>
      <c r="Y4" s="405"/>
      <c r="Z4" s="405"/>
      <c r="AA4" s="405"/>
      <c r="AB4" s="405"/>
      <c r="AC4" s="405"/>
      <c r="AD4" s="405"/>
      <c r="AE4" s="405"/>
    </row>
    <row r="5" spans="1:31" ht="34.5" customHeight="1" x14ac:dyDescent="0.3">
      <c r="A5" s="11"/>
      <c r="B5" s="308" t="s">
        <v>132</v>
      </c>
      <c r="C5" s="308"/>
      <c r="D5" s="308"/>
      <c r="E5" s="308"/>
      <c r="F5" s="308"/>
      <c r="G5" s="308"/>
      <c r="H5" s="308"/>
      <c r="I5" s="308"/>
      <c r="J5" s="308"/>
      <c r="K5" s="308"/>
      <c r="L5" s="308"/>
      <c r="M5" s="308"/>
      <c r="N5" s="308"/>
      <c r="O5" s="308"/>
      <c r="P5" s="308"/>
      <c r="Q5" s="308"/>
      <c r="R5" s="308"/>
      <c r="S5" s="308"/>
      <c r="T5" s="308"/>
      <c r="U5" s="308"/>
      <c r="V5" s="308"/>
      <c r="W5" s="308"/>
      <c r="X5" s="308"/>
      <c r="Y5" s="308"/>
      <c r="Z5" s="308"/>
      <c r="AA5" s="308"/>
      <c r="AB5" s="308"/>
      <c r="AC5" s="308"/>
      <c r="AD5" s="308"/>
      <c r="AE5" s="308"/>
    </row>
    <row r="6" spans="1:31" ht="10.199999999999999" customHeight="1" x14ac:dyDescent="0.3">
      <c r="A6" s="11"/>
      <c r="B6" s="11"/>
      <c r="C6" s="11"/>
      <c r="D6" s="11"/>
      <c r="E6" s="11"/>
      <c r="F6" s="11"/>
      <c r="G6" s="11"/>
      <c r="H6" s="11"/>
      <c r="I6" s="11"/>
      <c r="J6" s="11"/>
      <c r="K6" s="11"/>
      <c r="L6" s="11"/>
      <c r="M6" s="11"/>
      <c r="N6" s="11"/>
      <c r="O6" s="11"/>
      <c r="P6" s="11"/>
      <c r="R6" s="11"/>
      <c r="S6" s="11"/>
      <c r="T6" s="11"/>
      <c r="U6" s="11"/>
      <c r="V6" s="11"/>
      <c r="W6" s="11"/>
      <c r="X6" s="11"/>
      <c r="Y6" s="11"/>
      <c r="Z6" s="11"/>
      <c r="AA6" s="11"/>
      <c r="AB6" s="11"/>
      <c r="AC6" s="11"/>
      <c r="AD6" s="11"/>
      <c r="AE6" s="11"/>
    </row>
    <row r="7" spans="1:31" ht="15.6" x14ac:dyDescent="0.3">
      <c r="A7" s="53"/>
      <c r="B7" s="296" t="s">
        <v>133</v>
      </c>
      <c r="C7" s="296"/>
      <c r="D7" s="296"/>
      <c r="E7" s="296"/>
      <c r="F7" s="296"/>
      <c r="G7" s="296"/>
      <c r="H7" s="296"/>
      <c r="I7" s="296"/>
      <c r="J7" s="296"/>
      <c r="L7" s="309" t="s">
        <v>134</v>
      </c>
      <c r="M7" s="309"/>
      <c r="N7" s="309"/>
      <c r="O7" s="309"/>
      <c r="P7" s="309"/>
      <c r="Q7" s="309"/>
      <c r="R7" s="309"/>
      <c r="S7" s="309"/>
      <c r="T7" s="309"/>
      <c r="U7" s="309"/>
      <c r="V7" s="309"/>
      <c r="W7" s="309"/>
      <c r="Y7" s="519" t="s">
        <v>135</v>
      </c>
      <c r="Z7" s="519"/>
      <c r="AA7" s="519"/>
      <c r="AB7" s="64"/>
      <c r="AC7" s="17" t="s">
        <v>136</v>
      </c>
      <c r="AD7" s="53"/>
      <c r="AE7" s="53"/>
    </row>
    <row r="8" spans="1:31" x14ac:dyDescent="0.3">
      <c r="B8" s="20">
        <v>6.01</v>
      </c>
      <c r="C8" s="318" t="s">
        <v>137</v>
      </c>
      <c r="D8" s="318"/>
      <c r="E8" s="318"/>
      <c r="F8" s="318"/>
      <c r="G8" s="318"/>
      <c r="H8" s="318"/>
      <c r="I8" s="319"/>
      <c r="J8" s="65"/>
      <c r="L8" s="66">
        <v>6.03</v>
      </c>
      <c r="M8" s="318" t="s">
        <v>138</v>
      </c>
      <c r="N8" s="318"/>
      <c r="O8" s="318"/>
      <c r="P8" s="318"/>
      <c r="Q8" s="318"/>
      <c r="R8" s="318"/>
      <c r="S8" s="318"/>
      <c r="T8" s="318"/>
      <c r="U8" s="318"/>
      <c r="V8" s="319"/>
      <c r="W8" s="65"/>
      <c r="Y8" s="517" t="s">
        <v>139</v>
      </c>
      <c r="Z8" s="518"/>
      <c r="AA8" s="518"/>
      <c r="AB8" s="67"/>
      <c r="AC8" s="68">
        <f>(J9-J8)*24</f>
        <v>0</v>
      </c>
      <c r="AD8" s="12"/>
    </row>
    <row r="9" spans="1:31" x14ac:dyDescent="0.3">
      <c r="B9" s="69">
        <v>6.02</v>
      </c>
      <c r="C9" s="318" t="s">
        <v>140</v>
      </c>
      <c r="D9" s="318"/>
      <c r="E9" s="318"/>
      <c r="F9" s="318"/>
      <c r="G9" s="318"/>
      <c r="H9" s="318"/>
      <c r="I9" s="319"/>
      <c r="J9" s="65"/>
      <c r="L9" s="69">
        <v>6.04</v>
      </c>
      <c r="M9" s="413" t="s">
        <v>141</v>
      </c>
      <c r="N9" s="413"/>
      <c r="O9" s="413"/>
      <c r="P9" s="413"/>
      <c r="Q9" s="413"/>
      <c r="R9" s="413"/>
      <c r="S9" s="413"/>
      <c r="T9" s="413"/>
      <c r="U9" s="413"/>
      <c r="V9" s="414"/>
      <c r="W9" s="65"/>
      <c r="Y9" s="517" t="s">
        <v>142</v>
      </c>
      <c r="Z9" s="518"/>
      <c r="AA9" s="518"/>
      <c r="AB9" s="70"/>
      <c r="AC9" s="71">
        <f>(W9-W8)*24</f>
        <v>0</v>
      </c>
      <c r="AD9" s="12"/>
    </row>
    <row r="10" spans="1:31" ht="10.199999999999999" customHeight="1" x14ac:dyDescent="0.3"/>
    <row r="11" spans="1:31" ht="15.6" x14ac:dyDescent="0.3">
      <c r="A11" s="61"/>
      <c r="B11" s="527" t="s">
        <v>143</v>
      </c>
      <c r="C11" s="527"/>
      <c r="D11" s="527"/>
      <c r="E11" s="527"/>
      <c r="F11" s="527"/>
      <c r="G11" s="527"/>
      <c r="H11" s="527"/>
      <c r="I11" s="527"/>
      <c r="J11" s="527"/>
      <c r="K11" s="527"/>
      <c r="L11" s="527"/>
      <c r="M11" s="527"/>
      <c r="N11" s="527"/>
      <c r="O11" s="527"/>
      <c r="P11" s="527"/>
      <c r="Q11" s="527"/>
      <c r="R11" s="527"/>
      <c r="S11" s="527"/>
      <c r="T11" s="527"/>
      <c r="U11" s="527"/>
      <c r="V11" s="527"/>
      <c r="W11" s="527"/>
      <c r="X11" s="527"/>
      <c r="Y11" s="527"/>
      <c r="Z11" s="527"/>
      <c r="AA11" s="527"/>
      <c r="AC11" s="72" t="s">
        <v>144</v>
      </c>
      <c r="AD11" s="61"/>
      <c r="AE11" s="61"/>
    </row>
    <row r="12" spans="1:31" x14ac:dyDescent="0.3">
      <c r="B12" s="528" t="s">
        <v>145</v>
      </c>
      <c r="C12" s="528"/>
      <c r="D12" s="528"/>
      <c r="E12" s="528"/>
      <c r="F12" s="528"/>
      <c r="G12" s="528"/>
      <c r="H12" s="529"/>
      <c r="I12" s="532">
        <v>6.05</v>
      </c>
      <c r="J12" s="533"/>
      <c r="K12" s="532">
        <v>6.06</v>
      </c>
      <c r="L12" s="534"/>
      <c r="M12" s="533"/>
      <c r="N12" s="532">
        <v>6.07</v>
      </c>
      <c r="O12" s="533"/>
      <c r="P12" s="532">
        <v>6.08</v>
      </c>
      <c r="Q12" s="533"/>
      <c r="R12" s="534">
        <v>6.09</v>
      </c>
      <c r="S12" s="533"/>
      <c r="T12" s="532">
        <v>6.1</v>
      </c>
      <c r="U12" s="533"/>
      <c r="V12" s="534">
        <v>6.11</v>
      </c>
      <c r="W12" s="533"/>
      <c r="X12" s="532">
        <v>6.12</v>
      </c>
      <c r="Y12" s="533"/>
      <c r="Z12" s="73">
        <v>6.13</v>
      </c>
      <c r="AA12" s="74">
        <v>6.14</v>
      </c>
      <c r="AC12" s="520" t="s">
        <v>146</v>
      </c>
      <c r="AD12" s="12"/>
    </row>
    <row r="13" spans="1:31" x14ac:dyDescent="0.3">
      <c r="B13" s="530"/>
      <c r="C13" s="530"/>
      <c r="D13" s="530"/>
      <c r="E13" s="530"/>
      <c r="F13" s="530"/>
      <c r="G13" s="530"/>
      <c r="H13" s="531"/>
      <c r="I13" s="522" t="s">
        <v>147</v>
      </c>
      <c r="J13" s="523"/>
      <c r="K13" s="522" t="s">
        <v>148</v>
      </c>
      <c r="L13" s="520"/>
      <c r="M13" s="523"/>
      <c r="N13" s="522" t="s">
        <v>149</v>
      </c>
      <c r="O13" s="523"/>
      <c r="P13" s="522" t="s">
        <v>150</v>
      </c>
      <c r="Q13" s="523"/>
      <c r="R13" s="522" t="s">
        <v>151</v>
      </c>
      <c r="S13" s="523"/>
      <c r="T13" s="522" t="s">
        <v>152</v>
      </c>
      <c r="U13" s="523"/>
      <c r="V13" s="522" t="s">
        <v>153</v>
      </c>
      <c r="W13" s="523"/>
      <c r="X13" s="522" t="s">
        <v>154</v>
      </c>
      <c r="Y13" s="523"/>
      <c r="Z13" s="526" t="s">
        <v>155</v>
      </c>
      <c r="AA13" s="522" t="s">
        <v>156</v>
      </c>
      <c r="AC13" s="520"/>
      <c r="AD13" s="12"/>
    </row>
    <row r="14" spans="1:31" ht="25.65" customHeight="1" x14ac:dyDescent="0.3">
      <c r="B14" s="543" t="str">
        <f>_xlfn.IFNA(CONCATENATE("(Between ",TEXT(DATE('2. Campaign information'!R14,VLOOKUP('2. Campaign information'!P14,'0d. Support language'!D19:E30,2,FALSE),'2. Campaign information'!N14)-30,"dd-mmm-yyyy"), " and ", TEXT(DATE('2. Campaign information'!R14,VLOOKUP('2. Campaign information'!P14,'0d. Support language'!D19:E30,2,FALSE),'2. Campaign information'!N14)-1,"dd-mmm-yyyy"),")"),"")</f>
        <v/>
      </c>
      <c r="C14" s="543"/>
      <c r="D14" s="543"/>
      <c r="E14" s="543"/>
      <c r="F14" s="543"/>
      <c r="G14" s="543"/>
      <c r="H14" s="544"/>
      <c r="I14" s="522"/>
      <c r="J14" s="523"/>
      <c r="K14" s="522"/>
      <c r="L14" s="520"/>
      <c r="M14" s="523"/>
      <c r="N14" s="522"/>
      <c r="O14" s="523"/>
      <c r="P14" s="522"/>
      <c r="Q14" s="523"/>
      <c r="R14" s="522"/>
      <c r="S14" s="523"/>
      <c r="T14" s="522"/>
      <c r="U14" s="523"/>
      <c r="V14" s="522"/>
      <c r="W14" s="523"/>
      <c r="X14" s="522"/>
      <c r="Y14" s="523"/>
      <c r="Z14" s="526"/>
      <c r="AA14" s="522"/>
      <c r="AC14" s="520"/>
      <c r="AD14" s="12"/>
    </row>
    <row r="15" spans="1:31" x14ac:dyDescent="0.3">
      <c r="B15" s="545"/>
      <c r="C15" s="545"/>
      <c r="D15" s="545"/>
      <c r="E15" s="545"/>
      <c r="F15" s="545"/>
      <c r="G15" s="545"/>
      <c r="H15" s="546"/>
      <c r="I15" s="524"/>
      <c r="J15" s="525"/>
      <c r="K15" s="524"/>
      <c r="L15" s="521"/>
      <c r="M15" s="525"/>
      <c r="N15" s="522"/>
      <c r="O15" s="523"/>
      <c r="P15" s="522"/>
      <c r="Q15" s="523"/>
      <c r="R15" s="522"/>
      <c r="S15" s="523"/>
      <c r="T15" s="522"/>
      <c r="U15" s="523"/>
      <c r="V15" s="522"/>
      <c r="W15" s="523"/>
      <c r="X15" s="524"/>
      <c r="Y15" s="525"/>
      <c r="Z15" s="526"/>
      <c r="AA15" s="75" t="s">
        <v>157</v>
      </c>
      <c r="AC15" s="521"/>
      <c r="AD15" s="12"/>
    </row>
    <row r="16" spans="1:31" x14ac:dyDescent="0.3">
      <c r="B16" s="76">
        <v>1</v>
      </c>
      <c r="C16" s="537" t="str">
        <f>IFERROR(IF('4. Campaign staff'!C10='0d. Support language'!$A$38,'0d. Support language'!$A$38,CONCATENATE('4. Campaign staff'!C10," - ",VLOOKUP('4. Campaign staff'!G10,'0d. Support language'!$A$10:$B$13,2,FALSE), " - grade ",'4. Campaign staff'!E10)),'4. Campaign staff'!C10)</f>
        <v xml:space="preserve">State Epidemiologist </v>
      </c>
      <c r="D16" s="537"/>
      <c r="E16" s="537"/>
      <c r="F16" s="537"/>
      <c r="G16" s="537"/>
      <c r="H16" s="538"/>
      <c r="I16" s="535"/>
      <c r="J16" s="536"/>
      <c r="K16" s="535"/>
      <c r="L16" s="539"/>
      <c r="M16" s="536"/>
      <c r="N16" s="540"/>
      <c r="O16" s="541"/>
      <c r="P16" s="535"/>
      <c r="Q16" s="536"/>
      <c r="R16" s="535"/>
      <c r="S16" s="536"/>
      <c r="T16" s="542"/>
      <c r="U16" s="542"/>
      <c r="V16" s="542"/>
      <c r="W16" s="542"/>
      <c r="X16" s="535"/>
      <c r="Y16" s="536"/>
      <c r="Z16" s="77"/>
      <c r="AA16" s="78"/>
      <c r="AC16" s="79">
        <f t="shared" ref="AC16:AC144" si="0">SUM(I16:AA16)/30</f>
        <v>0</v>
      </c>
      <c r="AD16" s="12"/>
    </row>
    <row r="17" spans="2:30" ht="15" customHeight="1" x14ac:dyDescent="0.3">
      <c r="B17" s="76">
        <f>B16+1</f>
        <v>2</v>
      </c>
      <c r="C17" s="537" t="str">
        <f>IFERROR(IF('4. Campaign staff'!C11='0d. Support language'!$A$38,'0d. Support language'!$A$38,CONCATENATE('4. Campaign staff'!C11," - ",VLOOKUP('4. Campaign staff'!G11,'0d. Support language'!$A$10:$B$13,2,FALSE), " - grade ",'4. Campaign staff'!E11)),'4. Campaign staff'!C11)</f>
        <v xml:space="preserve">State Immunization officer </v>
      </c>
      <c r="D17" s="537"/>
      <c r="E17" s="537"/>
      <c r="F17" s="537"/>
      <c r="G17" s="537"/>
      <c r="H17" s="538"/>
      <c r="I17" s="535"/>
      <c r="J17" s="536"/>
      <c r="K17" s="535"/>
      <c r="L17" s="539"/>
      <c r="M17" s="536"/>
      <c r="N17" s="540"/>
      <c r="O17" s="541"/>
      <c r="P17" s="535"/>
      <c r="Q17" s="536"/>
      <c r="R17" s="535"/>
      <c r="S17" s="536"/>
      <c r="T17" s="542"/>
      <c r="U17" s="542"/>
      <c r="V17" s="542"/>
      <c r="W17" s="542"/>
      <c r="X17" s="535"/>
      <c r="Y17" s="536"/>
      <c r="Z17" s="77"/>
      <c r="AA17" s="78"/>
      <c r="AC17" s="79">
        <f t="shared" si="0"/>
        <v>0</v>
      </c>
      <c r="AD17" s="12"/>
    </row>
    <row r="18" spans="2:30" ht="15" customHeight="1" x14ac:dyDescent="0.3">
      <c r="B18" s="76">
        <f t="shared" ref="B18:B102" si="1">B17+1</f>
        <v>3</v>
      </c>
      <c r="C18" s="537" t="str">
        <f>IFERROR(IF('4. Campaign staff'!C12='0d. Support language'!$A$38,'0d. Support language'!$A$38,CONCATENATE('4. Campaign staff'!C12," - ",VLOOKUP('4. Campaign staff'!G12,'0d. Support language'!$A$10:$B$13,2,FALSE), " - grade ",'4. Campaign staff'!E12)),'4. Campaign staff'!C12)</f>
        <v xml:space="preserve">Monitoring and Evaluation officer </v>
      </c>
      <c r="D18" s="537"/>
      <c r="E18" s="537"/>
      <c r="F18" s="537"/>
      <c r="G18" s="537"/>
      <c r="H18" s="538"/>
      <c r="I18" s="535"/>
      <c r="J18" s="536"/>
      <c r="K18" s="535"/>
      <c r="L18" s="539"/>
      <c r="M18" s="536"/>
      <c r="N18" s="540"/>
      <c r="O18" s="541"/>
      <c r="P18" s="535"/>
      <c r="Q18" s="536"/>
      <c r="R18" s="535"/>
      <c r="S18" s="536"/>
      <c r="T18" s="542"/>
      <c r="U18" s="542"/>
      <c r="V18" s="542"/>
      <c r="W18" s="542"/>
      <c r="X18" s="535"/>
      <c r="Y18" s="536"/>
      <c r="Z18" s="77"/>
      <c r="AA18" s="78"/>
      <c r="AC18" s="79">
        <f t="shared" si="0"/>
        <v>0</v>
      </c>
      <c r="AD18" s="12"/>
    </row>
    <row r="19" spans="2:30" x14ac:dyDescent="0.3">
      <c r="B19" s="76">
        <f t="shared" si="1"/>
        <v>4</v>
      </c>
      <c r="C19" s="537" t="str">
        <f>IFERROR(IF('4. Campaign staff'!C13='0d. Support language'!$A$38,'0d. Support language'!$A$38,CONCATENATE('4. Campaign staff'!C13," - ",VLOOKUP('4. Campaign staff'!G13,'0d. Support language'!$A$10:$B$13,2,FALSE), " - grade ",'4. Campaign staff'!E13)),'4. Campaign staff'!C13)</f>
        <v xml:space="preserve">State Immunization officer </v>
      </c>
      <c r="D19" s="537"/>
      <c r="E19" s="537"/>
      <c r="F19" s="537"/>
      <c r="G19" s="537"/>
      <c r="H19" s="538"/>
      <c r="I19" s="535"/>
      <c r="J19" s="536"/>
      <c r="K19" s="535"/>
      <c r="L19" s="539"/>
      <c r="M19" s="536"/>
      <c r="N19" s="540"/>
      <c r="O19" s="541"/>
      <c r="P19" s="535"/>
      <c r="Q19" s="536"/>
      <c r="R19" s="535"/>
      <c r="S19" s="536"/>
      <c r="T19" s="542"/>
      <c r="U19" s="542"/>
      <c r="V19" s="542"/>
      <c r="W19" s="542"/>
      <c r="X19" s="535"/>
      <c r="Y19" s="536"/>
      <c r="Z19" s="77"/>
      <c r="AA19" s="78"/>
      <c r="AC19" s="79">
        <f t="shared" si="0"/>
        <v>0</v>
      </c>
      <c r="AD19" s="12"/>
    </row>
    <row r="20" spans="2:30" x14ac:dyDescent="0.3">
      <c r="B20" s="76">
        <f t="shared" si="1"/>
        <v>5</v>
      </c>
      <c r="C20" s="537" t="str">
        <f>IFERROR(IF('4. Campaign staff'!C14='0d. Support language'!$A$38,'0d. Support language'!$A$38,CONCATENATE('4. Campaign staff'!C14," - ",VLOOKUP('4. Campaign staff'!G14,'0d. Support language'!$A$10:$B$13,2,FALSE), " - grade ",'4. Campaign staff'!E14)),'4. Campaign staff'!C14)</f>
        <v xml:space="preserve">State Immunization officer </v>
      </c>
      <c r="D20" s="537"/>
      <c r="E20" s="537"/>
      <c r="F20" s="537"/>
      <c r="G20" s="537"/>
      <c r="H20" s="538"/>
      <c r="I20" s="535"/>
      <c r="J20" s="536"/>
      <c r="K20" s="535"/>
      <c r="L20" s="539"/>
      <c r="M20" s="536"/>
      <c r="N20" s="540"/>
      <c r="O20" s="541"/>
      <c r="P20" s="535"/>
      <c r="Q20" s="536"/>
      <c r="R20" s="535"/>
      <c r="S20" s="536"/>
      <c r="T20" s="542"/>
      <c r="U20" s="542"/>
      <c r="V20" s="542"/>
      <c r="W20" s="542"/>
      <c r="X20" s="535"/>
      <c r="Y20" s="536"/>
      <c r="Z20" s="170"/>
      <c r="AA20" s="169"/>
      <c r="AC20" s="79">
        <f t="shared" si="0"/>
        <v>0</v>
      </c>
      <c r="AD20" s="12"/>
    </row>
    <row r="21" spans="2:30" x14ac:dyDescent="0.3">
      <c r="B21" s="76">
        <f t="shared" si="1"/>
        <v>6</v>
      </c>
      <c r="C21" s="537" t="str">
        <f>IFERROR(IF('4. Campaign staff'!C15='0d. Support language'!$A$38,'0d. Support language'!$A$38,CONCATENATE('4. Campaign staff'!C15," - ",VLOOKUP('4. Campaign staff'!G15,'0d. Support language'!$A$10:$B$13,2,FALSE), " - grade ",'4. Campaign staff'!E15)),'4. Campaign staff'!C15)</f>
        <v xml:space="preserve">State Health Educator </v>
      </c>
      <c r="D21" s="537"/>
      <c r="E21" s="537"/>
      <c r="F21" s="537"/>
      <c r="G21" s="537"/>
      <c r="H21" s="538"/>
      <c r="I21" s="535"/>
      <c r="J21" s="536"/>
      <c r="K21" s="535"/>
      <c r="L21" s="539"/>
      <c r="M21" s="536"/>
      <c r="N21" s="540"/>
      <c r="O21" s="541"/>
      <c r="P21" s="535"/>
      <c r="Q21" s="536"/>
      <c r="R21" s="535"/>
      <c r="S21" s="536"/>
      <c r="T21" s="542"/>
      <c r="U21" s="542"/>
      <c r="V21" s="542"/>
      <c r="W21" s="542"/>
      <c r="X21" s="535"/>
      <c r="Y21" s="536"/>
      <c r="Z21" s="170"/>
      <c r="AA21" s="169"/>
      <c r="AC21" s="79">
        <f t="shared" si="0"/>
        <v>0</v>
      </c>
      <c r="AD21" s="12"/>
    </row>
    <row r="22" spans="2:30" x14ac:dyDescent="0.3">
      <c r="B22" s="76">
        <f t="shared" si="1"/>
        <v>7</v>
      </c>
      <c r="C22" s="537" t="str">
        <f>IFERROR(IF('4. Campaign staff'!C16='0d. Support language'!$A$38,'0d. Support language'!$A$38,CONCATENATE('4. Campaign staff'!C16," - ",VLOOKUP('4. Campaign staff'!G16,'0d. Support language'!$A$10:$B$13,2,FALSE), " - grade ",'4. Campaign staff'!E16)),'4. Campaign staff'!C16)</f>
        <v xml:space="preserve">Monitoring and Evaluation officer </v>
      </c>
      <c r="D22" s="537"/>
      <c r="E22" s="537"/>
      <c r="F22" s="537"/>
      <c r="G22" s="537"/>
      <c r="H22" s="538"/>
      <c r="I22" s="535"/>
      <c r="J22" s="536"/>
      <c r="K22" s="535"/>
      <c r="L22" s="539"/>
      <c r="M22" s="536"/>
      <c r="N22" s="540"/>
      <c r="O22" s="541"/>
      <c r="P22" s="535"/>
      <c r="Q22" s="536"/>
      <c r="R22" s="535"/>
      <c r="S22" s="536"/>
      <c r="T22" s="542"/>
      <c r="U22" s="542"/>
      <c r="V22" s="542"/>
      <c r="W22" s="542"/>
      <c r="X22" s="535"/>
      <c r="Y22" s="536"/>
      <c r="Z22" s="170"/>
      <c r="AA22" s="169"/>
      <c r="AC22" s="79">
        <f t="shared" si="0"/>
        <v>0</v>
      </c>
      <c r="AD22" s="12"/>
    </row>
    <row r="23" spans="2:30" x14ac:dyDescent="0.3">
      <c r="B23" s="76">
        <f t="shared" si="1"/>
        <v>8</v>
      </c>
      <c r="C23" s="537" t="str">
        <f>IFERROR(IF('4. Campaign staff'!C17='0d. Support language'!$A$38,'0d. Support language'!$A$38,CONCATENATE('4. Campaign staff'!C17," - ",VLOOKUP('4. Campaign staff'!G17,'0d. Support language'!$A$10:$B$13,2,FALSE), " - grade ",'4. Campaign staff'!E17)),'4. Campaign staff'!C17)</f>
        <v xml:space="preserve">State Health Educator </v>
      </c>
      <c r="D23" s="537"/>
      <c r="E23" s="537"/>
      <c r="F23" s="537"/>
      <c r="G23" s="537"/>
      <c r="H23" s="538"/>
      <c r="I23" s="535"/>
      <c r="J23" s="536"/>
      <c r="K23" s="535"/>
      <c r="L23" s="539"/>
      <c r="M23" s="536"/>
      <c r="N23" s="540"/>
      <c r="O23" s="541"/>
      <c r="P23" s="535"/>
      <c r="Q23" s="536"/>
      <c r="R23" s="535"/>
      <c r="S23" s="536"/>
      <c r="T23" s="542"/>
      <c r="U23" s="542"/>
      <c r="V23" s="542"/>
      <c r="W23" s="542"/>
      <c r="X23" s="535"/>
      <c r="Y23" s="536"/>
      <c r="Z23" s="170"/>
      <c r="AA23" s="169"/>
      <c r="AC23" s="79">
        <f t="shared" si="0"/>
        <v>0</v>
      </c>
      <c r="AD23" s="12"/>
    </row>
    <row r="24" spans="2:30" x14ac:dyDescent="0.3">
      <c r="B24" s="76">
        <f t="shared" si="1"/>
        <v>9</v>
      </c>
      <c r="C24" s="537" t="str">
        <f>IFERROR(IF('4. Campaign staff'!C18='0d. Support language'!$A$38,'0d. Support language'!$A$38,CONCATENATE('4. Campaign staff'!C18," - ",VLOOKUP('4. Campaign staff'!G18,'0d. Support language'!$A$10:$B$13,2,FALSE), " - grade ",'4. Campaign staff'!E18)),'4. Campaign staff'!C18)</f>
        <v xml:space="preserve">State Cold Chain Officer </v>
      </c>
      <c r="D24" s="537"/>
      <c r="E24" s="537"/>
      <c r="F24" s="537"/>
      <c r="G24" s="537"/>
      <c r="H24" s="538"/>
      <c r="I24" s="535"/>
      <c r="J24" s="536"/>
      <c r="K24" s="535"/>
      <c r="L24" s="539"/>
      <c r="M24" s="536"/>
      <c r="N24" s="540"/>
      <c r="O24" s="541"/>
      <c r="P24" s="535"/>
      <c r="Q24" s="536"/>
      <c r="R24" s="535"/>
      <c r="S24" s="536"/>
      <c r="T24" s="542"/>
      <c r="U24" s="542"/>
      <c r="V24" s="542"/>
      <c r="W24" s="542"/>
      <c r="X24" s="535"/>
      <c r="Y24" s="536"/>
      <c r="Z24" s="170"/>
      <c r="AA24" s="169"/>
      <c r="AC24" s="79">
        <f t="shared" si="0"/>
        <v>0</v>
      </c>
      <c r="AD24" s="12"/>
    </row>
    <row r="25" spans="2:30" x14ac:dyDescent="0.3">
      <c r="B25" s="76">
        <f t="shared" si="1"/>
        <v>10</v>
      </c>
      <c r="C25" s="537" t="str">
        <f>IFERROR(IF('4. Campaign staff'!C19='0d. Support language'!$A$38,'0d. Support language'!$A$38,CONCATENATE('4. Campaign staff'!C19," - ",VLOOKUP('4. Campaign staff'!G19,'0d. Support language'!$A$10:$B$13,2,FALSE), " - grade ",'4. Campaign staff'!E19)),'4. Campaign staff'!C19)</f>
        <v>Select cadre</v>
      </c>
      <c r="D25" s="537"/>
      <c r="E25" s="537"/>
      <c r="F25" s="537"/>
      <c r="G25" s="537"/>
      <c r="H25" s="538"/>
      <c r="I25" s="535"/>
      <c r="J25" s="536"/>
      <c r="K25" s="535"/>
      <c r="L25" s="539"/>
      <c r="M25" s="536"/>
      <c r="N25" s="540"/>
      <c r="O25" s="541"/>
      <c r="P25" s="535"/>
      <c r="Q25" s="536"/>
      <c r="R25" s="535"/>
      <c r="S25" s="536"/>
      <c r="T25" s="542"/>
      <c r="U25" s="542"/>
      <c r="V25" s="542"/>
      <c r="W25" s="542"/>
      <c r="X25" s="535"/>
      <c r="Y25" s="536"/>
      <c r="Z25" s="170"/>
      <c r="AA25" s="169"/>
      <c r="AC25" s="79">
        <f t="shared" si="0"/>
        <v>0</v>
      </c>
      <c r="AD25" s="12"/>
    </row>
    <row r="26" spans="2:30" x14ac:dyDescent="0.3">
      <c r="B26" s="76">
        <f t="shared" si="1"/>
        <v>11</v>
      </c>
      <c r="C26" s="537" t="str">
        <f>IFERROR(IF('4. Campaign staff'!C20='0d. Support language'!$A$38,'0d. Support language'!$A$38,CONCATENATE('4. Campaign staff'!C20," - ",VLOOKUP('4. Campaign staff'!G20,'0d. Support language'!$A$10:$B$13,2,FALSE), " - grade ",'4. Campaign staff'!E20)),'4. Campaign staff'!C20)</f>
        <v>Select cadre</v>
      </c>
      <c r="D26" s="537"/>
      <c r="E26" s="537"/>
      <c r="F26" s="537"/>
      <c r="G26" s="537"/>
      <c r="H26" s="538"/>
      <c r="I26" s="535"/>
      <c r="J26" s="536"/>
      <c r="K26" s="535"/>
      <c r="L26" s="539"/>
      <c r="M26" s="536"/>
      <c r="N26" s="540"/>
      <c r="O26" s="541"/>
      <c r="P26" s="535"/>
      <c r="Q26" s="536"/>
      <c r="R26" s="535"/>
      <c r="S26" s="536"/>
      <c r="T26" s="542"/>
      <c r="U26" s="542"/>
      <c r="V26" s="542"/>
      <c r="W26" s="542"/>
      <c r="X26" s="535"/>
      <c r="Y26" s="536"/>
      <c r="Z26" s="170"/>
      <c r="AA26" s="169"/>
      <c r="AC26" s="79">
        <f t="shared" si="0"/>
        <v>0</v>
      </c>
      <c r="AD26" s="12"/>
    </row>
    <row r="27" spans="2:30" x14ac:dyDescent="0.3">
      <c r="B27" s="76">
        <f t="shared" si="1"/>
        <v>12</v>
      </c>
      <c r="C27" s="537" t="str">
        <f>IFERROR(IF('4. Campaign staff'!C21='0d. Support language'!$A$38,'0d. Support language'!$A$38,CONCATENATE('4. Campaign staff'!C21," - ",VLOOKUP('4. Campaign staff'!G21,'0d. Support language'!$A$10:$B$13,2,FALSE), " - grade ",'4. Campaign staff'!E21)),'4. Campaign staff'!C21)</f>
        <v>Select cadre</v>
      </c>
      <c r="D27" s="537"/>
      <c r="E27" s="537"/>
      <c r="F27" s="537"/>
      <c r="G27" s="537"/>
      <c r="H27" s="538"/>
      <c r="I27" s="535"/>
      <c r="J27" s="536"/>
      <c r="K27" s="535"/>
      <c r="L27" s="539"/>
      <c r="M27" s="536"/>
      <c r="N27" s="540"/>
      <c r="O27" s="541"/>
      <c r="P27" s="535"/>
      <c r="Q27" s="536"/>
      <c r="R27" s="535"/>
      <c r="S27" s="536"/>
      <c r="T27" s="542"/>
      <c r="U27" s="542"/>
      <c r="V27" s="542"/>
      <c r="W27" s="542"/>
      <c r="X27" s="535"/>
      <c r="Y27" s="536"/>
      <c r="Z27" s="170"/>
      <c r="AA27" s="169"/>
      <c r="AC27" s="79">
        <f t="shared" si="0"/>
        <v>0</v>
      </c>
      <c r="AD27" s="12"/>
    </row>
    <row r="28" spans="2:30" x14ac:dyDescent="0.3">
      <c r="B28" s="76">
        <f t="shared" si="1"/>
        <v>13</v>
      </c>
      <c r="C28" s="537" t="str">
        <f>IFERROR(IF('4. Campaign staff'!C22='0d. Support language'!$A$38,'0d. Support language'!$A$38,CONCATENATE('4. Campaign staff'!C22," - ",VLOOKUP('4. Campaign staff'!G22,'0d. Support language'!$A$10:$B$13,2,FALSE), " - grade ",'4. Campaign staff'!E22)),'4. Campaign staff'!C22)</f>
        <v>Select cadre</v>
      </c>
      <c r="D28" s="537"/>
      <c r="E28" s="537"/>
      <c r="F28" s="537"/>
      <c r="G28" s="537"/>
      <c r="H28" s="538"/>
      <c r="I28" s="535"/>
      <c r="J28" s="536"/>
      <c r="K28" s="535"/>
      <c r="L28" s="539"/>
      <c r="M28" s="536"/>
      <c r="N28" s="540"/>
      <c r="O28" s="541"/>
      <c r="P28" s="535"/>
      <c r="Q28" s="536"/>
      <c r="R28" s="535"/>
      <c r="S28" s="536"/>
      <c r="T28" s="542"/>
      <c r="U28" s="542"/>
      <c r="V28" s="542"/>
      <c r="W28" s="542"/>
      <c r="X28" s="535"/>
      <c r="Y28" s="536"/>
      <c r="Z28" s="170"/>
      <c r="AA28" s="169"/>
      <c r="AC28" s="79">
        <f t="shared" si="0"/>
        <v>0</v>
      </c>
      <c r="AD28" s="12"/>
    </row>
    <row r="29" spans="2:30" x14ac:dyDescent="0.3">
      <c r="B29" s="76">
        <f t="shared" si="1"/>
        <v>14</v>
      </c>
      <c r="C29" s="537" t="str">
        <f>IFERROR(IF('4. Campaign staff'!C23='0d. Support language'!$A$38,'0d. Support language'!$A$38,CONCATENATE('4. Campaign staff'!C23," - ",VLOOKUP('4. Campaign staff'!G23,'0d. Support language'!$A$10:$B$13,2,FALSE), " - grade ",'4. Campaign staff'!E23)),'4. Campaign staff'!C23)</f>
        <v>Select cadre</v>
      </c>
      <c r="D29" s="537"/>
      <c r="E29" s="537"/>
      <c r="F29" s="537"/>
      <c r="G29" s="537"/>
      <c r="H29" s="538"/>
      <c r="I29" s="535"/>
      <c r="J29" s="536"/>
      <c r="K29" s="535"/>
      <c r="L29" s="539"/>
      <c r="M29" s="536"/>
      <c r="N29" s="540"/>
      <c r="O29" s="541"/>
      <c r="P29" s="535"/>
      <c r="Q29" s="536"/>
      <c r="R29" s="535"/>
      <c r="S29" s="536"/>
      <c r="T29" s="542"/>
      <c r="U29" s="542"/>
      <c r="V29" s="542"/>
      <c r="W29" s="542"/>
      <c r="X29" s="535"/>
      <c r="Y29" s="536"/>
      <c r="Z29" s="170"/>
      <c r="AA29" s="169"/>
      <c r="AC29" s="79">
        <f t="shared" si="0"/>
        <v>0</v>
      </c>
      <c r="AD29" s="12"/>
    </row>
    <row r="30" spans="2:30" x14ac:dyDescent="0.3">
      <c r="B30" s="76">
        <f t="shared" si="1"/>
        <v>15</v>
      </c>
      <c r="C30" s="537" t="str">
        <f>IFERROR(IF('4. Campaign staff'!C24='0d. Support language'!$A$38,'0d. Support language'!$A$38,CONCATENATE('4. Campaign staff'!C24," - ",VLOOKUP('4. Campaign staff'!G24,'0d. Support language'!$A$10:$B$13,2,FALSE), " - grade ",'4. Campaign staff'!E24)),'4. Campaign staff'!C24)</f>
        <v>Select cadre</v>
      </c>
      <c r="D30" s="537"/>
      <c r="E30" s="537"/>
      <c r="F30" s="537"/>
      <c r="G30" s="537"/>
      <c r="H30" s="538"/>
      <c r="I30" s="535"/>
      <c r="J30" s="536"/>
      <c r="K30" s="535"/>
      <c r="L30" s="539"/>
      <c r="M30" s="536"/>
      <c r="N30" s="540"/>
      <c r="O30" s="541"/>
      <c r="P30" s="535"/>
      <c r="Q30" s="536"/>
      <c r="R30" s="535"/>
      <c r="S30" s="536"/>
      <c r="T30" s="542"/>
      <c r="U30" s="542"/>
      <c r="V30" s="542"/>
      <c r="W30" s="542"/>
      <c r="X30" s="535"/>
      <c r="Y30" s="536"/>
      <c r="Z30" s="170"/>
      <c r="AA30" s="169"/>
      <c r="AC30" s="79">
        <f t="shared" si="0"/>
        <v>0</v>
      </c>
      <c r="AD30" s="12"/>
    </row>
    <row r="31" spans="2:30" x14ac:dyDescent="0.3">
      <c r="B31" s="76">
        <f t="shared" si="1"/>
        <v>16</v>
      </c>
      <c r="C31" s="537" t="str">
        <f>IFERROR(IF('4. Campaign staff'!C25='0d. Support language'!$A$38,'0d. Support language'!$A$38,CONCATENATE('4. Campaign staff'!C25," - ",VLOOKUP('4. Campaign staff'!G25,'0d. Support language'!$A$10:$B$13,2,FALSE), " - grade ",'4. Campaign staff'!E25)),'4. Campaign staff'!C25)</f>
        <v>Select cadre</v>
      </c>
      <c r="D31" s="537"/>
      <c r="E31" s="537"/>
      <c r="F31" s="537"/>
      <c r="G31" s="537"/>
      <c r="H31" s="538"/>
      <c r="I31" s="535"/>
      <c r="J31" s="536"/>
      <c r="K31" s="535"/>
      <c r="L31" s="539"/>
      <c r="M31" s="536"/>
      <c r="N31" s="540"/>
      <c r="O31" s="541"/>
      <c r="P31" s="535"/>
      <c r="Q31" s="536"/>
      <c r="R31" s="535"/>
      <c r="S31" s="536"/>
      <c r="T31" s="542"/>
      <c r="U31" s="542"/>
      <c r="V31" s="542"/>
      <c r="W31" s="542"/>
      <c r="X31" s="535"/>
      <c r="Y31" s="536"/>
      <c r="Z31" s="170"/>
      <c r="AA31" s="169"/>
      <c r="AC31" s="79">
        <f t="shared" si="0"/>
        <v>0</v>
      </c>
      <c r="AD31" s="12"/>
    </row>
    <row r="32" spans="2:30" x14ac:dyDescent="0.3">
      <c r="B32" s="76">
        <f t="shared" si="1"/>
        <v>17</v>
      </c>
      <c r="C32" s="537" t="str">
        <f>IFERROR(IF('4. Campaign staff'!C26='0d. Support language'!$A$38,'0d. Support language'!$A$38,CONCATENATE('4. Campaign staff'!C26," - ",VLOOKUP('4. Campaign staff'!G26,'0d. Support language'!$A$10:$B$13,2,FALSE), " - grade ",'4. Campaign staff'!E26)),'4. Campaign staff'!C26)</f>
        <v>Select cadre</v>
      </c>
      <c r="D32" s="537"/>
      <c r="E32" s="537"/>
      <c r="F32" s="537"/>
      <c r="G32" s="537"/>
      <c r="H32" s="538"/>
      <c r="I32" s="535"/>
      <c r="J32" s="536"/>
      <c r="K32" s="535"/>
      <c r="L32" s="539"/>
      <c r="M32" s="536"/>
      <c r="N32" s="540"/>
      <c r="O32" s="541"/>
      <c r="P32" s="535"/>
      <c r="Q32" s="536"/>
      <c r="R32" s="535"/>
      <c r="S32" s="536"/>
      <c r="T32" s="542"/>
      <c r="U32" s="542"/>
      <c r="V32" s="542"/>
      <c r="W32" s="542"/>
      <c r="X32" s="535"/>
      <c r="Y32" s="536"/>
      <c r="Z32" s="170"/>
      <c r="AA32" s="169"/>
      <c r="AC32" s="79">
        <f t="shared" si="0"/>
        <v>0</v>
      </c>
      <c r="AD32" s="12"/>
    </row>
    <row r="33" spans="2:30" x14ac:dyDescent="0.3">
      <c r="B33" s="76">
        <f t="shared" si="1"/>
        <v>18</v>
      </c>
      <c r="C33" s="537" t="str">
        <f>IFERROR(IF('4. Campaign staff'!C27='0d. Support language'!$A$38,'0d. Support language'!$A$38,CONCATENATE('4. Campaign staff'!C27," - ",VLOOKUP('4. Campaign staff'!G27,'0d. Support language'!$A$10:$B$13,2,FALSE), " - grade ",'4. Campaign staff'!E27)),'4. Campaign staff'!C27)</f>
        <v>Select cadre</v>
      </c>
      <c r="D33" s="537"/>
      <c r="E33" s="537"/>
      <c r="F33" s="537"/>
      <c r="G33" s="537"/>
      <c r="H33" s="538"/>
      <c r="I33" s="535"/>
      <c r="J33" s="536"/>
      <c r="K33" s="535"/>
      <c r="L33" s="539"/>
      <c r="M33" s="536"/>
      <c r="N33" s="540"/>
      <c r="O33" s="541"/>
      <c r="P33" s="535"/>
      <c r="Q33" s="536"/>
      <c r="R33" s="535"/>
      <c r="S33" s="536"/>
      <c r="T33" s="542"/>
      <c r="U33" s="542"/>
      <c r="V33" s="542"/>
      <c r="W33" s="542"/>
      <c r="X33" s="535"/>
      <c r="Y33" s="536"/>
      <c r="Z33" s="170"/>
      <c r="AA33" s="169"/>
      <c r="AC33" s="79">
        <f t="shared" si="0"/>
        <v>0</v>
      </c>
      <c r="AD33" s="12"/>
    </row>
    <row r="34" spans="2:30" x14ac:dyDescent="0.3">
      <c r="B34" s="76">
        <f t="shared" si="1"/>
        <v>19</v>
      </c>
      <c r="C34" s="537" t="str">
        <f>IFERROR(IF('4. Campaign staff'!C28='0d. Support language'!$A$38,'0d. Support language'!$A$38,CONCATENATE('4. Campaign staff'!C28," - ",VLOOKUP('4. Campaign staff'!G28,'0d. Support language'!$A$10:$B$13,2,FALSE), " - grade ",'4. Campaign staff'!E28)),'4. Campaign staff'!C28)</f>
        <v>Select cadre</v>
      </c>
      <c r="D34" s="537"/>
      <c r="E34" s="537"/>
      <c r="F34" s="537"/>
      <c r="G34" s="537"/>
      <c r="H34" s="538"/>
      <c r="I34" s="535"/>
      <c r="J34" s="536"/>
      <c r="K34" s="535"/>
      <c r="L34" s="539"/>
      <c r="M34" s="536"/>
      <c r="N34" s="540"/>
      <c r="O34" s="541"/>
      <c r="P34" s="535"/>
      <c r="Q34" s="536"/>
      <c r="R34" s="535"/>
      <c r="S34" s="536"/>
      <c r="T34" s="542"/>
      <c r="U34" s="542"/>
      <c r="V34" s="542"/>
      <c r="W34" s="542"/>
      <c r="X34" s="535"/>
      <c r="Y34" s="536"/>
      <c r="Z34" s="170"/>
      <c r="AA34" s="169"/>
      <c r="AC34" s="79">
        <f t="shared" si="0"/>
        <v>0</v>
      </c>
      <c r="AD34" s="12"/>
    </row>
    <row r="35" spans="2:30" x14ac:dyDescent="0.3">
      <c r="B35" s="76">
        <f t="shared" si="1"/>
        <v>20</v>
      </c>
      <c r="C35" s="537" t="str">
        <f>IFERROR(IF('4. Campaign staff'!C29='0d. Support language'!$A$38,'0d. Support language'!$A$38,CONCATENATE('4. Campaign staff'!C29," - ",VLOOKUP('4. Campaign staff'!G29,'0d. Support language'!$A$10:$B$13,2,FALSE), " - grade ",'4. Campaign staff'!E29)),'4. Campaign staff'!C29)</f>
        <v>Select cadre</v>
      </c>
      <c r="D35" s="537"/>
      <c r="E35" s="537"/>
      <c r="F35" s="537"/>
      <c r="G35" s="537"/>
      <c r="H35" s="538"/>
      <c r="I35" s="535"/>
      <c r="J35" s="536"/>
      <c r="K35" s="535"/>
      <c r="L35" s="539"/>
      <c r="M35" s="536"/>
      <c r="N35" s="540"/>
      <c r="O35" s="541"/>
      <c r="P35" s="535"/>
      <c r="Q35" s="536"/>
      <c r="R35" s="535"/>
      <c r="S35" s="536"/>
      <c r="T35" s="542"/>
      <c r="U35" s="542"/>
      <c r="V35" s="542"/>
      <c r="W35" s="542"/>
      <c r="X35" s="535"/>
      <c r="Y35" s="536"/>
      <c r="Z35" s="170"/>
      <c r="AA35" s="169"/>
      <c r="AC35" s="79">
        <f t="shared" si="0"/>
        <v>0</v>
      </c>
      <c r="AD35" s="12"/>
    </row>
    <row r="36" spans="2:30" x14ac:dyDescent="0.3">
      <c r="B36" s="76">
        <f t="shared" si="1"/>
        <v>21</v>
      </c>
      <c r="C36" s="537" t="str">
        <f>IFERROR(IF('4. Campaign staff'!C30='0d. Support language'!$A$38,'0d. Support language'!$A$38,CONCATENATE('4. Campaign staff'!C30," - ",VLOOKUP('4. Campaign staff'!G30,'0d. Support language'!$A$10:$B$13,2,FALSE), " - grade ",'4. Campaign staff'!E30)),'4. Campaign staff'!C30)</f>
        <v>Select cadre</v>
      </c>
      <c r="D36" s="537"/>
      <c r="E36" s="537"/>
      <c r="F36" s="537"/>
      <c r="G36" s="537"/>
      <c r="H36" s="538"/>
      <c r="I36" s="535"/>
      <c r="J36" s="536"/>
      <c r="K36" s="535"/>
      <c r="L36" s="539"/>
      <c r="M36" s="536"/>
      <c r="N36" s="540"/>
      <c r="O36" s="541"/>
      <c r="P36" s="535"/>
      <c r="Q36" s="536"/>
      <c r="R36" s="535"/>
      <c r="S36" s="536"/>
      <c r="T36" s="542"/>
      <c r="U36" s="542"/>
      <c r="V36" s="542"/>
      <c r="W36" s="542"/>
      <c r="X36" s="535"/>
      <c r="Y36" s="536"/>
      <c r="Z36" s="170"/>
      <c r="AA36" s="169"/>
      <c r="AC36" s="79">
        <f t="shared" si="0"/>
        <v>0</v>
      </c>
      <c r="AD36" s="12"/>
    </row>
    <row r="37" spans="2:30" x14ac:dyDescent="0.3">
      <c r="B37" s="76">
        <f t="shared" si="1"/>
        <v>22</v>
      </c>
      <c r="C37" s="537" t="str">
        <f>IFERROR(IF('4. Campaign staff'!C31='0d. Support language'!$A$38,'0d. Support language'!$A$38,CONCATENATE('4. Campaign staff'!C31," - ",VLOOKUP('4. Campaign staff'!G31,'0d. Support language'!$A$10:$B$13,2,FALSE), " - grade ",'4. Campaign staff'!E31)),'4. Campaign staff'!C31)</f>
        <v>Select cadre</v>
      </c>
      <c r="D37" s="537"/>
      <c r="E37" s="537"/>
      <c r="F37" s="537"/>
      <c r="G37" s="537"/>
      <c r="H37" s="538"/>
      <c r="I37" s="535"/>
      <c r="J37" s="536"/>
      <c r="K37" s="535"/>
      <c r="L37" s="539"/>
      <c r="M37" s="536"/>
      <c r="N37" s="540"/>
      <c r="O37" s="541"/>
      <c r="P37" s="535"/>
      <c r="Q37" s="536"/>
      <c r="R37" s="535"/>
      <c r="S37" s="536"/>
      <c r="T37" s="542"/>
      <c r="U37" s="542"/>
      <c r="V37" s="542"/>
      <c r="W37" s="542"/>
      <c r="X37" s="535"/>
      <c r="Y37" s="536"/>
      <c r="Z37" s="170"/>
      <c r="AA37" s="169"/>
      <c r="AC37" s="79">
        <f t="shared" si="0"/>
        <v>0</v>
      </c>
      <c r="AD37" s="12"/>
    </row>
    <row r="38" spans="2:30" x14ac:dyDescent="0.3">
      <c r="B38" s="76">
        <f t="shared" si="1"/>
        <v>23</v>
      </c>
      <c r="C38" s="537" t="str">
        <f>IFERROR(IF('4. Campaign staff'!C32='0d. Support language'!$A$38,'0d. Support language'!$A$38,CONCATENATE('4. Campaign staff'!C32," - ",VLOOKUP('4. Campaign staff'!G32,'0d. Support language'!$A$10:$B$13,2,FALSE), " - grade ",'4. Campaign staff'!E32)),'4. Campaign staff'!C32)</f>
        <v>Select cadre</v>
      </c>
      <c r="D38" s="537"/>
      <c r="E38" s="537"/>
      <c r="F38" s="537"/>
      <c r="G38" s="537"/>
      <c r="H38" s="538"/>
      <c r="I38" s="535"/>
      <c r="J38" s="536"/>
      <c r="K38" s="535"/>
      <c r="L38" s="539"/>
      <c r="M38" s="536"/>
      <c r="N38" s="540"/>
      <c r="O38" s="541"/>
      <c r="P38" s="535"/>
      <c r="Q38" s="536"/>
      <c r="R38" s="535"/>
      <c r="S38" s="536"/>
      <c r="T38" s="542"/>
      <c r="U38" s="542"/>
      <c r="V38" s="542"/>
      <c r="W38" s="542"/>
      <c r="X38" s="535"/>
      <c r="Y38" s="536"/>
      <c r="Z38" s="170"/>
      <c r="AA38" s="169"/>
      <c r="AC38" s="79">
        <f t="shared" si="0"/>
        <v>0</v>
      </c>
      <c r="AD38" s="12"/>
    </row>
    <row r="39" spans="2:30" x14ac:dyDescent="0.3">
      <c r="B39" s="76">
        <f t="shared" si="1"/>
        <v>24</v>
      </c>
      <c r="C39" s="537" t="str">
        <f>IFERROR(IF('4. Campaign staff'!C33='0d. Support language'!$A$38,'0d. Support language'!$A$38,CONCATENATE('4. Campaign staff'!C33," - ",VLOOKUP('4. Campaign staff'!G33,'0d. Support language'!$A$10:$B$13,2,FALSE), " - grade ",'4. Campaign staff'!E33)),'4. Campaign staff'!C33)</f>
        <v>Select cadre</v>
      </c>
      <c r="D39" s="537"/>
      <c r="E39" s="537"/>
      <c r="F39" s="537"/>
      <c r="G39" s="537"/>
      <c r="H39" s="538"/>
      <c r="I39" s="535"/>
      <c r="J39" s="536"/>
      <c r="K39" s="535"/>
      <c r="L39" s="539"/>
      <c r="M39" s="536"/>
      <c r="N39" s="540"/>
      <c r="O39" s="541"/>
      <c r="P39" s="535"/>
      <c r="Q39" s="536"/>
      <c r="R39" s="535"/>
      <c r="S39" s="536"/>
      <c r="T39" s="542"/>
      <c r="U39" s="542"/>
      <c r="V39" s="542"/>
      <c r="W39" s="542"/>
      <c r="X39" s="535"/>
      <c r="Y39" s="536"/>
      <c r="Z39" s="170"/>
      <c r="AA39" s="169"/>
      <c r="AC39" s="79">
        <f t="shared" si="0"/>
        <v>0</v>
      </c>
      <c r="AD39" s="12"/>
    </row>
    <row r="40" spans="2:30" x14ac:dyDescent="0.3">
      <c r="B40" s="76">
        <f t="shared" si="1"/>
        <v>25</v>
      </c>
      <c r="C40" s="537" t="str">
        <f>IFERROR(IF('4. Campaign staff'!C34='0d. Support language'!$A$38,'0d. Support language'!$A$38,CONCATENATE('4. Campaign staff'!C34," - ",VLOOKUP('4. Campaign staff'!G34,'0d. Support language'!$A$10:$B$13,2,FALSE), " - grade ",'4. Campaign staff'!E34)),'4. Campaign staff'!C34)</f>
        <v>Select cadre</v>
      </c>
      <c r="D40" s="537"/>
      <c r="E40" s="537"/>
      <c r="F40" s="537"/>
      <c r="G40" s="537"/>
      <c r="H40" s="538"/>
      <c r="I40" s="535"/>
      <c r="J40" s="536"/>
      <c r="K40" s="535"/>
      <c r="L40" s="539"/>
      <c r="M40" s="536"/>
      <c r="N40" s="540"/>
      <c r="O40" s="541"/>
      <c r="P40" s="535"/>
      <c r="Q40" s="536"/>
      <c r="R40" s="535"/>
      <c r="S40" s="536"/>
      <c r="T40" s="542"/>
      <c r="U40" s="542"/>
      <c r="V40" s="542"/>
      <c r="W40" s="542"/>
      <c r="X40" s="535"/>
      <c r="Y40" s="536"/>
      <c r="Z40" s="170"/>
      <c r="AA40" s="169"/>
      <c r="AC40" s="79">
        <f t="shared" si="0"/>
        <v>0</v>
      </c>
      <c r="AD40" s="12"/>
    </row>
    <row r="41" spans="2:30" x14ac:dyDescent="0.3">
      <c r="B41" s="76">
        <f t="shared" si="1"/>
        <v>26</v>
      </c>
      <c r="C41" s="537" t="str">
        <f>IFERROR(IF('4. Campaign staff'!C35='0d. Support language'!$A$38,'0d. Support language'!$A$38,CONCATENATE('4. Campaign staff'!C35," - ",VLOOKUP('4. Campaign staff'!G35,'0d. Support language'!$A$10:$B$13,2,FALSE), " - grade ",'4. Campaign staff'!E35)),'4. Campaign staff'!C35)</f>
        <v>Select cadre</v>
      </c>
      <c r="D41" s="537"/>
      <c r="E41" s="537"/>
      <c r="F41" s="537"/>
      <c r="G41" s="537"/>
      <c r="H41" s="538"/>
      <c r="I41" s="535"/>
      <c r="J41" s="536"/>
      <c r="K41" s="535"/>
      <c r="L41" s="539"/>
      <c r="M41" s="536"/>
      <c r="N41" s="540"/>
      <c r="O41" s="541"/>
      <c r="P41" s="535"/>
      <c r="Q41" s="536"/>
      <c r="R41" s="535"/>
      <c r="S41" s="536"/>
      <c r="T41" s="542"/>
      <c r="U41" s="542"/>
      <c r="V41" s="542"/>
      <c r="W41" s="542"/>
      <c r="X41" s="535"/>
      <c r="Y41" s="536"/>
      <c r="Z41" s="170"/>
      <c r="AA41" s="169"/>
      <c r="AC41" s="79">
        <f t="shared" si="0"/>
        <v>0</v>
      </c>
      <c r="AD41" s="12"/>
    </row>
    <row r="42" spans="2:30" x14ac:dyDescent="0.3">
      <c r="B42" s="76">
        <f t="shared" si="1"/>
        <v>27</v>
      </c>
      <c r="C42" s="537" t="str">
        <f>IFERROR(IF('4. Campaign staff'!C36='0d. Support language'!$A$38,'0d. Support language'!$A$38,CONCATENATE('4. Campaign staff'!C36," - ",VLOOKUP('4. Campaign staff'!G36,'0d. Support language'!$A$10:$B$13,2,FALSE), " - grade ",'4. Campaign staff'!E36)),'4. Campaign staff'!C36)</f>
        <v>Select cadre</v>
      </c>
      <c r="D42" s="537"/>
      <c r="E42" s="537"/>
      <c r="F42" s="537"/>
      <c r="G42" s="537"/>
      <c r="H42" s="538"/>
      <c r="I42" s="535"/>
      <c r="J42" s="536"/>
      <c r="K42" s="535"/>
      <c r="L42" s="539"/>
      <c r="M42" s="536"/>
      <c r="N42" s="540"/>
      <c r="O42" s="541"/>
      <c r="P42" s="535"/>
      <c r="Q42" s="536"/>
      <c r="R42" s="535"/>
      <c r="S42" s="536"/>
      <c r="T42" s="542"/>
      <c r="U42" s="542"/>
      <c r="V42" s="542"/>
      <c r="W42" s="542"/>
      <c r="X42" s="535"/>
      <c r="Y42" s="536"/>
      <c r="Z42" s="170"/>
      <c r="AA42" s="169"/>
      <c r="AC42" s="79">
        <f t="shared" si="0"/>
        <v>0</v>
      </c>
      <c r="AD42" s="12"/>
    </row>
    <row r="43" spans="2:30" x14ac:dyDescent="0.3">
      <c r="B43" s="76">
        <f t="shared" si="1"/>
        <v>28</v>
      </c>
      <c r="C43" s="537" t="str">
        <f>IFERROR(IF('4. Campaign staff'!C37='0d. Support language'!$A$38,'0d. Support language'!$A$38,CONCATENATE('4. Campaign staff'!C37," - ",VLOOKUP('4. Campaign staff'!G37,'0d. Support language'!$A$10:$B$13,2,FALSE), " - grade ",'4. Campaign staff'!E37)),'4. Campaign staff'!C37)</f>
        <v>Select cadre</v>
      </c>
      <c r="D43" s="537"/>
      <c r="E43" s="537"/>
      <c r="F43" s="537"/>
      <c r="G43" s="537"/>
      <c r="H43" s="538"/>
      <c r="I43" s="535"/>
      <c r="J43" s="536"/>
      <c r="K43" s="535"/>
      <c r="L43" s="539"/>
      <c r="M43" s="536"/>
      <c r="N43" s="540"/>
      <c r="O43" s="541"/>
      <c r="P43" s="535"/>
      <c r="Q43" s="536"/>
      <c r="R43" s="535"/>
      <c r="S43" s="536"/>
      <c r="T43" s="542"/>
      <c r="U43" s="542"/>
      <c r="V43" s="542"/>
      <c r="W43" s="542"/>
      <c r="X43" s="535"/>
      <c r="Y43" s="536"/>
      <c r="Z43" s="170"/>
      <c r="AA43" s="169"/>
      <c r="AC43" s="79">
        <f t="shared" si="0"/>
        <v>0</v>
      </c>
      <c r="AD43" s="12"/>
    </row>
    <row r="44" spans="2:30" x14ac:dyDescent="0.3">
      <c r="B44" s="76">
        <f t="shared" si="1"/>
        <v>29</v>
      </c>
      <c r="C44" s="537" t="str">
        <f>IFERROR(IF('4. Campaign staff'!C38='0d. Support language'!$A$38,'0d. Support language'!$A$38,CONCATENATE('4. Campaign staff'!C38," - ",VLOOKUP('4. Campaign staff'!G38,'0d. Support language'!$A$10:$B$13,2,FALSE), " - grade ",'4. Campaign staff'!E38)),'4. Campaign staff'!C38)</f>
        <v>Select cadre</v>
      </c>
      <c r="D44" s="537"/>
      <c r="E44" s="537"/>
      <c r="F44" s="537"/>
      <c r="G44" s="537"/>
      <c r="H44" s="538"/>
      <c r="I44" s="535"/>
      <c r="J44" s="536"/>
      <c r="K44" s="535"/>
      <c r="L44" s="539"/>
      <c r="M44" s="536"/>
      <c r="N44" s="540"/>
      <c r="O44" s="541"/>
      <c r="P44" s="535"/>
      <c r="Q44" s="536"/>
      <c r="R44" s="535"/>
      <c r="S44" s="536"/>
      <c r="T44" s="542"/>
      <c r="U44" s="542"/>
      <c r="V44" s="542"/>
      <c r="W44" s="542"/>
      <c r="X44" s="535"/>
      <c r="Y44" s="536"/>
      <c r="Z44" s="170"/>
      <c r="AA44" s="169"/>
      <c r="AC44" s="79">
        <f t="shared" si="0"/>
        <v>0</v>
      </c>
      <c r="AD44" s="12"/>
    </row>
    <row r="45" spans="2:30" x14ac:dyDescent="0.3">
      <c r="B45" s="76">
        <f t="shared" si="1"/>
        <v>30</v>
      </c>
      <c r="C45" s="537" t="str">
        <f>IFERROR(IF('4. Campaign staff'!C39='0d. Support language'!$A$38,'0d. Support language'!$A$38,CONCATENATE('4. Campaign staff'!C39," - ",VLOOKUP('4. Campaign staff'!G39,'0d. Support language'!$A$10:$B$13,2,FALSE), " - grade ",'4. Campaign staff'!E39)),'4. Campaign staff'!C39)</f>
        <v>Select cadre</v>
      </c>
      <c r="D45" s="537"/>
      <c r="E45" s="537"/>
      <c r="F45" s="537"/>
      <c r="G45" s="537"/>
      <c r="H45" s="538"/>
      <c r="I45" s="535"/>
      <c r="J45" s="536"/>
      <c r="K45" s="535"/>
      <c r="L45" s="539"/>
      <c r="M45" s="536"/>
      <c r="N45" s="540"/>
      <c r="O45" s="541"/>
      <c r="P45" s="535"/>
      <c r="Q45" s="536"/>
      <c r="R45" s="535"/>
      <c r="S45" s="536"/>
      <c r="T45" s="542"/>
      <c r="U45" s="542"/>
      <c r="V45" s="542"/>
      <c r="W45" s="542"/>
      <c r="X45" s="535"/>
      <c r="Y45" s="536"/>
      <c r="Z45" s="170"/>
      <c r="AA45" s="169"/>
      <c r="AC45" s="79">
        <f t="shared" si="0"/>
        <v>0</v>
      </c>
      <c r="AD45" s="12"/>
    </row>
    <row r="46" spans="2:30" x14ac:dyDescent="0.3">
      <c r="B46" s="76">
        <f t="shared" si="1"/>
        <v>31</v>
      </c>
      <c r="C46" s="537" t="str">
        <f>IFERROR(IF('4. Campaign staff'!C40='0d. Support language'!$A$38,'0d. Support language'!$A$38,CONCATENATE('4. Campaign staff'!C40," - ",VLOOKUP('4. Campaign staff'!G40,'0d. Support language'!$A$10:$B$13,2,FALSE), " - grade ",'4. Campaign staff'!E40)),'4. Campaign staff'!C40)</f>
        <v>Select cadre</v>
      </c>
      <c r="D46" s="537"/>
      <c r="E46" s="537"/>
      <c r="F46" s="537"/>
      <c r="G46" s="537"/>
      <c r="H46" s="538"/>
      <c r="I46" s="535"/>
      <c r="J46" s="536"/>
      <c r="K46" s="535"/>
      <c r="L46" s="539"/>
      <c r="M46" s="536"/>
      <c r="N46" s="540"/>
      <c r="O46" s="541"/>
      <c r="P46" s="535"/>
      <c r="Q46" s="536"/>
      <c r="R46" s="535"/>
      <c r="S46" s="536"/>
      <c r="T46" s="542"/>
      <c r="U46" s="542"/>
      <c r="V46" s="542"/>
      <c r="W46" s="542"/>
      <c r="X46" s="535"/>
      <c r="Y46" s="536"/>
      <c r="Z46" s="170"/>
      <c r="AA46" s="169"/>
      <c r="AC46" s="79">
        <f t="shared" si="0"/>
        <v>0</v>
      </c>
      <c r="AD46" s="12"/>
    </row>
    <row r="47" spans="2:30" x14ac:dyDescent="0.3">
      <c r="B47" s="76">
        <f t="shared" si="1"/>
        <v>32</v>
      </c>
      <c r="C47" s="537" t="str">
        <f>IFERROR(IF('4. Campaign staff'!C41='0d. Support language'!$A$38,'0d. Support language'!$A$38,CONCATENATE('4. Campaign staff'!C41," - ",VLOOKUP('4. Campaign staff'!G41,'0d. Support language'!$A$10:$B$13,2,FALSE), " - grade ",'4. Campaign staff'!E41)),'4. Campaign staff'!C41)</f>
        <v>Select cadre</v>
      </c>
      <c r="D47" s="537"/>
      <c r="E47" s="537"/>
      <c r="F47" s="537"/>
      <c r="G47" s="537"/>
      <c r="H47" s="538"/>
      <c r="I47" s="535"/>
      <c r="J47" s="536"/>
      <c r="K47" s="535"/>
      <c r="L47" s="539"/>
      <c r="M47" s="536"/>
      <c r="N47" s="540"/>
      <c r="O47" s="541"/>
      <c r="P47" s="535"/>
      <c r="Q47" s="536"/>
      <c r="R47" s="535"/>
      <c r="S47" s="536"/>
      <c r="T47" s="542"/>
      <c r="U47" s="542"/>
      <c r="V47" s="542"/>
      <c r="W47" s="542"/>
      <c r="X47" s="535"/>
      <c r="Y47" s="536"/>
      <c r="Z47" s="170"/>
      <c r="AA47" s="169"/>
      <c r="AC47" s="79">
        <f t="shared" si="0"/>
        <v>0</v>
      </c>
      <c r="AD47" s="12"/>
    </row>
    <row r="48" spans="2:30" x14ac:dyDescent="0.3">
      <c r="B48" s="76">
        <f t="shared" si="1"/>
        <v>33</v>
      </c>
      <c r="C48" s="537" t="str">
        <f>IFERROR(IF('4. Campaign staff'!C42='0d. Support language'!$A$38,'0d. Support language'!$A$38,CONCATENATE('4. Campaign staff'!C42," - ",VLOOKUP('4. Campaign staff'!G42,'0d. Support language'!$A$10:$B$13,2,FALSE), " - grade ",'4. Campaign staff'!E42)),'4. Campaign staff'!C42)</f>
        <v>Select cadre</v>
      </c>
      <c r="D48" s="537"/>
      <c r="E48" s="537"/>
      <c r="F48" s="537"/>
      <c r="G48" s="537"/>
      <c r="H48" s="538"/>
      <c r="I48" s="535"/>
      <c r="J48" s="536"/>
      <c r="K48" s="535"/>
      <c r="L48" s="539"/>
      <c r="M48" s="536"/>
      <c r="N48" s="540"/>
      <c r="O48" s="541"/>
      <c r="P48" s="535"/>
      <c r="Q48" s="536"/>
      <c r="R48" s="535"/>
      <c r="S48" s="536"/>
      <c r="T48" s="542"/>
      <c r="U48" s="542"/>
      <c r="V48" s="542"/>
      <c r="W48" s="542"/>
      <c r="X48" s="535"/>
      <c r="Y48" s="536"/>
      <c r="Z48" s="170"/>
      <c r="AA48" s="169"/>
      <c r="AC48" s="79">
        <f t="shared" si="0"/>
        <v>0</v>
      </c>
      <c r="AD48" s="12"/>
    </row>
    <row r="49" spans="2:30" x14ac:dyDescent="0.3">
      <c r="B49" s="76">
        <f t="shared" si="1"/>
        <v>34</v>
      </c>
      <c r="C49" s="537" t="str">
        <f>IFERROR(IF('4. Campaign staff'!C43='0d. Support language'!$A$38,'0d. Support language'!$A$38,CONCATENATE('4. Campaign staff'!C43," - ",VLOOKUP('4. Campaign staff'!G43,'0d. Support language'!$A$10:$B$13,2,FALSE), " - grade ",'4. Campaign staff'!E43)),'4. Campaign staff'!C43)</f>
        <v>Select cadre</v>
      </c>
      <c r="D49" s="537"/>
      <c r="E49" s="537"/>
      <c r="F49" s="537"/>
      <c r="G49" s="537"/>
      <c r="H49" s="538"/>
      <c r="I49" s="535"/>
      <c r="J49" s="536"/>
      <c r="K49" s="535"/>
      <c r="L49" s="539"/>
      <c r="M49" s="536"/>
      <c r="N49" s="540"/>
      <c r="O49" s="541"/>
      <c r="P49" s="535"/>
      <c r="Q49" s="536"/>
      <c r="R49" s="535"/>
      <c r="S49" s="536"/>
      <c r="T49" s="542"/>
      <c r="U49" s="542"/>
      <c r="V49" s="542"/>
      <c r="W49" s="542"/>
      <c r="X49" s="535"/>
      <c r="Y49" s="536"/>
      <c r="Z49" s="170"/>
      <c r="AA49" s="169"/>
      <c r="AC49" s="79">
        <f t="shared" si="0"/>
        <v>0</v>
      </c>
      <c r="AD49" s="12"/>
    </row>
    <row r="50" spans="2:30" x14ac:dyDescent="0.3">
      <c r="B50" s="76">
        <f t="shared" si="1"/>
        <v>35</v>
      </c>
      <c r="C50" s="537" t="str">
        <f>IFERROR(IF('4. Campaign staff'!C44='0d. Support language'!$A$38,'0d. Support language'!$A$38,CONCATENATE('4. Campaign staff'!C44," - ",VLOOKUP('4. Campaign staff'!G44,'0d. Support language'!$A$10:$B$13,2,FALSE), " - grade ",'4. Campaign staff'!E44)),'4. Campaign staff'!C44)</f>
        <v>Select cadre</v>
      </c>
      <c r="D50" s="537"/>
      <c r="E50" s="537"/>
      <c r="F50" s="537"/>
      <c r="G50" s="537"/>
      <c r="H50" s="538"/>
      <c r="I50" s="535"/>
      <c r="J50" s="536"/>
      <c r="K50" s="535"/>
      <c r="L50" s="539"/>
      <c r="M50" s="536"/>
      <c r="N50" s="540"/>
      <c r="O50" s="541"/>
      <c r="P50" s="535"/>
      <c r="Q50" s="536"/>
      <c r="R50" s="535"/>
      <c r="S50" s="536"/>
      <c r="T50" s="542"/>
      <c r="U50" s="542"/>
      <c r="V50" s="542"/>
      <c r="W50" s="542"/>
      <c r="X50" s="535"/>
      <c r="Y50" s="536"/>
      <c r="Z50" s="170"/>
      <c r="AA50" s="169"/>
      <c r="AC50" s="79">
        <f t="shared" si="0"/>
        <v>0</v>
      </c>
      <c r="AD50" s="12"/>
    </row>
    <row r="51" spans="2:30" x14ac:dyDescent="0.3">
      <c r="B51" s="76">
        <f t="shared" si="1"/>
        <v>36</v>
      </c>
      <c r="C51" s="537" t="str">
        <f>IFERROR(IF('4. Campaign staff'!C45='0d. Support language'!$A$38,'0d. Support language'!$A$38,CONCATENATE('4. Campaign staff'!C45," - ",VLOOKUP('4. Campaign staff'!G45,'0d. Support language'!$A$10:$B$13,2,FALSE), " - grade ",'4. Campaign staff'!E45)),'4. Campaign staff'!C45)</f>
        <v>Select cadre</v>
      </c>
      <c r="D51" s="537"/>
      <c r="E51" s="537"/>
      <c r="F51" s="537"/>
      <c r="G51" s="537"/>
      <c r="H51" s="538"/>
      <c r="I51" s="535"/>
      <c r="J51" s="536"/>
      <c r="K51" s="535"/>
      <c r="L51" s="539"/>
      <c r="M51" s="536"/>
      <c r="N51" s="540"/>
      <c r="O51" s="541"/>
      <c r="P51" s="535"/>
      <c r="Q51" s="536"/>
      <c r="R51" s="535"/>
      <c r="S51" s="536"/>
      <c r="T51" s="542"/>
      <c r="U51" s="542"/>
      <c r="V51" s="542"/>
      <c r="W51" s="542"/>
      <c r="X51" s="535"/>
      <c r="Y51" s="536"/>
      <c r="Z51" s="170"/>
      <c r="AA51" s="169"/>
      <c r="AC51" s="79">
        <f t="shared" si="0"/>
        <v>0</v>
      </c>
      <c r="AD51" s="12"/>
    </row>
    <row r="52" spans="2:30" x14ac:dyDescent="0.3">
      <c r="B52" s="76">
        <f t="shared" si="1"/>
        <v>37</v>
      </c>
      <c r="C52" s="537" t="str">
        <f>IFERROR(IF('4. Campaign staff'!C46='0d. Support language'!$A$38,'0d. Support language'!$A$38,CONCATENATE('4. Campaign staff'!C46," - ",VLOOKUP('4. Campaign staff'!G46,'0d. Support language'!$A$10:$B$13,2,FALSE), " - grade ",'4. Campaign staff'!E46)),'4. Campaign staff'!C46)</f>
        <v>Select cadre</v>
      </c>
      <c r="D52" s="537"/>
      <c r="E52" s="537"/>
      <c r="F52" s="537"/>
      <c r="G52" s="537"/>
      <c r="H52" s="538"/>
      <c r="I52" s="535"/>
      <c r="J52" s="536"/>
      <c r="K52" s="535"/>
      <c r="L52" s="539"/>
      <c r="M52" s="536"/>
      <c r="N52" s="540"/>
      <c r="O52" s="541"/>
      <c r="P52" s="535"/>
      <c r="Q52" s="536"/>
      <c r="R52" s="535"/>
      <c r="S52" s="536"/>
      <c r="T52" s="542"/>
      <c r="U52" s="542"/>
      <c r="V52" s="542"/>
      <c r="W52" s="542"/>
      <c r="X52" s="535"/>
      <c r="Y52" s="536"/>
      <c r="Z52" s="170"/>
      <c r="AA52" s="169"/>
      <c r="AC52" s="79">
        <f t="shared" si="0"/>
        <v>0</v>
      </c>
      <c r="AD52" s="12"/>
    </row>
    <row r="53" spans="2:30" x14ac:dyDescent="0.3">
      <c r="B53" s="76">
        <f t="shared" si="1"/>
        <v>38</v>
      </c>
      <c r="C53" s="537" t="str">
        <f>IFERROR(IF('4. Campaign staff'!C47='0d. Support language'!$A$38,'0d. Support language'!$A$38,CONCATENATE('4. Campaign staff'!C47," - ",VLOOKUP('4. Campaign staff'!G47,'0d. Support language'!$A$10:$B$13,2,FALSE), " - grade ",'4. Campaign staff'!E47)),'4. Campaign staff'!C47)</f>
        <v>Select cadre</v>
      </c>
      <c r="D53" s="537"/>
      <c r="E53" s="537"/>
      <c r="F53" s="537"/>
      <c r="G53" s="537"/>
      <c r="H53" s="538"/>
      <c r="I53" s="535"/>
      <c r="J53" s="536"/>
      <c r="K53" s="535"/>
      <c r="L53" s="539"/>
      <c r="M53" s="536"/>
      <c r="N53" s="540"/>
      <c r="O53" s="541"/>
      <c r="P53" s="535"/>
      <c r="Q53" s="536"/>
      <c r="R53" s="535"/>
      <c r="S53" s="536"/>
      <c r="T53" s="542"/>
      <c r="U53" s="542"/>
      <c r="V53" s="542"/>
      <c r="W53" s="542"/>
      <c r="X53" s="535"/>
      <c r="Y53" s="536"/>
      <c r="Z53" s="170"/>
      <c r="AA53" s="169"/>
      <c r="AC53" s="79">
        <f t="shared" si="0"/>
        <v>0</v>
      </c>
      <c r="AD53" s="12"/>
    </row>
    <row r="54" spans="2:30" x14ac:dyDescent="0.3">
      <c r="B54" s="76">
        <f t="shared" si="1"/>
        <v>39</v>
      </c>
      <c r="C54" s="537" t="str">
        <f>IFERROR(IF('4. Campaign staff'!C48='0d. Support language'!$A$38,'0d. Support language'!$A$38,CONCATENATE('4. Campaign staff'!C48," - ",VLOOKUP('4. Campaign staff'!G48,'0d. Support language'!$A$10:$B$13,2,FALSE), " - grade ",'4. Campaign staff'!E48)),'4. Campaign staff'!C48)</f>
        <v>Select cadre</v>
      </c>
      <c r="D54" s="537"/>
      <c r="E54" s="537"/>
      <c r="F54" s="537"/>
      <c r="G54" s="537"/>
      <c r="H54" s="538"/>
      <c r="I54" s="535"/>
      <c r="J54" s="536"/>
      <c r="K54" s="535"/>
      <c r="L54" s="539"/>
      <c r="M54" s="536"/>
      <c r="N54" s="540"/>
      <c r="O54" s="541"/>
      <c r="P54" s="535"/>
      <c r="Q54" s="536"/>
      <c r="R54" s="535"/>
      <c r="S54" s="536"/>
      <c r="T54" s="542"/>
      <c r="U54" s="542"/>
      <c r="V54" s="542"/>
      <c r="W54" s="542"/>
      <c r="X54" s="535"/>
      <c r="Y54" s="536"/>
      <c r="Z54" s="170"/>
      <c r="AA54" s="169"/>
      <c r="AC54" s="79">
        <f t="shared" si="0"/>
        <v>0</v>
      </c>
      <c r="AD54" s="12"/>
    </row>
    <row r="55" spans="2:30" x14ac:dyDescent="0.3">
      <c r="B55" s="76">
        <f t="shared" si="1"/>
        <v>40</v>
      </c>
      <c r="C55" s="537" t="str">
        <f>IFERROR(IF('4. Campaign staff'!C49='0d. Support language'!$A$38,'0d. Support language'!$A$38,CONCATENATE('4. Campaign staff'!C49," - ",VLOOKUP('4. Campaign staff'!G49,'0d. Support language'!$A$10:$B$13,2,FALSE), " - grade ",'4. Campaign staff'!E49)),'4. Campaign staff'!C49)</f>
        <v>Select cadre</v>
      </c>
      <c r="D55" s="537"/>
      <c r="E55" s="537"/>
      <c r="F55" s="537"/>
      <c r="G55" s="537"/>
      <c r="H55" s="538"/>
      <c r="I55" s="535"/>
      <c r="J55" s="536"/>
      <c r="K55" s="535"/>
      <c r="L55" s="539"/>
      <c r="M55" s="536"/>
      <c r="N55" s="540"/>
      <c r="O55" s="541"/>
      <c r="P55" s="535"/>
      <c r="Q55" s="536"/>
      <c r="R55" s="535"/>
      <c r="S55" s="536"/>
      <c r="T55" s="542"/>
      <c r="U55" s="542"/>
      <c r="V55" s="542"/>
      <c r="W55" s="542"/>
      <c r="X55" s="535"/>
      <c r="Y55" s="536"/>
      <c r="Z55" s="170"/>
      <c r="AA55" s="169"/>
      <c r="AC55" s="79">
        <f t="shared" si="0"/>
        <v>0</v>
      </c>
      <c r="AD55" s="12"/>
    </row>
    <row r="56" spans="2:30" x14ac:dyDescent="0.3">
      <c r="B56" s="76">
        <f t="shared" si="1"/>
        <v>41</v>
      </c>
      <c r="C56" s="537" t="str">
        <f>IFERROR(IF('4. Campaign staff'!C50='0d. Support language'!$A$38,'0d. Support language'!$A$38,CONCATENATE('4. Campaign staff'!C50," - ",VLOOKUP('4. Campaign staff'!G50,'0d. Support language'!$A$10:$B$13,2,FALSE), " - grade ",'4. Campaign staff'!E50)),'4. Campaign staff'!C50)</f>
        <v>Select cadre</v>
      </c>
      <c r="D56" s="537"/>
      <c r="E56" s="537"/>
      <c r="F56" s="537"/>
      <c r="G56" s="537"/>
      <c r="H56" s="538"/>
      <c r="I56" s="535"/>
      <c r="J56" s="536"/>
      <c r="K56" s="535"/>
      <c r="L56" s="539"/>
      <c r="M56" s="536"/>
      <c r="N56" s="540"/>
      <c r="O56" s="541"/>
      <c r="P56" s="535"/>
      <c r="Q56" s="536"/>
      <c r="R56" s="535"/>
      <c r="S56" s="536"/>
      <c r="T56" s="542"/>
      <c r="U56" s="542"/>
      <c r="V56" s="542"/>
      <c r="W56" s="542"/>
      <c r="X56" s="535"/>
      <c r="Y56" s="536"/>
      <c r="Z56" s="170"/>
      <c r="AA56" s="169"/>
      <c r="AC56" s="79">
        <f t="shared" si="0"/>
        <v>0</v>
      </c>
      <c r="AD56" s="12"/>
    </row>
    <row r="57" spans="2:30" x14ac:dyDescent="0.3">
      <c r="B57" s="76">
        <f t="shared" si="1"/>
        <v>42</v>
      </c>
      <c r="C57" s="537" t="str">
        <f>IFERROR(IF('4. Campaign staff'!C51='0d. Support language'!$A$38,'0d. Support language'!$A$38,CONCATENATE('4. Campaign staff'!C51," - ",VLOOKUP('4. Campaign staff'!G51,'0d. Support language'!$A$10:$B$13,2,FALSE), " - grade ",'4. Campaign staff'!E51)),'4. Campaign staff'!C51)</f>
        <v>Select cadre</v>
      </c>
      <c r="D57" s="537"/>
      <c r="E57" s="537"/>
      <c r="F57" s="537"/>
      <c r="G57" s="537"/>
      <c r="H57" s="538"/>
      <c r="I57" s="535"/>
      <c r="J57" s="536"/>
      <c r="K57" s="535"/>
      <c r="L57" s="539"/>
      <c r="M57" s="536"/>
      <c r="N57" s="540"/>
      <c r="O57" s="541"/>
      <c r="P57" s="535"/>
      <c r="Q57" s="536"/>
      <c r="R57" s="535"/>
      <c r="S57" s="536"/>
      <c r="T57" s="542"/>
      <c r="U57" s="542"/>
      <c r="V57" s="542"/>
      <c r="W57" s="542"/>
      <c r="X57" s="535"/>
      <c r="Y57" s="536"/>
      <c r="Z57" s="170"/>
      <c r="AA57" s="169"/>
      <c r="AC57" s="79">
        <f t="shared" si="0"/>
        <v>0</v>
      </c>
      <c r="AD57" s="12"/>
    </row>
    <row r="58" spans="2:30" x14ac:dyDescent="0.3">
      <c r="B58" s="76">
        <f t="shared" si="1"/>
        <v>43</v>
      </c>
      <c r="C58" s="537" t="str">
        <f>IFERROR(IF('4. Campaign staff'!C52='0d. Support language'!$A$38,'0d. Support language'!$A$38,CONCATENATE('4. Campaign staff'!C52," - ",VLOOKUP('4. Campaign staff'!G52,'0d. Support language'!$A$10:$B$13,2,FALSE), " - grade ",'4. Campaign staff'!E52)),'4. Campaign staff'!C52)</f>
        <v>Select cadre</v>
      </c>
      <c r="D58" s="537"/>
      <c r="E58" s="537"/>
      <c r="F58" s="537"/>
      <c r="G58" s="537"/>
      <c r="H58" s="538"/>
      <c r="I58" s="535"/>
      <c r="J58" s="536"/>
      <c r="K58" s="535"/>
      <c r="L58" s="539"/>
      <c r="M58" s="536"/>
      <c r="N58" s="540"/>
      <c r="O58" s="541"/>
      <c r="P58" s="535"/>
      <c r="Q58" s="536"/>
      <c r="R58" s="535"/>
      <c r="S58" s="536"/>
      <c r="T58" s="542"/>
      <c r="U58" s="542"/>
      <c r="V58" s="542"/>
      <c r="W58" s="542"/>
      <c r="X58" s="535"/>
      <c r="Y58" s="536"/>
      <c r="Z58" s="170"/>
      <c r="AA58" s="169"/>
      <c r="AC58" s="79">
        <f t="shared" si="0"/>
        <v>0</v>
      </c>
      <c r="AD58" s="12"/>
    </row>
    <row r="59" spans="2:30" x14ac:dyDescent="0.3">
      <c r="B59" s="76">
        <f t="shared" si="1"/>
        <v>44</v>
      </c>
      <c r="C59" s="537" t="str">
        <f>IFERROR(IF('4. Campaign staff'!C53='0d. Support language'!$A$38,'0d. Support language'!$A$38,CONCATENATE('4. Campaign staff'!C53," - ",VLOOKUP('4. Campaign staff'!G53,'0d. Support language'!$A$10:$B$13,2,FALSE), " - grade ",'4. Campaign staff'!E53)),'4. Campaign staff'!C53)</f>
        <v>Select cadre</v>
      </c>
      <c r="D59" s="537"/>
      <c r="E59" s="537"/>
      <c r="F59" s="537"/>
      <c r="G59" s="537"/>
      <c r="H59" s="538"/>
      <c r="I59" s="535"/>
      <c r="J59" s="536"/>
      <c r="K59" s="535"/>
      <c r="L59" s="539"/>
      <c r="M59" s="536"/>
      <c r="N59" s="540"/>
      <c r="O59" s="541"/>
      <c r="P59" s="535"/>
      <c r="Q59" s="536"/>
      <c r="R59" s="535"/>
      <c r="S59" s="536"/>
      <c r="T59" s="542"/>
      <c r="U59" s="542"/>
      <c r="V59" s="542"/>
      <c r="W59" s="542"/>
      <c r="X59" s="535"/>
      <c r="Y59" s="536"/>
      <c r="Z59" s="170"/>
      <c r="AA59" s="169"/>
      <c r="AC59" s="79">
        <f t="shared" si="0"/>
        <v>0</v>
      </c>
      <c r="AD59" s="12"/>
    </row>
    <row r="60" spans="2:30" x14ac:dyDescent="0.3">
      <c r="B60" s="76">
        <f t="shared" si="1"/>
        <v>45</v>
      </c>
      <c r="C60" s="537" t="str">
        <f>IFERROR(IF('4. Campaign staff'!C54='0d. Support language'!$A$38,'0d. Support language'!$A$38,CONCATENATE('4. Campaign staff'!C54," - ",VLOOKUP('4. Campaign staff'!G54,'0d. Support language'!$A$10:$B$13,2,FALSE), " - grade ",'4. Campaign staff'!E54)),'4. Campaign staff'!C54)</f>
        <v>Select cadre</v>
      </c>
      <c r="D60" s="537"/>
      <c r="E60" s="537"/>
      <c r="F60" s="537"/>
      <c r="G60" s="537"/>
      <c r="H60" s="538"/>
      <c r="I60" s="535"/>
      <c r="J60" s="536"/>
      <c r="K60" s="535"/>
      <c r="L60" s="539"/>
      <c r="M60" s="536"/>
      <c r="N60" s="540"/>
      <c r="O60" s="541"/>
      <c r="P60" s="535"/>
      <c r="Q60" s="536"/>
      <c r="R60" s="535"/>
      <c r="S60" s="536"/>
      <c r="T60" s="542"/>
      <c r="U60" s="542"/>
      <c r="V60" s="542"/>
      <c r="W60" s="542"/>
      <c r="X60" s="535"/>
      <c r="Y60" s="536"/>
      <c r="Z60" s="170"/>
      <c r="AA60" s="169"/>
      <c r="AC60" s="79">
        <f t="shared" si="0"/>
        <v>0</v>
      </c>
      <c r="AD60" s="12"/>
    </row>
    <row r="61" spans="2:30" x14ac:dyDescent="0.3">
      <c r="B61" s="76">
        <f t="shared" si="1"/>
        <v>46</v>
      </c>
      <c r="C61" s="537" t="str">
        <f>IFERROR(IF('4. Campaign staff'!C55='0d. Support language'!$A$38,'0d. Support language'!$A$38,CONCATENATE('4. Campaign staff'!C55," - ",VLOOKUP('4. Campaign staff'!G55,'0d. Support language'!$A$10:$B$13,2,FALSE), " - grade ",'4. Campaign staff'!E55)),'4. Campaign staff'!C55)</f>
        <v>Select cadre</v>
      </c>
      <c r="D61" s="537"/>
      <c r="E61" s="537"/>
      <c r="F61" s="537"/>
      <c r="G61" s="537"/>
      <c r="H61" s="538"/>
      <c r="I61" s="535"/>
      <c r="J61" s="536"/>
      <c r="K61" s="535"/>
      <c r="L61" s="539"/>
      <c r="M61" s="536"/>
      <c r="N61" s="540"/>
      <c r="O61" s="541"/>
      <c r="P61" s="535"/>
      <c r="Q61" s="536"/>
      <c r="R61" s="535"/>
      <c r="S61" s="536"/>
      <c r="T61" s="542"/>
      <c r="U61" s="542"/>
      <c r="V61" s="542"/>
      <c r="W61" s="542"/>
      <c r="X61" s="535"/>
      <c r="Y61" s="536"/>
      <c r="Z61" s="170"/>
      <c r="AA61" s="169"/>
      <c r="AC61" s="79">
        <f t="shared" si="0"/>
        <v>0</v>
      </c>
      <c r="AD61" s="12"/>
    </row>
    <row r="62" spans="2:30" x14ac:dyDescent="0.3">
      <c r="B62" s="76">
        <f t="shared" si="1"/>
        <v>47</v>
      </c>
      <c r="C62" s="537" t="str">
        <f>IFERROR(IF('4. Campaign staff'!C56='0d. Support language'!$A$38,'0d. Support language'!$A$38,CONCATENATE('4. Campaign staff'!C56," - ",VLOOKUP('4. Campaign staff'!G56,'0d. Support language'!$A$10:$B$13,2,FALSE), " - grade ",'4. Campaign staff'!E56)),'4. Campaign staff'!C56)</f>
        <v>Select cadre</v>
      </c>
      <c r="D62" s="537"/>
      <c r="E62" s="537"/>
      <c r="F62" s="537"/>
      <c r="G62" s="537"/>
      <c r="H62" s="538"/>
      <c r="I62" s="535"/>
      <c r="J62" s="536"/>
      <c r="K62" s="535"/>
      <c r="L62" s="539"/>
      <c r="M62" s="536"/>
      <c r="N62" s="540"/>
      <c r="O62" s="541"/>
      <c r="P62" s="535"/>
      <c r="Q62" s="536"/>
      <c r="R62" s="535"/>
      <c r="S62" s="536"/>
      <c r="T62" s="542"/>
      <c r="U62" s="542"/>
      <c r="V62" s="542"/>
      <c r="W62" s="542"/>
      <c r="X62" s="535"/>
      <c r="Y62" s="536"/>
      <c r="Z62" s="170"/>
      <c r="AA62" s="169"/>
      <c r="AC62" s="79">
        <f t="shared" si="0"/>
        <v>0</v>
      </c>
      <c r="AD62" s="12"/>
    </row>
    <row r="63" spans="2:30" x14ac:dyDescent="0.3">
      <c r="B63" s="76">
        <f t="shared" si="1"/>
        <v>48</v>
      </c>
      <c r="C63" s="537" t="str">
        <f>IFERROR(IF('4. Campaign staff'!C57='0d. Support language'!$A$38,'0d. Support language'!$A$38,CONCATENATE('4. Campaign staff'!C57," - ",VLOOKUP('4. Campaign staff'!G57,'0d. Support language'!$A$10:$B$13,2,FALSE), " - grade ",'4. Campaign staff'!E57)),'4. Campaign staff'!C57)</f>
        <v>Select cadre</v>
      </c>
      <c r="D63" s="537"/>
      <c r="E63" s="537"/>
      <c r="F63" s="537"/>
      <c r="G63" s="537"/>
      <c r="H63" s="538"/>
      <c r="I63" s="535"/>
      <c r="J63" s="536"/>
      <c r="K63" s="535"/>
      <c r="L63" s="539"/>
      <c r="M63" s="536"/>
      <c r="N63" s="540"/>
      <c r="O63" s="541"/>
      <c r="P63" s="535"/>
      <c r="Q63" s="536"/>
      <c r="R63" s="535"/>
      <c r="S63" s="536"/>
      <c r="T63" s="542"/>
      <c r="U63" s="542"/>
      <c r="V63" s="542"/>
      <c r="W63" s="542"/>
      <c r="X63" s="535"/>
      <c r="Y63" s="536"/>
      <c r="Z63" s="170"/>
      <c r="AA63" s="169"/>
      <c r="AC63" s="79">
        <f t="shared" si="0"/>
        <v>0</v>
      </c>
      <c r="AD63" s="12"/>
    </row>
    <row r="64" spans="2:30" x14ac:dyDescent="0.3">
      <c r="B64" s="76">
        <f t="shared" si="1"/>
        <v>49</v>
      </c>
      <c r="C64" s="537" t="str">
        <f>IFERROR(IF('4. Campaign staff'!C58='0d. Support language'!$A$38,'0d. Support language'!$A$38,CONCATENATE('4. Campaign staff'!C58," - ",VLOOKUP('4. Campaign staff'!G58,'0d. Support language'!$A$10:$B$13,2,FALSE), " - grade ",'4. Campaign staff'!E58)),'4. Campaign staff'!C58)</f>
        <v>Select cadre</v>
      </c>
      <c r="D64" s="537"/>
      <c r="E64" s="537"/>
      <c r="F64" s="537"/>
      <c r="G64" s="537"/>
      <c r="H64" s="538"/>
      <c r="I64" s="535"/>
      <c r="J64" s="536"/>
      <c r="K64" s="535"/>
      <c r="L64" s="539"/>
      <c r="M64" s="536"/>
      <c r="N64" s="540"/>
      <c r="O64" s="541"/>
      <c r="P64" s="535"/>
      <c r="Q64" s="536"/>
      <c r="R64" s="535"/>
      <c r="S64" s="536"/>
      <c r="T64" s="542"/>
      <c r="U64" s="542"/>
      <c r="V64" s="542"/>
      <c r="W64" s="542"/>
      <c r="X64" s="535"/>
      <c r="Y64" s="536"/>
      <c r="Z64" s="170"/>
      <c r="AA64" s="169"/>
      <c r="AC64" s="79">
        <f t="shared" si="0"/>
        <v>0</v>
      </c>
      <c r="AD64" s="12"/>
    </row>
    <row r="65" spans="2:30" x14ac:dyDescent="0.3">
      <c r="B65" s="76">
        <f t="shared" si="1"/>
        <v>50</v>
      </c>
      <c r="C65" s="537" t="str">
        <f>IFERROR(IF('4. Campaign staff'!C59='0d. Support language'!$A$38,'0d. Support language'!$A$38,CONCATENATE('4. Campaign staff'!C59," - ",VLOOKUP('4. Campaign staff'!G59,'0d. Support language'!$A$10:$B$13,2,FALSE), " - grade ",'4. Campaign staff'!E59)),'4. Campaign staff'!C59)</f>
        <v>Select cadre</v>
      </c>
      <c r="D65" s="537"/>
      <c r="E65" s="537"/>
      <c r="F65" s="537"/>
      <c r="G65" s="537"/>
      <c r="H65" s="538"/>
      <c r="I65" s="535"/>
      <c r="J65" s="536"/>
      <c r="K65" s="535"/>
      <c r="L65" s="539"/>
      <c r="M65" s="536"/>
      <c r="N65" s="540"/>
      <c r="O65" s="541"/>
      <c r="P65" s="535"/>
      <c r="Q65" s="536"/>
      <c r="R65" s="535"/>
      <c r="S65" s="536"/>
      <c r="T65" s="542"/>
      <c r="U65" s="542"/>
      <c r="V65" s="542"/>
      <c r="W65" s="542"/>
      <c r="X65" s="535"/>
      <c r="Y65" s="536"/>
      <c r="Z65" s="170"/>
      <c r="AA65" s="169"/>
      <c r="AC65" s="79">
        <f t="shared" si="0"/>
        <v>0</v>
      </c>
      <c r="AD65" s="12"/>
    </row>
    <row r="66" spans="2:30" x14ac:dyDescent="0.3">
      <c r="B66" s="76">
        <f t="shared" si="1"/>
        <v>51</v>
      </c>
      <c r="C66" s="537" t="str">
        <f>IFERROR(IF('4. Campaign staff'!C60='0d. Support language'!$A$38,'0d. Support language'!$A$38,CONCATENATE('4. Campaign staff'!C60," - ",VLOOKUP('4. Campaign staff'!G60,'0d. Support language'!$A$10:$B$13,2,FALSE), " - grade ",'4. Campaign staff'!E60)),'4. Campaign staff'!C60)</f>
        <v>Select cadre</v>
      </c>
      <c r="D66" s="537"/>
      <c r="E66" s="537"/>
      <c r="F66" s="537"/>
      <c r="G66" s="537"/>
      <c r="H66" s="538"/>
      <c r="I66" s="535"/>
      <c r="J66" s="536"/>
      <c r="K66" s="535"/>
      <c r="L66" s="539"/>
      <c r="M66" s="536"/>
      <c r="N66" s="540"/>
      <c r="O66" s="541"/>
      <c r="P66" s="535"/>
      <c r="Q66" s="536"/>
      <c r="R66" s="535"/>
      <c r="S66" s="536"/>
      <c r="T66" s="542"/>
      <c r="U66" s="542"/>
      <c r="V66" s="542"/>
      <c r="W66" s="542"/>
      <c r="X66" s="535"/>
      <c r="Y66" s="536"/>
      <c r="Z66" s="170"/>
      <c r="AA66" s="169"/>
      <c r="AC66" s="79">
        <f t="shared" si="0"/>
        <v>0</v>
      </c>
      <c r="AD66" s="12"/>
    </row>
    <row r="67" spans="2:30" x14ac:dyDescent="0.3">
      <c r="B67" s="76">
        <f t="shared" si="1"/>
        <v>52</v>
      </c>
      <c r="C67" s="537" t="str">
        <f>IFERROR(IF('4. Campaign staff'!C61='0d. Support language'!$A$38,'0d. Support language'!$A$38,CONCATENATE('4. Campaign staff'!C61," - ",VLOOKUP('4. Campaign staff'!G61,'0d. Support language'!$A$10:$B$13,2,FALSE), " - grade ",'4. Campaign staff'!E61)),'4. Campaign staff'!C61)</f>
        <v>Select cadre</v>
      </c>
      <c r="D67" s="537"/>
      <c r="E67" s="537"/>
      <c r="F67" s="537"/>
      <c r="G67" s="537"/>
      <c r="H67" s="538"/>
      <c r="I67" s="535"/>
      <c r="J67" s="536"/>
      <c r="K67" s="535"/>
      <c r="L67" s="539"/>
      <c r="M67" s="536"/>
      <c r="N67" s="540"/>
      <c r="O67" s="541"/>
      <c r="P67" s="535"/>
      <c r="Q67" s="536"/>
      <c r="R67" s="535"/>
      <c r="S67" s="536"/>
      <c r="T67" s="542"/>
      <c r="U67" s="542"/>
      <c r="V67" s="542"/>
      <c r="W67" s="542"/>
      <c r="X67" s="535"/>
      <c r="Y67" s="536"/>
      <c r="Z67" s="170"/>
      <c r="AA67" s="169"/>
      <c r="AC67" s="79">
        <f t="shared" si="0"/>
        <v>0</v>
      </c>
      <c r="AD67" s="12"/>
    </row>
    <row r="68" spans="2:30" x14ac:dyDescent="0.3">
      <c r="B68" s="76">
        <f t="shared" si="1"/>
        <v>53</v>
      </c>
      <c r="C68" s="537" t="str">
        <f>IFERROR(IF('4. Campaign staff'!C62='0d. Support language'!$A$38,'0d. Support language'!$A$38,CONCATENATE('4. Campaign staff'!C62," - ",VLOOKUP('4. Campaign staff'!G62,'0d. Support language'!$A$10:$B$13,2,FALSE), " - grade ",'4. Campaign staff'!E62)),'4. Campaign staff'!C62)</f>
        <v>Select cadre</v>
      </c>
      <c r="D68" s="537"/>
      <c r="E68" s="537"/>
      <c r="F68" s="537"/>
      <c r="G68" s="537"/>
      <c r="H68" s="538"/>
      <c r="I68" s="535"/>
      <c r="J68" s="536"/>
      <c r="K68" s="535"/>
      <c r="L68" s="539"/>
      <c r="M68" s="536"/>
      <c r="N68" s="540"/>
      <c r="O68" s="541"/>
      <c r="P68" s="535"/>
      <c r="Q68" s="536"/>
      <c r="R68" s="535"/>
      <c r="S68" s="536"/>
      <c r="T68" s="542"/>
      <c r="U68" s="542"/>
      <c r="V68" s="542"/>
      <c r="W68" s="542"/>
      <c r="X68" s="535"/>
      <c r="Y68" s="536"/>
      <c r="Z68" s="170"/>
      <c r="AA68" s="169"/>
      <c r="AC68" s="79">
        <f t="shared" si="0"/>
        <v>0</v>
      </c>
      <c r="AD68" s="12"/>
    </row>
    <row r="69" spans="2:30" x14ac:dyDescent="0.3">
      <c r="B69" s="76">
        <f t="shared" si="1"/>
        <v>54</v>
      </c>
      <c r="C69" s="537" t="str">
        <f>IFERROR(IF('4. Campaign staff'!C63='0d. Support language'!$A$38,'0d. Support language'!$A$38,CONCATENATE('4. Campaign staff'!C63," - ",VLOOKUP('4. Campaign staff'!G63,'0d. Support language'!$A$10:$B$13,2,FALSE), " - grade ",'4. Campaign staff'!E63)),'4. Campaign staff'!C63)</f>
        <v>Select cadre</v>
      </c>
      <c r="D69" s="537"/>
      <c r="E69" s="537"/>
      <c r="F69" s="537"/>
      <c r="G69" s="537"/>
      <c r="H69" s="538"/>
      <c r="I69" s="535"/>
      <c r="J69" s="536"/>
      <c r="K69" s="535"/>
      <c r="L69" s="539"/>
      <c r="M69" s="536"/>
      <c r="N69" s="540"/>
      <c r="O69" s="541"/>
      <c r="P69" s="535"/>
      <c r="Q69" s="536"/>
      <c r="R69" s="535"/>
      <c r="S69" s="536"/>
      <c r="T69" s="542"/>
      <c r="U69" s="542"/>
      <c r="V69" s="542"/>
      <c r="W69" s="542"/>
      <c r="X69" s="535"/>
      <c r="Y69" s="536"/>
      <c r="Z69" s="170"/>
      <c r="AA69" s="169"/>
      <c r="AC69" s="79">
        <f t="shared" si="0"/>
        <v>0</v>
      </c>
      <c r="AD69" s="12"/>
    </row>
    <row r="70" spans="2:30" x14ac:dyDescent="0.3">
      <c r="B70" s="76">
        <f t="shared" si="1"/>
        <v>55</v>
      </c>
      <c r="C70" s="537" t="str">
        <f>IFERROR(IF('4. Campaign staff'!C64='0d. Support language'!$A$38,'0d. Support language'!$A$38,CONCATENATE('4. Campaign staff'!C64," - ",VLOOKUP('4. Campaign staff'!G64,'0d. Support language'!$A$10:$B$13,2,FALSE), " - grade ",'4. Campaign staff'!E64)),'4. Campaign staff'!C64)</f>
        <v>Select cadre</v>
      </c>
      <c r="D70" s="537"/>
      <c r="E70" s="537"/>
      <c r="F70" s="537"/>
      <c r="G70" s="537"/>
      <c r="H70" s="538"/>
      <c r="I70" s="535"/>
      <c r="J70" s="536"/>
      <c r="K70" s="535"/>
      <c r="L70" s="539"/>
      <c r="M70" s="536"/>
      <c r="N70" s="540"/>
      <c r="O70" s="541"/>
      <c r="P70" s="535"/>
      <c r="Q70" s="536"/>
      <c r="R70" s="535"/>
      <c r="S70" s="536"/>
      <c r="T70" s="542"/>
      <c r="U70" s="542"/>
      <c r="V70" s="542"/>
      <c r="W70" s="542"/>
      <c r="X70" s="535"/>
      <c r="Y70" s="536"/>
      <c r="Z70" s="170"/>
      <c r="AA70" s="169"/>
      <c r="AC70" s="79">
        <f t="shared" si="0"/>
        <v>0</v>
      </c>
      <c r="AD70" s="12"/>
    </row>
    <row r="71" spans="2:30" x14ac:dyDescent="0.3">
      <c r="B71" s="76">
        <f t="shared" si="1"/>
        <v>56</v>
      </c>
      <c r="C71" s="537" t="str">
        <f>IFERROR(IF('4. Campaign staff'!C65='0d. Support language'!$A$38,'0d. Support language'!$A$38,CONCATENATE('4. Campaign staff'!C65," - ",VLOOKUP('4. Campaign staff'!G65,'0d. Support language'!$A$10:$B$13,2,FALSE), " - grade ",'4. Campaign staff'!E65)),'4. Campaign staff'!C65)</f>
        <v>Select cadre</v>
      </c>
      <c r="D71" s="537"/>
      <c r="E71" s="537"/>
      <c r="F71" s="537"/>
      <c r="G71" s="537"/>
      <c r="H71" s="538"/>
      <c r="I71" s="535"/>
      <c r="J71" s="536"/>
      <c r="K71" s="535"/>
      <c r="L71" s="539"/>
      <c r="M71" s="536"/>
      <c r="N71" s="540"/>
      <c r="O71" s="541"/>
      <c r="P71" s="535"/>
      <c r="Q71" s="536"/>
      <c r="R71" s="535"/>
      <c r="S71" s="536"/>
      <c r="T71" s="542"/>
      <c r="U71" s="542"/>
      <c r="V71" s="542"/>
      <c r="W71" s="542"/>
      <c r="X71" s="535"/>
      <c r="Y71" s="536"/>
      <c r="Z71" s="170"/>
      <c r="AA71" s="169"/>
      <c r="AC71" s="79">
        <f t="shared" si="0"/>
        <v>0</v>
      </c>
      <c r="AD71" s="12"/>
    </row>
    <row r="72" spans="2:30" x14ac:dyDescent="0.3">
      <c r="B72" s="76">
        <f t="shared" si="1"/>
        <v>57</v>
      </c>
      <c r="C72" s="537" t="str">
        <f>IFERROR(IF('4. Campaign staff'!C66='0d. Support language'!$A$38,'0d. Support language'!$A$38,CONCATENATE('4. Campaign staff'!C66," - ",VLOOKUP('4. Campaign staff'!G66,'0d. Support language'!$A$10:$B$13,2,FALSE), " - grade ",'4. Campaign staff'!E66)),'4. Campaign staff'!C66)</f>
        <v>Select cadre</v>
      </c>
      <c r="D72" s="537"/>
      <c r="E72" s="537"/>
      <c r="F72" s="537"/>
      <c r="G72" s="537"/>
      <c r="H72" s="538"/>
      <c r="I72" s="535"/>
      <c r="J72" s="536"/>
      <c r="K72" s="535"/>
      <c r="L72" s="539"/>
      <c r="M72" s="536"/>
      <c r="N72" s="540"/>
      <c r="O72" s="541"/>
      <c r="P72" s="535"/>
      <c r="Q72" s="536"/>
      <c r="R72" s="535"/>
      <c r="S72" s="536"/>
      <c r="T72" s="542"/>
      <c r="U72" s="542"/>
      <c r="V72" s="542"/>
      <c r="W72" s="542"/>
      <c r="X72" s="535"/>
      <c r="Y72" s="536"/>
      <c r="Z72" s="170"/>
      <c r="AA72" s="169"/>
      <c r="AC72" s="79">
        <f t="shared" si="0"/>
        <v>0</v>
      </c>
      <c r="AD72" s="12"/>
    </row>
    <row r="73" spans="2:30" x14ac:dyDescent="0.3">
      <c r="B73" s="76">
        <f t="shared" si="1"/>
        <v>58</v>
      </c>
      <c r="C73" s="537" t="str">
        <f>IFERROR(IF('4. Campaign staff'!C67='0d. Support language'!$A$38,'0d. Support language'!$A$38,CONCATENATE('4. Campaign staff'!C67," - ",VLOOKUP('4. Campaign staff'!G67,'0d. Support language'!$A$10:$B$13,2,FALSE), " - grade ",'4. Campaign staff'!E67)),'4. Campaign staff'!C67)</f>
        <v>Select cadre</v>
      </c>
      <c r="D73" s="537"/>
      <c r="E73" s="537"/>
      <c r="F73" s="537"/>
      <c r="G73" s="537"/>
      <c r="H73" s="538"/>
      <c r="I73" s="535"/>
      <c r="J73" s="536"/>
      <c r="K73" s="535"/>
      <c r="L73" s="539"/>
      <c r="M73" s="536"/>
      <c r="N73" s="540"/>
      <c r="O73" s="541"/>
      <c r="P73" s="535"/>
      <c r="Q73" s="536"/>
      <c r="R73" s="535"/>
      <c r="S73" s="536"/>
      <c r="T73" s="542"/>
      <c r="U73" s="542"/>
      <c r="V73" s="542"/>
      <c r="W73" s="542"/>
      <c r="X73" s="535"/>
      <c r="Y73" s="536"/>
      <c r="Z73" s="170"/>
      <c r="AA73" s="169"/>
      <c r="AC73" s="79">
        <f t="shared" si="0"/>
        <v>0</v>
      </c>
      <c r="AD73" s="12"/>
    </row>
    <row r="74" spans="2:30" x14ac:dyDescent="0.3">
      <c r="B74" s="76">
        <f t="shared" si="1"/>
        <v>59</v>
      </c>
      <c r="C74" s="537" t="str">
        <f>IFERROR(IF('4. Campaign staff'!C68='0d. Support language'!$A$38,'0d. Support language'!$A$38,CONCATENATE('4. Campaign staff'!C68," - ",VLOOKUP('4. Campaign staff'!G68,'0d. Support language'!$A$10:$B$13,2,FALSE), " - grade ",'4. Campaign staff'!E68)),'4. Campaign staff'!C68)</f>
        <v>Select cadre</v>
      </c>
      <c r="D74" s="537"/>
      <c r="E74" s="537"/>
      <c r="F74" s="537"/>
      <c r="G74" s="537"/>
      <c r="H74" s="538"/>
      <c r="I74" s="535"/>
      <c r="J74" s="536"/>
      <c r="K74" s="535"/>
      <c r="L74" s="539"/>
      <c r="M74" s="536"/>
      <c r="N74" s="540"/>
      <c r="O74" s="541"/>
      <c r="P74" s="535"/>
      <c r="Q74" s="536"/>
      <c r="R74" s="535"/>
      <c r="S74" s="536"/>
      <c r="T74" s="542"/>
      <c r="U74" s="542"/>
      <c r="V74" s="542"/>
      <c r="W74" s="542"/>
      <c r="X74" s="535"/>
      <c r="Y74" s="536"/>
      <c r="Z74" s="170"/>
      <c r="AA74" s="169"/>
      <c r="AC74" s="79">
        <f t="shared" si="0"/>
        <v>0</v>
      </c>
      <c r="AD74" s="12"/>
    </row>
    <row r="75" spans="2:30" x14ac:dyDescent="0.3">
      <c r="B75" s="76">
        <f t="shared" si="1"/>
        <v>60</v>
      </c>
      <c r="C75" s="537" t="str">
        <f>IFERROR(IF('4. Campaign staff'!C69='0d. Support language'!$A$38,'0d. Support language'!$A$38,CONCATENATE('4. Campaign staff'!C69," - ",VLOOKUP('4. Campaign staff'!G69,'0d. Support language'!$A$10:$B$13,2,FALSE), " - grade ",'4. Campaign staff'!E69)),'4. Campaign staff'!C69)</f>
        <v>Select cadre</v>
      </c>
      <c r="D75" s="537"/>
      <c r="E75" s="537"/>
      <c r="F75" s="537"/>
      <c r="G75" s="537"/>
      <c r="H75" s="538"/>
      <c r="I75" s="535"/>
      <c r="J75" s="536"/>
      <c r="K75" s="535"/>
      <c r="L75" s="539"/>
      <c r="M75" s="536"/>
      <c r="N75" s="540"/>
      <c r="O75" s="541"/>
      <c r="P75" s="535"/>
      <c r="Q75" s="536"/>
      <c r="R75" s="535"/>
      <c r="S75" s="536"/>
      <c r="T75" s="542"/>
      <c r="U75" s="542"/>
      <c r="V75" s="542"/>
      <c r="W75" s="542"/>
      <c r="X75" s="535"/>
      <c r="Y75" s="536"/>
      <c r="Z75" s="170"/>
      <c r="AA75" s="169"/>
      <c r="AC75" s="79">
        <f t="shared" si="0"/>
        <v>0</v>
      </c>
      <c r="AD75" s="12"/>
    </row>
    <row r="76" spans="2:30" x14ac:dyDescent="0.3">
      <c r="B76" s="76">
        <f t="shared" si="1"/>
        <v>61</v>
      </c>
      <c r="C76" s="537" t="str">
        <f>IFERROR(IF('4. Campaign staff'!C70='0d. Support language'!$A$38,'0d. Support language'!$A$38,CONCATENATE('4. Campaign staff'!C70," - ",VLOOKUP('4. Campaign staff'!G70,'0d. Support language'!$A$10:$B$13,2,FALSE), " - grade ",'4. Campaign staff'!E70)),'4. Campaign staff'!C70)</f>
        <v>Select cadre</v>
      </c>
      <c r="D76" s="537"/>
      <c r="E76" s="537"/>
      <c r="F76" s="537"/>
      <c r="G76" s="537"/>
      <c r="H76" s="538"/>
      <c r="I76" s="535"/>
      <c r="J76" s="536"/>
      <c r="K76" s="535"/>
      <c r="L76" s="539"/>
      <c r="M76" s="536"/>
      <c r="N76" s="540"/>
      <c r="O76" s="541"/>
      <c r="P76" s="535"/>
      <c r="Q76" s="536"/>
      <c r="R76" s="535"/>
      <c r="S76" s="536"/>
      <c r="T76" s="542"/>
      <c r="U76" s="542"/>
      <c r="V76" s="542"/>
      <c r="W76" s="542"/>
      <c r="X76" s="535"/>
      <c r="Y76" s="536"/>
      <c r="Z76" s="170"/>
      <c r="AA76" s="169"/>
      <c r="AC76" s="79">
        <f t="shared" si="0"/>
        <v>0</v>
      </c>
      <c r="AD76" s="12"/>
    </row>
    <row r="77" spans="2:30" x14ac:dyDescent="0.3">
      <c r="B77" s="76">
        <f t="shared" si="1"/>
        <v>62</v>
      </c>
      <c r="C77" s="537" t="str">
        <f>IFERROR(IF('4. Campaign staff'!C71='0d. Support language'!$A$38,'0d. Support language'!$A$38,CONCATENATE('4. Campaign staff'!C71," - ",VLOOKUP('4. Campaign staff'!G71,'0d. Support language'!$A$10:$B$13,2,FALSE), " - grade ",'4. Campaign staff'!E71)),'4. Campaign staff'!C71)</f>
        <v>Select cadre</v>
      </c>
      <c r="D77" s="537"/>
      <c r="E77" s="537"/>
      <c r="F77" s="537"/>
      <c r="G77" s="537"/>
      <c r="H77" s="538"/>
      <c r="I77" s="535"/>
      <c r="J77" s="536"/>
      <c r="K77" s="535"/>
      <c r="L77" s="539"/>
      <c r="M77" s="536"/>
      <c r="N77" s="540"/>
      <c r="O77" s="541"/>
      <c r="P77" s="535"/>
      <c r="Q77" s="536"/>
      <c r="R77" s="535"/>
      <c r="S77" s="536"/>
      <c r="T77" s="542"/>
      <c r="U77" s="542"/>
      <c r="V77" s="542"/>
      <c r="W77" s="542"/>
      <c r="X77" s="535"/>
      <c r="Y77" s="536"/>
      <c r="Z77" s="170"/>
      <c r="AA77" s="169"/>
      <c r="AC77" s="79">
        <f t="shared" si="0"/>
        <v>0</v>
      </c>
      <c r="AD77" s="12"/>
    </row>
    <row r="78" spans="2:30" x14ac:dyDescent="0.3">
      <c r="B78" s="76">
        <f t="shared" si="1"/>
        <v>63</v>
      </c>
      <c r="C78" s="537" t="str">
        <f>IFERROR(IF('4. Campaign staff'!C72='0d. Support language'!$A$38,'0d. Support language'!$A$38,CONCATENATE('4. Campaign staff'!C72," - ",VLOOKUP('4. Campaign staff'!G72,'0d. Support language'!$A$10:$B$13,2,FALSE), " - grade ",'4. Campaign staff'!E72)),'4. Campaign staff'!C72)</f>
        <v>Select cadre</v>
      </c>
      <c r="D78" s="537"/>
      <c r="E78" s="537"/>
      <c r="F78" s="537"/>
      <c r="G78" s="537"/>
      <c r="H78" s="538"/>
      <c r="I78" s="535"/>
      <c r="J78" s="536"/>
      <c r="K78" s="535"/>
      <c r="L78" s="539"/>
      <c r="M78" s="536"/>
      <c r="N78" s="540"/>
      <c r="O78" s="541"/>
      <c r="P78" s="535"/>
      <c r="Q78" s="536"/>
      <c r="R78" s="535"/>
      <c r="S78" s="536"/>
      <c r="T78" s="542"/>
      <c r="U78" s="542"/>
      <c r="V78" s="542"/>
      <c r="W78" s="542"/>
      <c r="X78" s="535"/>
      <c r="Y78" s="536"/>
      <c r="Z78" s="170"/>
      <c r="AA78" s="169"/>
      <c r="AC78" s="79">
        <f t="shared" si="0"/>
        <v>0</v>
      </c>
      <c r="AD78" s="12"/>
    </row>
    <row r="79" spans="2:30" x14ac:dyDescent="0.3">
      <c r="B79" s="76">
        <f t="shared" si="1"/>
        <v>64</v>
      </c>
      <c r="C79" s="537" t="str">
        <f>IFERROR(IF('4. Campaign staff'!C73='0d. Support language'!$A$38,'0d. Support language'!$A$38,CONCATENATE('4. Campaign staff'!C73," - ",VLOOKUP('4. Campaign staff'!G73,'0d. Support language'!$A$10:$B$13,2,FALSE), " - grade ",'4. Campaign staff'!E73)),'4. Campaign staff'!C73)</f>
        <v>Select cadre</v>
      </c>
      <c r="D79" s="537"/>
      <c r="E79" s="537"/>
      <c r="F79" s="537"/>
      <c r="G79" s="537"/>
      <c r="H79" s="538"/>
      <c r="I79" s="535"/>
      <c r="J79" s="536"/>
      <c r="K79" s="535"/>
      <c r="L79" s="539"/>
      <c r="M79" s="536"/>
      <c r="N79" s="540"/>
      <c r="O79" s="541"/>
      <c r="P79" s="535"/>
      <c r="Q79" s="536"/>
      <c r="R79" s="535"/>
      <c r="S79" s="536"/>
      <c r="T79" s="542"/>
      <c r="U79" s="542"/>
      <c r="V79" s="542"/>
      <c r="W79" s="542"/>
      <c r="X79" s="535"/>
      <c r="Y79" s="536"/>
      <c r="Z79" s="170"/>
      <c r="AA79" s="169"/>
      <c r="AC79" s="79">
        <f t="shared" si="0"/>
        <v>0</v>
      </c>
      <c r="AD79" s="12"/>
    </row>
    <row r="80" spans="2:30" x14ac:dyDescent="0.3">
      <c r="B80" s="76">
        <f t="shared" si="1"/>
        <v>65</v>
      </c>
      <c r="C80" s="537" t="str">
        <f>IFERROR(IF('4. Campaign staff'!C74='0d. Support language'!$A$38,'0d. Support language'!$A$38,CONCATENATE('4. Campaign staff'!C74," - ",VLOOKUP('4. Campaign staff'!G74,'0d. Support language'!$A$10:$B$13,2,FALSE), " - grade ",'4. Campaign staff'!E74)),'4. Campaign staff'!C74)</f>
        <v>Select cadre</v>
      </c>
      <c r="D80" s="537"/>
      <c r="E80" s="537"/>
      <c r="F80" s="537"/>
      <c r="G80" s="537"/>
      <c r="H80" s="538"/>
      <c r="I80" s="535"/>
      <c r="J80" s="536"/>
      <c r="K80" s="535"/>
      <c r="L80" s="539"/>
      <c r="M80" s="536"/>
      <c r="N80" s="540"/>
      <c r="O80" s="541"/>
      <c r="P80" s="535"/>
      <c r="Q80" s="536"/>
      <c r="R80" s="535"/>
      <c r="S80" s="536"/>
      <c r="T80" s="542"/>
      <c r="U80" s="542"/>
      <c r="V80" s="542"/>
      <c r="W80" s="542"/>
      <c r="X80" s="535"/>
      <c r="Y80" s="536"/>
      <c r="Z80" s="170"/>
      <c r="AA80" s="169"/>
      <c r="AC80" s="79">
        <f t="shared" si="0"/>
        <v>0</v>
      </c>
      <c r="AD80" s="12"/>
    </row>
    <row r="81" spans="2:30" x14ac:dyDescent="0.3">
      <c r="B81" s="76">
        <f t="shared" si="1"/>
        <v>66</v>
      </c>
      <c r="C81" s="537" t="str">
        <f>IFERROR(IF('4. Campaign staff'!C75='0d. Support language'!$A$38,'0d. Support language'!$A$38,CONCATENATE('4. Campaign staff'!C75," - ",VLOOKUP('4. Campaign staff'!G75,'0d. Support language'!$A$10:$B$13,2,FALSE), " - grade ",'4. Campaign staff'!E75)),'4. Campaign staff'!C75)</f>
        <v>Select cadre</v>
      </c>
      <c r="D81" s="537"/>
      <c r="E81" s="537"/>
      <c r="F81" s="537"/>
      <c r="G81" s="537"/>
      <c r="H81" s="538"/>
      <c r="I81" s="535"/>
      <c r="J81" s="536"/>
      <c r="K81" s="535"/>
      <c r="L81" s="539"/>
      <c r="M81" s="536"/>
      <c r="N81" s="540"/>
      <c r="O81" s="541"/>
      <c r="P81" s="535"/>
      <c r="Q81" s="536"/>
      <c r="R81" s="535"/>
      <c r="S81" s="536"/>
      <c r="T81" s="542"/>
      <c r="U81" s="542"/>
      <c r="V81" s="542"/>
      <c r="W81" s="542"/>
      <c r="X81" s="535"/>
      <c r="Y81" s="536"/>
      <c r="Z81" s="170"/>
      <c r="AA81" s="169"/>
      <c r="AC81" s="79">
        <f t="shared" si="0"/>
        <v>0</v>
      </c>
      <c r="AD81" s="12"/>
    </row>
    <row r="82" spans="2:30" x14ac:dyDescent="0.3">
      <c r="B82" s="76">
        <f t="shared" si="1"/>
        <v>67</v>
      </c>
      <c r="C82" s="537" t="str">
        <f>IFERROR(IF('4. Campaign staff'!C76='0d. Support language'!$A$38,'0d. Support language'!$A$38,CONCATENATE('4. Campaign staff'!C76," - ",VLOOKUP('4. Campaign staff'!G76,'0d. Support language'!$A$10:$B$13,2,FALSE), " - grade ",'4. Campaign staff'!E76)),'4. Campaign staff'!C76)</f>
        <v>Select cadre</v>
      </c>
      <c r="D82" s="537"/>
      <c r="E82" s="537"/>
      <c r="F82" s="537"/>
      <c r="G82" s="537"/>
      <c r="H82" s="538"/>
      <c r="I82" s="535"/>
      <c r="J82" s="536"/>
      <c r="K82" s="535"/>
      <c r="L82" s="539"/>
      <c r="M82" s="536"/>
      <c r="N82" s="540"/>
      <c r="O82" s="541"/>
      <c r="P82" s="535"/>
      <c r="Q82" s="536"/>
      <c r="R82" s="535"/>
      <c r="S82" s="536"/>
      <c r="T82" s="542"/>
      <c r="U82" s="542"/>
      <c r="V82" s="542"/>
      <c r="W82" s="542"/>
      <c r="X82" s="535"/>
      <c r="Y82" s="536"/>
      <c r="Z82" s="170"/>
      <c r="AA82" s="169"/>
      <c r="AC82" s="79">
        <f t="shared" si="0"/>
        <v>0</v>
      </c>
      <c r="AD82" s="12"/>
    </row>
    <row r="83" spans="2:30" x14ac:dyDescent="0.3">
      <c r="B83" s="76">
        <f t="shared" si="1"/>
        <v>68</v>
      </c>
      <c r="C83" s="537" t="str">
        <f>IFERROR(IF('4. Campaign staff'!C77='0d. Support language'!$A$38,'0d. Support language'!$A$38,CONCATENATE('4. Campaign staff'!C77," - ",VLOOKUP('4. Campaign staff'!G77,'0d. Support language'!$A$10:$B$13,2,FALSE), " - grade ",'4. Campaign staff'!E77)),'4. Campaign staff'!C77)</f>
        <v>Select cadre</v>
      </c>
      <c r="D83" s="537"/>
      <c r="E83" s="537"/>
      <c r="F83" s="537"/>
      <c r="G83" s="537"/>
      <c r="H83" s="538"/>
      <c r="I83" s="535"/>
      <c r="J83" s="536"/>
      <c r="K83" s="535"/>
      <c r="L83" s="539"/>
      <c r="M83" s="536"/>
      <c r="N83" s="540"/>
      <c r="O83" s="541"/>
      <c r="P83" s="535"/>
      <c r="Q83" s="536"/>
      <c r="R83" s="535"/>
      <c r="S83" s="536"/>
      <c r="T83" s="542"/>
      <c r="U83" s="542"/>
      <c r="V83" s="542"/>
      <c r="W83" s="542"/>
      <c r="X83" s="535"/>
      <c r="Y83" s="536"/>
      <c r="Z83" s="170"/>
      <c r="AA83" s="169"/>
      <c r="AC83" s="79">
        <f t="shared" si="0"/>
        <v>0</v>
      </c>
      <c r="AD83" s="12"/>
    </row>
    <row r="84" spans="2:30" x14ac:dyDescent="0.3">
      <c r="B84" s="76">
        <f t="shared" si="1"/>
        <v>69</v>
      </c>
      <c r="C84" s="537" t="str">
        <f>IFERROR(IF('4. Campaign staff'!C78='0d. Support language'!$A$38,'0d. Support language'!$A$38,CONCATENATE('4. Campaign staff'!C78," - ",VLOOKUP('4. Campaign staff'!G78,'0d. Support language'!$A$10:$B$13,2,FALSE), " - grade ",'4. Campaign staff'!E78)),'4. Campaign staff'!C78)</f>
        <v>Select cadre</v>
      </c>
      <c r="D84" s="537"/>
      <c r="E84" s="537"/>
      <c r="F84" s="537"/>
      <c r="G84" s="537"/>
      <c r="H84" s="538"/>
      <c r="I84" s="535"/>
      <c r="J84" s="536"/>
      <c r="K84" s="535"/>
      <c r="L84" s="539"/>
      <c r="M84" s="536"/>
      <c r="N84" s="540"/>
      <c r="O84" s="541"/>
      <c r="P84" s="535"/>
      <c r="Q84" s="536"/>
      <c r="R84" s="535"/>
      <c r="S84" s="536"/>
      <c r="T84" s="542"/>
      <c r="U84" s="542"/>
      <c r="V84" s="542"/>
      <c r="W84" s="542"/>
      <c r="X84" s="535"/>
      <c r="Y84" s="536"/>
      <c r="Z84" s="170"/>
      <c r="AA84" s="169"/>
      <c r="AC84" s="79">
        <f t="shared" si="0"/>
        <v>0</v>
      </c>
      <c r="AD84" s="12"/>
    </row>
    <row r="85" spans="2:30" x14ac:dyDescent="0.3">
      <c r="B85" s="76">
        <f t="shared" si="1"/>
        <v>70</v>
      </c>
      <c r="C85" s="537" t="str">
        <f>IFERROR(IF('4. Campaign staff'!C79='0d. Support language'!$A$38,'0d. Support language'!$A$38,CONCATENATE('4. Campaign staff'!C79," - ",VLOOKUP('4. Campaign staff'!G79,'0d. Support language'!$A$10:$B$13,2,FALSE), " - grade ",'4. Campaign staff'!E79)),'4. Campaign staff'!C79)</f>
        <v>Select cadre</v>
      </c>
      <c r="D85" s="537"/>
      <c r="E85" s="537"/>
      <c r="F85" s="537"/>
      <c r="G85" s="537"/>
      <c r="H85" s="538"/>
      <c r="I85" s="535"/>
      <c r="J85" s="536"/>
      <c r="K85" s="535"/>
      <c r="L85" s="539"/>
      <c r="M85" s="536"/>
      <c r="N85" s="540"/>
      <c r="O85" s="541"/>
      <c r="P85" s="535"/>
      <c r="Q85" s="536"/>
      <c r="R85" s="535"/>
      <c r="S85" s="536"/>
      <c r="T85" s="542"/>
      <c r="U85" s="542"/>
      <c r="V85" s="542"/>
      <c r="W85" s="542"/>
      <c r="X85" s="535"/>
      <c r="Y85" s="536"/>
      <c r="Z85" s="170"/>
      <c r="AA85" s="169"/>
      <c r="AC85" s="79">
        <f t="shared" si="0"/>
        <v>0</v>
      </c>
      <c r="AD85" s="12"/>
    </row>
    <row r="86" spans="2:30" x14ac:dyDescent="0.3">
      <c r="B86" s="76">
        <f t="shared" si="1"/>
        <v>71</v>
      </c>
      <c r="C86" s="537" t="str">
        <f>IFERROR(IF('4. Campaign staff'!C80='0d. Support language'!$A$38,'0d. Support language'!$A$38,CONCATENATE('4. Campaign staff'!C80," - ",VLOOKUP('4. Campaign staff'!G80,'0d. Support language'!$A$10:$B$13,2,FALSE), " - grade ",'4. Campaign staff'!E80)),'4. Campaign staff'!C80)</f>
        <v>Select cadre</v>
      </c>
      <c r="D86" s="537"/>
      <c r="E86" s="537"/>
      <c r="F86" s="537"/>
      <c r="G86" s="537"/>
      <c r="H86" s="538"/>
      <c r="I86" s="535"/>
      <c r="J86" s="536"/>
      <c r="K86" s="535"/>
      <c r="L86" s="539"/>
      <c r="M86" s="536"/>
      <c r="N86" s="540"/>
      <c r="O86" s="541"/>
      <c r="P86" s="535"/>
      <c r="Q86" s="536"/>
      <c r="R86" s="535"/>
      <c r="S86" s="536"/>
      <c r="T86" s="542"/>
      <c r="U86" s="542"/>
      <c r="V86" s="542"/>
      <c r="W86" s="542"/>
      <c r="X86" s="535"/>
      <c r="Y86" s="536"/>
      <c r="Z86" s="170"/>
      <c r="AA86" s="169"/>
      <c r="AC86" s="79">
        <f t="shared" si="0"/>
        <v>0</v>
      </c>
      <c r="AD86" s="12"/>
    </row>
    <row r="87" spans="2:30" x14ac:dyDescent="0.3">
      <c r="B87" s="76">
        <f t="shared" si="1"/>
        <v>72</v>
      </c>
      <c r="C87" s="537" t="str">
        <f>IFERROR(IF('4. Campaign staff'!C81='0d. Support language'!$A$38,'0d. Support language'!$A$38,CONCATENATE('4. Campaign staff'!C81," - ",VLOOKUP('4. Campaign staff'!G81,'0d. Support language'!$A$10:$B$13,2,FALSE), " - grade ",'4. Campaign staff'!E81)),'4. Campaign staff'!C81)</f>
        <v>Select cadre</v>
      </c>
      <c r="D87" s="537"/>
      <c r="E87" s="537"/>
      <c r="F87" s="537"/>
      <c r="G87" s="537"/>
      <c r="H87" s="538"/>
      <c r="I87" s="535"/>
      <c r="J87" s="536"/>
      <c r="K87" s="535"/>
      <c r="L87" s="539"/>
      <c r="M87" s="536"/>
      <c r="N87" s="540"/>
      <c r="O87" s="541"/>
      <c r="P87" s="535"/>
      <c r="Q87" s="536"/>
      <c r="R87" s="535"/>
      <c r="S87" s="536"/>
      <c r="T87" s="542"/>
      <c r="U87" s="542"/>
      <c r="V87" s="542"/>
      <c r="W87" s="542"/>
      <c r="X87" s="535"/>
      <c r="Y87" s="536"/>
      <c r="Z87" s="170"/>
      <c r="AA87" s="169"/>
      <c r="AC87" s="79">
        <f t="shared" si="0"/>
        <v>0</v>
      </c>
      <c r="AD87" s="12"/>
    </row>
    <row r="88" spans="2:30" x14ac:dyDescent="0.3">
      <c r="B88" s="76">
        <f t="shared" si="1"/>
        <v>73</v>
      </c>
      <c r="C88" s="537" t="str">
        <f>IFERROR(IF('4. Campaign staff'!C82='0d. Support language'!$A$38,'0d. Support language'!$A$38,CONCATENATE('4. Campaign staff'!C82," - ",VLOOKUP('4. Campaign staff'!G82,'0d. Support language'!$A$10:$B$13,2,FALSE), " - grade ",'4. Campaign staff'!E82)),'4. Campaign staff'!C82)</f>
        <v>Select cadre</v>
      </c>
      <c r="D88" s="537"/>
      <c r="E88" s="537"/>
      <c r="F88" s="537"/>
      <c r="G88" s="537"/>
      <c r="H88" s="538"/>
      <c r="I88" s="535"/>
      <c r="J88" s="536"/>
      <c r="K88" s="535"/>
      <c r="L88" s="539"/>
      <c r="M88" s="536"/>
      <c r="N88" s="540"/>
      <c r="O88" s="541"/>
      <c r="P88" s="535"/>
      <c r="Q88" s="536"/>
      <c r="R88" s="535"/>
      <c r="S88" s="536"/>
      <c r="T88" s="542"/>
      <c r="U88" s="542"/>
      <c r="V88" s="542"/>
      <c r="W88" s="542"/>
      <c r="X88" s="535"/>
      <c r="Y88" s="536"/>
      <c r="Z88" s="170"/>
      <c r="AA88" s="169"/>
      <c r="AC88" s="79">
        <f t="shared" si="0"/>
        <v>0</v>
      </c>
      <c r="AD88" s="12"/>
    </row>
    <row r="89" spans="2:30" x14ac:dyDescent="0.3">
      <c r="B89" s="76">
        <f t="shared" si="1"/>
        <v>74</v>
      </c>
      <c r="C89" s="537" t="str">
        <f>IFERROR(IF('4. Campaign staff'!C83='0d. Support language'!$A$38,'0d. Support language'!$A$38,CONCATENATE('4. Campaign staff'!C83," - ",VLOOKUP('4. Campaign staff'!G83,'0d. Support language'!$A$10:$B$13,2,FALSE), " - grade ",'4. Campaign staff'!E83)),'4. Campaign staff'!C83)</f>
        <v>Select cadre</v>
      </c>
      <c r="D89" s="537"/>
      <c r="E89" s="537"/>
      <c r="F89" s="537"/>
      <c r="G89" s="537"/>
      <c r="H89" s="538"/>
      <c r="I89" s="535"/>
      <c r="J89" s="536"/>
      <c r="K89" s="535"/>
      <c r="L89" s="539"/>
      <c r="M89" s="536"/>
      <c r="N89" s="540"/>
      <c r="O89" s="541"/>
      <c r="P89" s="535"/>
      <c r="Q89" s="536"/>
      <c r="R89" s="535"/>
      <c r="S89" s="536"/>
      <c r="T89" s="542"/>
      <c r="U89" s="542"/>
      <c r="V89" s="542"/>
      <c r="W89" s="542"/>
      <c r="X89" s="535"/>
      <c r="Y89" s="536"/>
      <c r="Z89" s="170"/>
      <c r="AA89" s="169"/>
      <c r="AC89" s="79">
        <f t="shared" si="0"/>
        <v>0</v>
      </c>
      <c r="AD89" s="12"/>
    </row>
    <row r="90" spans="2:30" x14ac:dyDescent="0.3">
      <c r="B90" s="76">
        <f t="shared" si="1"/>
        <v>75</v>
      </c>
      <c r="C90" s="537" t="str">
        <f>IFERROR(IF('4. Campaign staff'!C84='0d. Support language'!$A$38,'0d. Support language'!$A$38,CONCATENATE('4. Campaign staff'!C84," - ",VLOOKUP('4. Campaign staff'!G84,'0d. Support language'!$A$10:$B$13,2,FALSE), " - grade ",'4. Campaign staff'!E84)),'4. Campaign staff'!C84)</f>
        <v>Select cadre</v>
      </c>
      <c r="D90" s="537"/>
      <c r="E90" s="537"/>
      <c r="F90" s="537"/>
      <c r="G90" s="537"/>
      <c r="H90" s="538"/>
      <c r="I90" s="535"/>
      <c r="J90" s="536"/>
      <c r="K90" s="535"/>
      <c r="L90" s="539"/>
      <c r="M90" s="536"/>
      <c r="N90" s="540"/>
      <c r="O90" s="541"/>
      <c r="P90" s="535"/>
      <c r="Q90" s="536"/>
      <c r="R90" s="535"/>
      <c r="S90" s="536"/>
      <c r="T90" s="542"/>
      <c r="U90" s="542"/>
      <c r="V90" s="542"/>
      <c r="W90" s="542"/>
      <c r="X90" s="535"/>
      <c r="Y90" s="536"/>
      <c r="Z90" s="170"/>
      <c r="AA90" s="169"/>
      <c r="AC90" s="79">
        <f t="shared" si="0"/>
        <v>0</v>
      </c>
      <c r="AD90" s="12"/>
    </row>
    <row r="91" spans="2:30" x14ac:dyDescent="0.3">
      <c r="B91" s="76">
        <f t="shared" si="1"/>
        <v>76</v>
      </c>
      <c r="C91" s="537" t="str">
        <f>IFERROR(IF('4. Campaign staff'!C85='0d. Support language'!$A$38,'0d. Support language'!$A$38,CONCATENATE('4. Campaign staff'!C85," - ",VLOOKUP('4. Campaign staff'!G85,'0d. Support language'!$A$10:$B$13,2,FALSE), " - grade ",'4. Campaign staff'!E85)),'4. Campaign staff'!C85)</f>
        <v>Select cadre</v>
      </c>
      <c r="D91" s="537"/>
      <c r="E91" s="537"/>
      <c r="F91" s="537"/>
      <c r="G91" s="537"/>
      <c r="H91" s="538"/>
      <c r="I91" s="535"/>
      <c r="J91" s="536"/>
      <c r="K91" s="535"/>
      <c r="L91" s="539"/>
      <c r="M91" s="536"/>
      <c r="N91" s="540"/>
      <c r="O91" s="541"/>
      <c r="P91" s="535"/>
      <c r="Q91" s="536"/>
      <c r="R91" s="535"/>
      <c r="S91" s="536"/>
      <c r="T91" s="542"/>
      <c r="U91" s="542"/>
      <c r="V91" s="542"/>
      <c r="W91" s="542"/>
      <c r="X91" s="535"/>
      <c r="Y91" s="536"/>
      <c r="Z91" s="170"/>
      <c r="AA91" s="169"/>
      <c r="AC91" s="79">
        <f t="shared" si="0"/>
        <v>0</v>
      </c>
      <c r="AD91" s="12"/>
    </row>
    <row r="92" spans="2:30" x14ac:dyDescent="0.3">
      <c r="B92" s="76">
        <f t="shared" si="1"/>
        <v>77</v>
      </c>
      <c r="C92" s="537" t="str">
        <f>IFERROR(IF('4. Campaign staff'!C86='0d. Support language'!$A$38,'0d. Support language'!$A$38,CONCATENATE('4. Campaign staff'!C86," - ",VLOOKUP('4. Campaign staff'!G86,'0d. Support language'!$A$10:$B$13,2,FALSE), " - grade ",'4. Campaign staff'!E86)),'4. Campaign staff'!C86)</f>
        <v>Select cadre</v>
      </c>
      <c r="D92" s="537"/>
      <c r="E92" s="537"/>
      <c r="F92" s="537"/>
      <c r="G92" s="537"/>
      <c r="H92" s="538"/>
      <c r="I92" s="535"/>
      <c r="J92" s="536"/>
      <c r="K92" s="535"/>
      <c r="L92" s="539"/>
      <c r="M92" s="536"/>
      <c r="N92" s="540"/>
      <c r="O92" s="541"/>
      <c r="P92" s="535"/>
      <c r="Q92" s="536"/>
      <c r="R92" s="535"/>
      <c r="S92" s="536"/>
      <c r="T92" s="542"/>
      <c r="U92" s="542"/>
      <c r="V92" s="542"/>
      <c r="W92" s="542"/>
      <c r="X92" s="535"/>
      <c r="Y92" s="536"/>
      <c r="Z92" s="170"/>
      <c r="AA92" s="169"/>
      <c r="AC92" s="79">
        <f t="shared" si="0"/>
        <v>0</v>
      </c>
      <c r="AD92" s="12"/>
    </row>
    <row r="93" spans="2:30" x14ac:dyDescent="0.3">
      <c r="B93" s="76">
        <f t="shared" si="1"/>
        <v>78</v>
      </c>
      <c r="C93" s="537" t="str">
        <f>IFERROR(IF('4. Campaign staff'!C87='0d. Support language'!$A$38,'0d. Support language'!$A$38,CONCATENATE('4. Campaign staff'!C87," - ",VLOOKUP('4. Campaign staff'!G87,'0d. Support language'!$A$10:$B$13,2,FALSE), " - grade ",'4. Campaign staff'!E87)),'4. Campaign staff'!C87)</f>
        <v>Select cadre</v>
      </c>
      <c r="D93" s="537"/>
      <c r="E93" s="537"/>
      <c r="F93" s="537"/>
      <c r="G93" s="537"/>
      <c r="H93" s="538"/>
      <c r="I93" s="535"/>
      <c r="J93" s="536"/>
      <c r="K93" s="535"/>
      <c r="L93" s="539"/>
      <c r="M93" s="536"/>
      <c r="N93" s="540"/>
      <c r="O93" s="541"/>
      <c r="P93" s="535"/>
      <c r="Q93" s="536"/>
      <c r="R93" s="535"/>
      <c r="S93" s="536"/>
      <c r="T93" s="542"/>
      <c r="U93" s="542"/>
      <c r="V93" s="542"/>
      <c r="W93" s="542"/>
      <c r="X93" s="535"/>
      <c r="Y93" s="536"/>
      <c r="Z93" s="170"/>
      <c r="AA93" s="169"/>
      <c r="AC93" s="79">
        <f t="shared" si="0"/>
        <v>0</v>
      </c>
      <c r="AD93" s="12"/>
    </row>
    <row r="94" spans="2:30" x14ac:dyDescent="0.3">
      <c r="B94" s="76">
        <f t="shared" si="1"/>
        <v>79</v>
      </c>
      <c r="C94" s="537" t="str">
        <f>IFERROR(IF('4. Campaign staff'!C88='0d. Support language'!$A$38,'0d. Support language'!$A$38,CONCATENATE('4. Campaign staff'!C88," - ",VLOOKUP('4. Campaign staff'!G88,'0d. Support language'!$A$10:$B$13,2,FALSE), " - grade ",'4. Campaign staff'!E88)),'4. Campaign staff'!C88)</f>
        <v>Select cadre</v>
      </c>
      <c r="D94" s="537"/>
      <c r="E94" s="537"/>
      <c r="F94" s="537"/>
      <c r="G94" s="537"/>
      <c r="H94" s="538"/>
      <c r="I94" s="535"/>
      <c r="J94" s="536"/>
      <c r="K94" s="535"/>
      <c r="L94" s="539"/>
      <c r="M94" s="536"/>
      <c r="N94" s="540"/>
      <c r="O94" s="541"/>
      <c r="P94" s="535"/>
      <c r="Q94" s="536"/>
      <c r="R94" s="535"/>
      <c r="S94" s="536"/>
      <c r="T94" s="542"/>
      <c r="U94" s="542"/>
      <c r="V94" s="542"/>
      <c r="W94" s="542"/>
      <c r="X94" s="535"/>
      <c r="Y94" s="536"/>
      <c r="Z94" s="170"/>
      <c r="AA94" s="169"/>
      <c r="AC94" s="79">
        <f t="shared" si="0"/>
        <v>0</v>
      </c>
      <c r="AD94" s="12"/>
    </row>
    <row r="95" spans="2:30" x14ac:dyDescent="0.3">
      <c r="B95" s="76">
        <f t="shared" si="1"/>
        <v>80</v>
      </c>
      <c r="C95" s="537" t="str">
        <f>IFERROR(IF('4. Campaign staff'!C89='0d. Support language'!$A$38,'0d. Support language'!$A$38,CONCATENATE('4. Campaign staff'!C89," - ",VLOOKUP('4. Campaign staff'!G89,'0d. Support language'!$A$10:$B$13,2,FALSE), " - grade ",'4. Campaign staff'!E89)),'4. Campaign staff'!C89)</f>
        <v>Select cadre</v>
      </c>
      <c r="D95" s="537"/>
      <c r="E95" s="537"/>
      <c r="F95" s="537"/>
      <c r="G95" s="537"/>
      <c r="H95" s="538"/>
      <c r="I95" s="535"/>
      <c r="J95" s="536"/>
      <c r="K95" s="535"/>
      <c r="L95" s="539"/>
      <c r="M95" s="536"/>
      <c r="N95" s="540"/>
      <c r="O95" s="541"/>
      <c r="P95" s="535"/>
      <c r="Q95" s="536"/>
      <c r="R95" s="535"/>
      <c r="S95" s="536"/>
      <c r="T95" s="542"/>
      <c r="U95" s="542"/>
      <c r="V95" s="542"/>
      <c r="W95" s="542"/>
      <c r="X95" s="535"/>
      <c r="Y95" s="536"/>
      <c r="Z95" s="170"/>
      <c r="AA95" s="169"/>
      <c r="AC95" s="79">
        <f t="shared" si="0"/>
        <v>0</v>
      </c>
      <c r="AD95" s="12"/>
    </row>
    <row r="96" spans="2:30" x14ac:dyDescent="0.3">
      <c r="B96" s="76">
        <f t="shared" si="1"/>
        <v>81</v>
      </c>
      <c r="C96" s="537" t="str">
        <f>IFERROR(IF('4. Campaign staff'!C90='0d. Support language'!$A$38,'0d. Support language'!$A$38,CONCATENATE('4. Campaign staff'!C90," - ",VLOOKUP('4. Campaign staff'!G90,'0d. Support language'!$A$10:$B$13,2,FALSE), " - grade ",'4. Campaign staff'!E90)),'4. Campaign staff'!C90)</f>
        <v>Select cadre</v>
      </c>
      <c r="D96" s="537"/>
      <c r="E96" s="537"/>
      <c r="F96" s="537"/>
      <c r="G96" s="537"/>
      <c r="H96" s="538"/>
      <c r="I96" s="535"/>
      <c r="J96" s="536"/>
      <c r="K96" s="535"/>
      <c r="L96" s="539"/>
      <c r="M96" s="536"/>
      <c r="N96" s="540"/>
      <c r="O96" s="541"/>
      <c r="P96" s="535"/>
      <c r="Q96" s="536"/>
      <c r="R96" s="535"/>
      <c r="S96" s="536"/>
      <c r="T96" s="542"/>
      <c r="U96" s="542"/>
      <c r="V96" s="542"/>
      <c r="W96" s="542"/>
      <c r="X96" s="535"/>
      <c r="Y96" s="536"/>
      <c r="Z96" s="170"/>
      <c r="AA96" s="169"/>
      <c r="AC96" s="79">
        <f t="shared" si="0"/>
        <v>0</v>
      </c>
      <c r="AD96" s="12"/>
    </row>
    <row r="97" spans="2:30" x14ac:dyDescent="0.3">
      <c r="B97" s="76">
        <f t="shared" si="1"/>
        <v>82</v>
      </c>
      <c r="C97" s="537" t="str">
        <f>IFERROR(IF('4. Campaign staff'!C91='0d. Support language'!$A$38,'0d. Support language'!$A$38,CONCATENATE('4. Campaign staff'!C91," - ",VLOOKUP('4. Campaign staff'!G91,'0d. Support language'!$A$10:$B$13,2,FALSE), " - grade ",'4. Campaign staff'!E91)),'4. Campaign staff'!C91)</f>
        <v>Select cadre</v>
      </c>
      <c r="D97" s="537"/>
      <c r="E97" s="537"/>
      <c r="F97" s="537"/>
      <c r="G97" s="537"/>
      <c r="H97" s="538"/>
      <c r="I97" s="535"/>
      <c r="J97" s="536"/>
      <c r="K97" s="535"/>
      <c r="L97" s="539"/>
      <c r="M97" s="536"/>
      <c r="N97" s="540"/>
      <c r="O97" s="541"/>
      <c r="P97" s="535"/>
      <c r="Q97" s="536"/>
      <c r="R97" s="535"/>
      <c r="S97" s="536"/>
      <c r="T97" s="542"/>
      <c r="U97" s="542"/>
      <c r="V97" s="542"/>
      <c r="W97" s="542"/>
      <c r="X97" s="535"/>
      <c r="Y97" s="536"/>
      <c r="Z97" s="170"/>
      <c r="AA97" s="169"/>
      <c r="AC97" s="79">
        <f t="shared" si="0"/>
        <v>0</v>
      </c>
      <c r="AD97" s="12"/>
    </row>
    <row r="98" spans="2:30" x14ac:dyDescent="0.3">
      <c r="B98" s="76">
        <f t="shared" si="1"/>
        <v>83</v>
      </c>
      <c r="C98" s="537" t="str">
        <f>IFERROR(IF('4. Campaign staff'!C92='0d. Support language'!$A$38,'0d. Support language'!$A$38,CONCATENATE('4. Campaign staff'!C92," - ",VLOOKUP('4. Campaign staff'!G92,'0d. Support language'!$A$10:$B$13,2,FALSE), " - grade ",'4. Campaign staff'!E92)),'4. Campaign staff'!C92)</f>
        <v>Select cadre</v>
      </c>
      <c r="D98" s="537"/>
      <c r="E98" s="537"/>
      <c r="F98" s="537"/>
      <c r="G98" s="537"/>
      <c r="H98" s="538"/>
      <c r="I98" s="535"/>
      <c r="J98" s="536"/>
      <c r="K98" s="535"/>
      <c r="L98" s="539"/>
      <c r="M98" s="536"/>
      <c r="N98" s="540"/>
      <c r="O98" s="541"/>
      <c r="P98" s="535"/>
      <c r="Q98" s="536"/>
      <c r="R98" s="535"/>
      <c r="S98" s="536"/>
      <c r="T98" s="542"/>
      <c r="U98" s="542"/>
      <c r="V98" s="542"/>
      <c r="W98" s="542"/>
      <c r="X98" s="535"/>
      <c r="Y98" s="536"/>
      <c r="Z98" s="170"/>
      <c r="AA98" s="169"/>
      <c r="AC98" s="79">
        <f t="shared" si="0"/>
        <v>0</v>
      </c>
      <c r="AD98" s="12"/>
    </row>
    <row r="99" spans="2:30" x14ac:dyDescent="0.3">
      <c r="B99" s="76">
        <f t="shared" si="1"/>
        <v>84</v>
      </c>
      <c r="C99" s="537" t="str">
        <f>IFERROR(IF('4. Campaign staff'!C93='0d. Support language'!$A$38,'0d. Support language'!$A$38,CONCATENATE('4. Campaign staff'!C93," - ",VLOOKUP('4. Campaign staff'!G93,'0d. Support language'!$A$10:$B$13,2,FALSE), " - grade ",'4. Campaign staff'!E93)),'4. Campaign staff'!C93)</f>
        <v>Select cadre</v>
      </c>
      <c r="D99" s="537"/>
      <c r="E99" s="537"/>
      <c r="F99" s="537"/>
      <c r="G99" s="537"/>
      <c r="H99" s="538"/>
      <c r="I99" s="535"/>
      <c r="J99" s="536"/>
      <c r="K99" s="535"/>
      <c r="L99" s="539"/>
      <c r="M99" s="536"/>
      <c r="N99" s="540"/>
      <c r="O99" s="541"/>
      <c r="P99" s="535"/>
      <c r="Q99" s="536"/>
      <c r="R99" s="535"/>
      <c r="S99" s="536"/>
      <c r="T99" s="542"/>
      <c r="U99" s="542"/>
      <c r="V99" s="542"/>
      <c r="W99" s="542"/>
      <c r="X99" s="535"/>
      <c r="Y99" s="536"/>
      <c r="Z99" s="170"/>
      <c r="AA99" s="169"/>
      <c r="AC99" s="79">
        <f t="shared" si="0"/>
        <v>0</v>
      </c>
      <c r="AD99" s="12"/>
    </row>
    <row r="100" spans="2:30" x14ac:dyDescent="0.3">
      <c r="B100" s="76">
        <f t="shared" si="1"/>
        <v>85</v>
      </c>
      <c r="C100" s="537" t="str">
        <f>IFERROR(IF('4. Campaign staff'!C94='0d. Support language'!$A$38,'0d. Support language'!$A$38,CONCATENATE('4. Campaign staff'!C94," - ",VLOOKUP('4. Campaign staff'!G94,'0d. Support language'!$A$10:$B$13,2,FALSE), " - grade ",'4. Campaign staff'!E94)),'4. Campaign staff'!C94)</f>
        <v>Select cadre</v>
      </c>
      <c r="D100" s="537"/>
      <c r="E100" s="537"/>
      <c r="F100" s="537"/>
      <c r="G100" s="537"/>
      <c r="H100" s="538"/>
      <c r="I100" s="535"/>
      <c r="J100" s="536"/>
      <c r="K100" s="535"/>
      <c r="L100" s="539"/>
      <c r="M100" s="536"/>
      <c r="N100" s="540"/>
      <c r="O100" s="541"/>
      <c r="P100" s="535"/>
      <c r="Q100" s="536"/>
      <c r="R100" s="535"/>
      <c r="S100" s="536"/>
      <c r="T100" s="542"/>
      <c r="U100" s="542"/>
      <c r="V100" s="542"/>
      <c r="W100" s="542"/>
      <c r="X100" s="535"/>
      <c r="Y100" s="536"/>
      <c r="Z100" s="170"/>
      <c r="AA100" s="169"/>
      <c r="AC100" s="79">
        <f t="shared" si="0"/>
        <v>0</v>
      </c>
      <c r="AD100" s="12"/>
    </row>
    <row r="101" spans="2:30" x14ac:dyDescent="0.3">
      <c r="B101" s="76">
        <f t="shared" si="1"/>
        <v>86</v>
      </c>
      <c r="C101" s="537" t="str">
        <f>IFERROR(IF('4. Campaign staff'!C95='0d. Support language'!$A$38,'0d. Support language'!$A$38,CONCATENATE('4. Campaign staff'!C95," - ",VLOOKUP('4. Campaign staff'!G95,'0d. Support language'!$A$10:$B$13,2,FALSE), " - grade ",'4. Campaign staff'!E95)),'4. Campaign staff'!C95)</f>
        <v>Select cadre</v>
      </c>
      <c r="D101" s="537"/>
      <c r="E101" s="537"/>
      <c r="F101" s="537"/>
      <c r="G101" s="537"/>
      <c r="H101" s="538"/>
      <c r="I101" s="535"/>
      <c r="J101" s="536"/>
      <c r="K101" s="535"/>
      <c r="L101" s="539"/>
      <c r="M101" s="536"/>
      <c r="N101" s="540"/>
      <c r="O101" s="541"/>
      <c r="P101" s="535"/>
      <c r="Q101" s="536"/>
      <c r="R101" s="535"/>
      <c r="S101" s="536"/>
      <c r="T101" s="542"/>
      <c r="U101" s="542"/>
      <c r="V101" s="542"/>
      <c r="W101" s="542"/>
      <c r="X101" s="535"/>
      <c r="Y101" s="536"/>
      <c r="Z101" s="170"/>
      <c r="AA101" s="169"/>
      <c r="AC101" s="79">
        <f t="shared" si="0"/>
        <v>0</v>
      </c>
      <c r="AD101" s="12"/>
    </row>
    <row r="102" spans="2:30" x14ac:dyDescent="0.3">
      <c r="B102" s="76">
        <f t="shared" si="1"/>
        <v>87</v>
      </c>
      <c r="C102" s="537" t="str">
        <f>IFERROR(IF('4. Campaign staff'!C96='0d. Support language'!$A$38,'0d. Support language'!$A$38,CONCATENATE('4. Campaign staff'!C96," - ",VLOOKUP('4. Campaign staff'!G96,'0d. Support language'!$A$10:$B$13,2,FALSE), " - grade ",'4. Campaign staff'!E96)),'4. Campaign staff'!C96)</f>
        <v>Select cadre</v>
      </c>
      <c r="D102" s="537"/>
      <c r="E102" s="537"/>
      <c r="F102" s="537"/>
      <c r="G102" s="537"/>
      <c r="H102" s="538"/>
      <c r="I102" s="535"/>
      <c r="J102" s="536"/>
      <c r="K102" s="535"/>
      <c r="L102" s="539"/>
      <c r="M102" s="536"/>
      <c r="N102" s="540"/>
      <c r="O102" s="541"/>
      <c r="P102" s="535"/>
      <c r="Q102" s="536"/>
      <c r="R102" s="535"/>
      <c r="S102" s="536"/>
      <c r="T102" s="542"/>
      <c r="U102" s="542"/>
      <c r="V102" s="542"/>
      <c r="W102" s="542"/>
      <c r="X102" s="535"/>
      <c r="Y102" s="536"/>
      <c r="Z102" s="170"/>
      <c r="AA102" s="169"/>
      <c r="AC102" s="79">
        <f t="shared" si="0"/>
        <v>0</v>
      </c>
      <c r="AD102" s="12"/>
    </row>
    <row r="103" spans="2:30" x14ac:dyDescent="0.3">
      <c r="B103" s="76">
        <f t="shared" ref="B103:B145" si="2">B102+1</f>
        <v>88</v>
      </c>
      <c r="C103" s="537" t="str">
        <f>IFERROR(IF('4. Campaign staff'!C97='0d. Support language'!$A$38,'0d. Support language'!$A$38,CONCATENATE('4. Campaign staff'!C97," - ",VLOOKUP('4. Campaign staff'!G97,'0d. Support language'!$A$10:$B$13,2,FALSE), " - grade ",'4. Campaign staff'!E97)),'4. Campaign staff'!C97)</f>
        <v>Select cadre</v>
      </c>
      <c r="D103" s="537"/>
      <c r="E103" s="537"/>
      <c r="F103" s="537"/>
      <c r="G103" s="537"/>
      <c r="H103" s="538"/>
      <c r="I103" s="535"/>
      <c r="J103" s="536"/>
      <c r="K103" s="535"/>
      <c r="L103" s="539"/>
      <c r="M103" s="536"/>
      <c r="N103" s="540"/>
      <c r="O103" s="541"/>
      <c r="P103" s="535"/>
      <c r="Q103" s="536"/>
      <c r="R103" s="535"/>
      <c r="S103" s="536"/>
      <c r="T103" s="542"/>
      <c r="U103" s="542"/>
      <c r="V103" s="542"/>
      <c r="W103" s="542"/>
      <c r="X103" s="535"/>
      <c r="Y103" s="536"/>
      <c r="Z103" s="170"/>
      <c r="AA103" s="169"/>
      <c r="AC103" s="79">
        <f t="shared" si="0"/>
        <v>0</v>
      </c>
      <c r="AD103" s="12"/>
    </row>
    <row r="104" spans="2:30" x14ac:dyDescent="0.3">
      <c r="B104" s="76">
        <f t="shared" si="2"/>
        <v>89</v>
      </c>
      <c r="C104" s="537" t="str">
        <f>IFERROR(IF('4. Campaign staff'!C98='0d. Support language'!$A$38,'0d. Support language'!$A$38,CONCATENATE('4. Campaign staff'!C98," - ",VLOOKUP('4. Campaign staff'!G98,'0d. Support language'!$A$10:$B$13,2,FALSE), " - grade ",'4. Campaign staff'!E98)),'4. Campaign staff'!C98)</f>
        <v>Select cadre</v>
      </c>
      <c r="D104" s="537"/>
      <c r="E104" s="537"/>
      <c r="F104" s="537"/>
      <c r="G104" s="537"/>
      <c r="H104" s="538"/>
      <c r="I104" s="535"/>
      <c r="J104" s="536"/>
      <c r="K104" s="535"/>
      <c r="L104" s="539"/>
      <c r="M104" s="536"/>
      <c r="N104" s="540"/>
      <c r="O104" s="541"/>
      <c r="P104" s="535"/>
      <c r="Q104" s="536"/>
      <c r="R104" s="535"/>
      <c r="S104" s="536"/>
      <c r="T104" s="542"/>
      <c r="U104" s="542"/>
      <c r="V104" s="542"/>
      <c r="W104" s="542"/>
      <c r="X104" s="535"/>
      <c r="Y104" s="536"/>
      <c r="Z104" s="170"/>
      <c r="AA104" s="169"/>
      <c r="AC104" s="79">
        <f t="shared" si="0"/>
        <v>0</v>
      </c>
      <c r="AD104" s="12"/>
    </row>
    <row r="105" spans="2:30" x14ac:dyDescent="0.3">
      <c r="B105" s="76">
        <f t="shared" si="2"/>
        <v>90</v>
      </c>
      <c r="C105" s="537" t="str">
        <f>IFERROR(IF('4. Campaign staff'!C99='0d. Support language'!$A$38,'0d. Support language'!$A$38,CONCATENATE('4. Campaign staff'!C99," - ",VLOOKUP('4. Campaign staff'!G99,'0d. Support language'!$A$10:$B$13,2,FALSE), " - grade ",'4. Campaign staff'!E99)),'4. Campaign staff'!C99)</f>
        <v>Select cadre</v>
      </c>
      <c r="D105" s="537"/>
      <c r="E105" s="537"/>
      <c r="F105" s="537"/>
      <c r="G105" s="537"/>
      <c r="H105" s="538"/>
      <c r="I105" s="535"/>
      <c r="J105" s="536"/>
      <c r="K105" s="535"/>
      <c r="L105" s="539"/>
      <c r="M105" s="536"/>
      <c r="N105" s="540"/>
      <c r="O105" s="541"/>
      <c r="P105" s="535"/>
      <c r="Q105" s="536"/>
      <c r="R105" s="535"/>
      <c r="S105" s="536"/>
      <c r="T105" s="542"/>
      <c r="U105" s="542"/>
      <c r="V105" s="542"/>
      <c r="W105" s="542"/>
      <c r="X105" s="535"/>
      <c r="Y105" s="536"/>
      <c r="Z105" s="170"/>
      <c r="AA105" s="169"/>
      <c r="AC105" s="79">
        <f t="shared" si="0"/>
        <v>0</v>
      </c>
      <c r="AD105" s="12"/>
    </row>
    <row r="106" spans="2:30" x14ac:dyDescent="0.3">
      <c r="B106" s="76">
        <f t="shared" si="2"/>
        <v>91</v>
      </c>
      <c r="C106" s="537" t="str">
        <f>IFERROR(IF('4. Campaign staff'!C100='0d. Support language'!$A$38,'0d. Support language'!$A$38,CONCATENATE('4. Campaign staff'!C100," - ",VLOOKUP('4. Campaign staff'!G100,'0d. Support language'!$A$10:$B$13,2,FALSE), " - grade ",'4. Campaign staff'!E100)),'4. Campaign staff'!C100)</f>
        <v>Select cadre</v>
      </c>
      <c r="D106" s="537"/>
      <c r="E106" s="537"/>
      <c r="F106" s="537"/>
      <c r="G106" s="537"/>
      <c r="H106" s="538"/>
      <c r="I106" s="535"/>
      <c r="J106" s="536"/>
      <c r="K106" s="535"/>
      <c r="L106" s="539"/>
      <c r="M106" s="536"/>
      <c r="N106" s="540"/>
      <c r="O106" s="541"/>
      <c r="P106" s="535"/>
      <c r="Q106" s="536"/>
      <c r="R106" s="535"/>
      <c r="S106" s="536"/>
      <c r="T106" s="542"/>
      <c r="U106" s="542"/>
      <c r="V106" s="542"/>
      <c r="W106" s="542"/>
      <c r="X106" s="535"/>
      <c r="Y106" s="536"/>
      <c r="Z106" s="170"/>
      <c r="AA106" s="169"/>
      <c r="AC106" s="79">
        <f t="shared" si="0"/>
        <v>0</v>
      </c>
      <c r="AD106" s="12"/>
    </row>
    <row r="107" spans="2:30" x14ac:dyDescent="0.3">
      <c r="B107" s="76">
        <f t="shared" si="2"/>
        <v>92</v>
      </c>
      <c r="C107" s="537" t="str">
        <f>IFERROR(IF('4. Campaign staff'!C101='0d. Support language'!$A$38,'0d. Support language'!$A$38,CONCATENATE('4. Campaign staff'!C101," - ",VLOOKUP('4. Campaign staff'!G101,'0d. Support language'!$A$10:$B$13,2,FALSE), " - grade ",'4. Campaign staff'!E101)),'4. Campaign staff'!C101)</f>
        <v>Select cadre</v>
      </c>
      <c r="D107" s="537"/>
      <c r="E107" s="537"/>
      <c r="F107" s="537"/>
      <c r="G107" s="537"/>
      <c r="H107" s="538"/>
      <c r="I107" s="535"/>
      <c r="J107" s="536"/>
      <c r="K107" s="535"/>
      <c r="L107" s="539"/>
      <c r="M107" s="536"/>
      <c r="N107" s="540"/>
      <c r="O107" s="541"/>
      <c r="P107" s="535"/>
      <c r="Q107" s="536"/>
      <c r="R107" s="535"/>
      <c r="S107" s="536"/>
      <c r="T107" s="542"/>
      <c r="U107" s="542"/>
      <c r="V107" s="542"/>
      <c r="W107" s="542"/>
      <c r="X107" s="535"/>
      <c r="Y107" s="536"/>
      <c r="Z107" s="170"/>
      <c r="AA107" s="169"/>
      <c r="AC107" s="79">
        <f t="shared" si="0"/>
        <v>0</v>
      </c>
      <c r="AD107" s="12"/>
    </row>
    <row r="108" spans="2:30" x14ac:dyDescent="0.3">
      <c r="B108" s="76">
        <f t="shared" si="2"/>
        <v>93</v>
      </c>
      <c r="C108" s="537" t="str">
        <f>IFERROR(IF('4. Campaign staff'!C102='0d. Support language'!$A$38,'0d. Support language'!$A$38,CONCATENATE('4. Campaign staff'!C102," - ",VLOOKUP('4. Campaign staff'!G102,'0d. Support language'!$A$10:$B$13,2,FALSE), " - grade ",'4. Campaign staff'!E102)),'4. Campaign staff'!C102)</f>
        <v>Select cadre</v>
      </c>
      <c r="D108" s="537"/>
      <c r="E108" s="537"/>
      <c r="F108" s="537"/>
      <c r="G108" s="537"/>
      <c r="H108" s="538"/>
      <c r="I108" s="535"/>
      <c r="J108" s="536"/>
      <c r="K108" s="535"/>
      <c r="L108" s="539"/>
      <c r="M108" s="536"/>
      <c r="N108" s="540"/>
      <c r="O108" s="541"/>
      <c r="P108" s="535"/>
      <c r="Q108" s="536"/>
      <c r="R108" s="535"/>
      <c r="S108" s="536"/>
      <c r="T108" s="542"/>
      <c r="U108" s="542"/>
      <c r="V108" s="542"/>
      <c r="W108" s="542"/>
      <c r="X108" s="535"/>
      <c r="Y108" s="536"/>
      <c r="Z108" s="170"/>
      <c r="AA108" s="169"/>
      <c r="AC108" s="79">
        <f t="shared" si="0"/>
        <v>0</v>
      </c>
      <c r="AD108" s="12"/>
    </row>
    <row r="109" spans="2:30" x14ac:dyDescent="0.3">
      <c r="B109" s="76">
        <f t="shared" si="2"/>
        <v>94</v>
      </c>
      <c r="C109" s="537" t="str">
        <f>IFERROR(IF('4. Campaign staff'!C103='0d. Support language'!$A$38,'0d. Support language'!$A$38,CONCATENATE('4. Campaign staff'!C103," - ",VLOOKUP('4. Campaign staff'!G103,'0d. Support language'!$A$10:$B$13,2,FALSE), " - grade ",'4. Campaign staff'!E103)),'4. Campaign staff'!C103)</f>
        <v>Select cadre</v>
      </c>
      <c r="D109" s="537"/>
      <c r="E109" s="537"/>
      <c r="F109" s="537"/>
      <c r="G109" s="537"/>
      <c r="H109" s="538"/>
      <c r="I109" s="535"/>
      <c r="J109" s="536"/>
      <c r="K109" s="535"/>
      <c r="L109" s="539"/>
      <c r="M109" s="536"/>
      <c r="N109" s="540"/>
      <c r="O109" s="541"/>
      <c r="P109" s="535"/>
      <c r="Q109" s="536"/>
      <c r="R109" s="535"/>
      <c r="S109" s="536"/>
      <c r="T109" s="542"/>
      <c r="U109" s="542"/>
      <c r="V109" s="542"/>
      <c r="W109" s="542"/>
      <c r="X109" s="535"/>
      <c r="Y109" s="536"/>
      <c r="Z109" s="170"/>
      <c r="AA109" s="169"/>
      <c r="AC109" s="79">
        <f t="shared" si="0"/>
        <v>0</v>
      </c>
      <c r="AD109" s="12"/>
    </row>
    <row r="110" spans="2:30" x14ac:dyDescent="0.3">
      <c r="B110" s="76">
        <f t="shared" si="2"/>
        <v>95</v>
      </c>
      <c r="C110" s="537" t="str">
        <f>IFERROR(IF('4. Campaign staff'!C104='0d. Support language'!$A$38,'0d. Support language'!$A$38,CONCATENATE('4. Campaign staff'!C104," - ",VLOOKUP('4. Campaign staff'!G104,'0d. Support language'!$A$10:$B$13,2,FALSE), " - grade ",'4. Campaign staff'!E104)),'4. Campaign staff'!C104)</f>
        <v>Select cadre</v>
      </c>
      <c r="D110" s="537"/>
      <c r="E110" s="537"/>
      <c r="F110" s="537"/>
      <c r="G110" s="537"/>
      <c r="H110" s="538"/>
      <c r="I110" s="535"/>
      <c r="J110" s="536"/>
      <c r="K110" s="535"/>
      <c r="L110" s="539"/>
      <c r="M110" s="536"/>
      <c r="N110" s="540"/>
      <c r="O110" s="541"/>
      <c r="P110" s="535"/>
      <c r="Q110" s="536"/>
      <c r="R110" s="535"/>
      <c r="S110" s="536"/>
      <c r="T110" s="542"/>
      <c r="U110" s="542"/>
      <c r="V110" s="542"/>
      <c r="W110" s="542"/>
      <c r="X110" s="535"/>
      <c r="Y110" s="536"/>
      <c r="Z110" s="170"/>
      <c r="AA110" s="169"/>
      <c r="AC110" s="79">
        <f t="shared" si="0"/>
        <v>0</v>
      </c>
      <c r="AD110" s="12"/>
    </row>
    <row r="111" spans="2:30" x14ac:dyDescent="0.3">
      <c r="B111" s="76">
        <f t="shared" si="2"/>
        <v>96</v>
      </c>
      <c r="C111" s="537" t="str">
        <f>IFERROR(IF('4. Campaign staff'!C105='0d. Support language'!$A$38,'0d. Support language'!$A$38,CONCATENATE('4. Campaign staff'!C105," - ",VLOOKUP('4. Campaign staff'!G105,'0d. Support language'!$A$10:$B$13,2,FALSE), " - grade ",'4. Campaign staff'!E105)),'4. Campaign staff'!C105)</f>
        <v>Select cadre</v>
      </c>
      <c r="D111" s="537"/>
      <c r="E111" s="537"/>
      <c r="F111" s="537"/>
      <c r="G111" s="537"/>
      <c r="H111" s="538"/>
      <c r="I111" s="535"/>
      <c r="J111" s="536"/>
      <c r="K111" s="535"/>
      <c r="L111" s="539"/>
      <c r="M111" s="536"/>
      <c r="N111" s="540"/>
      <c r="O111" s="541"/>
      <c r="P111" s="535"/>
      <c r="Q111" s="536"/>
      <c r="R111" s="535"/>
      <c r="S111" s="536"/>
      <c r="T111" s="542"/>
      <c r="U111" s="542"/>
      <c r="V111" s="542"/>
      <c r="W111" s="542"/>
      <c r="X111" s="535"/>
      <c r="Y111" s="536"/>
      <c r="Z111" s="170"/>
      <c r="AA111" s="169"/>
      <c r="AC111" s="79">
        <f t="shared" si="0"/>
        <v>0</v>
      </c>
      <c r="AD111" s="12"/>
    </row>
    <row r="112" spans="2:30" x14ac:dyDescent="0.3">
      <c r="B112" s="76">
        <f t="shared" si="2"/>
        <v>97</v>
      </c>
      <c r="C112" s="537" t="str">
        <f>IFERROR(IF('4. Campaign staff'!C106='0d. Support language'!$A$38,'0d. Support language'!$A$38,CONCATENATE('4. Campaign staff'!C106," - ",VLOOKUP('4. Campaign staff'!G106,'0d. Support language'!$A$10:$B$13,2,FALSE), " - grade ",'4. Campaign staff'!E106)),'4. Campaign staff'!C106)</f>
        <v>Select cadre</v>
      </c>
      <c r="D112" s="537"/>
      <c r="E112" s="537"/>
      <c r="F112" s="537"/>
      <c r="G112" s="537"/>
      <c r="H112" s="538"/>
      <c r="I112" s="535"/>
      <c r="J112" s="536"/>
      <c r="K112" s="535"/>
      <c r="L112" s="539"/>
      <c r="M112" s="536"/>
      <c r="N112" s="540"/>
      <c r="O112" s="541"/>
      <c r="P112" s="535"/>
      <c r="Q112" s="536"/>
      <c r="R112" s="535"/>
      <c r="S112" s="536"/>
      <c r="T112" s="542"/>
      <c r="U112" s="542"/>
      <c r="V112" s="542"/>
      <c r="W112" s="542"/>
      <c r="X112" s="535"/>
      <c r="Y112" s="536"/>
      <c r="Z112" s="170"/>
      <c r="AA112" s="169"/>
      <c r="AC112" s="79">
        <f t="shared" si="0"/>
        <v>0</v>
      </c>
      <c r="AD112" s="12"/>
    </row>
    <row r="113" spans="2:30" x14ac:dyDescent="0.3">
      <c r="B113" s="76">
        <f t="shared" si="2"/>
        <v>98</v>
      </c>
      <c r="C113" s="537" t="str">
        <f>IFERROR(IF('4. Campaign staff'!C107='0d. Support language'!$A$38,'0d. Support language'!$A$38,CONCATENATE('4. Campaign staff'!C107," - ",VLOOKUP('4. Campaign staff'!G107,'0d. Support language'!$A$10:$B$13,2,FALSE), " - grade ",'4. Campaign staff'!E107)),'4. Campaign staff'!C107)</f>
        <v>Select cadre</v>
      </c>
      <c r="D113" s="537"/>
      <c r="E113" s="537"/>
      <c r="F113" s="537"/>
      <c r="G113" s="537"/>
      <c r="H113" s="538"/>
      <c r="I113" s="535"/>
      <c r="J113" s="536"/>
      <c r="K113" s="535"/>
      <c r="L113" s="539"/>
      <c r="M113" s="536"/>
      <c r="N113" s="540"/>
      <c r="O113" s="541"/>
      <c r="P113" s="535"/>
      <c r="Q113" s="536"/>
      <c r="R113" s="535"/>
      <c r="S113" s="536"/>
      <c r="T113" s="542"/>
      <c r="U113" s="542"/>
      <c r="V113" s="542"/>
      <c r="W113" s="542"/>
      <c r="X113" s="535"/>
      <c r="Y113" s="536"/>
      <c r="Z113" s="170"/>
      <c r="AA113" s="169"/>
      <c r="AC113" s="79">
        <f t="shared" si="0"/>
        <v>0</v>
      </c>
      <c r="AD113" s="12"/>
    </row>
    <row r="114" spans="2:30" x14ac:dyDescent="0.3">
      <c r="B114" s="76">
        <f t="shared" si="2"/>
        <v>99</v>
      </c>
      <c r="C114" s="537" t="str">
        <f>IFERROR(IF('4. Campaign staff'!C108='0d. Support language'!$A$38,'0d. Support language'!$A$38,CONCATENATE('4. Campaign staff'!C108," - ",VLOOKUP('4. Campaign staff'!G108,'0d. Support language'!$A$10:$B$13,2,FALSE), " - grade ",'4. Campaign staff'!E108)),'4. Campaign staff'!C108)</f>
        <v>Select cadre</v>
      </c>
      <c r="D114" s="537"/>
      <c r="E114" s="537"/>
      <c r="F114" s="537"/>
      <c r="G114" s="537"/>
      <c r="H114" s="538"/>
      <c r="I114" s="535"/>
      <c r="J114" s="536"/>
      <c r="K114" s="535"/>
      <c r="L114" s="539"/>
      <c r="M114" s="536"/>
      <c r="N114" s="540"/>
      <c r="O114" s="541"/>
      <c r="P114" s="535"/>
      <c r="Q114" s="536"/>
      <c r="R114" s="535"/>
      <c r="S114" s="536"/>
      <c r="T114" s="542"/>
      <c r="U114" s="542"/>
      <c r="V114" s="542"/>
      <c r="W114" s="542"/>
      <c r="X114" s="535"/>
      <c r="Y114" s="536"/>
      <c r="Z114" s="170"/>
      <c r="AA114" s="169"/>
      <c r="AC114" s="79">
        <f t="shared" si="0"/>
        <v>0</v>
      </c>
      <c r="AD114" s="12"/>
    </row>
    <row r="115" spans="2:30" x14ac:dyDescent="0.3">
      <c r="B115" s="76">
        <f t="shared" si="2"/>
        <v>100</v>
      </c>
      <c r="C115" s="537" t="str">
        <f>IFERROR(IF('4. Campaign staff'!C109='0d. Support language'!$A$38,'0d. Support language'!$A$38,CONCATENATE('4. Campaign staff'!C109," - ",VLOOKUP('4. Campaign staff'!G109,'0d. Support language'!$A$10:$B$13,2,FALSE), " - grade ",'4. Campaign staff'!E109)),'4. Campaign staff'!C109)</f>
        <v>Select cadre</v>
      </c>
      <c r="D115" s="537"/>
      <c r="E115" s="537"/>
      <c r="F115" s="537"/>
      <c r="G115" s="537"/>
      <c r="H115" s="538"/>
      <c r="I115" s="535"/>
      <c r="J115" s="536"/>
      <c r="K115" s="535"/>
      <c r="L115" s="539"/>
      <c r="M115" s="536"/>
      <c r="N115" s="540"/>
      <c r="O115" s="541"/>
      <c r="P115" s="535"/>
      <c r="Q115" s="536"/>
      <c r="R115" s="535"/>
      <c r="S115" s="536"/>
      <c r="T115" s="542"/>
      <c r="U115" s="542"/>
      <c r="V115" s="542"/>
      <c r="W115" s="542"/>
      <c r="X115" s="535"/>
      <c r="Y115" s="536"/>
      <c r="Z115" s="170"/>
      <c r="AA115" s="169"/>
      <c r="AC115" s="79">
        <f t="shared" si="0"/>
        <v>0</v>
      </c>
      <c r="AD115" s="12"/>
    </row>
    <row r="116" spans="2:30" x14ac:dyDescent="0.3">
      <c r="B116" s="76">
        <f t="shared" si="2"/>
        <v>101</v>
      </c>
      <c r="C116" s="537" t="str">
        <f>IFERROR(IF('4. Campaign staff'!C110='0d. Support language'!$A$38,'0d. Support language'!$A$38,CONCATENATE('4. Campaign staff'!C110," - ",VLOOKUP('4. Campaign staff'!G110,'0d. Support language'!$A$10:$B$13,2,FALSE), " - grade ",'4. Campaign staff'!E110)),'4. Campaign staff'!C110)</f>
        <v>Select cadre</v>
      </c>
      <c r="D116" s="537"/>
      <c r="E116" s="537"/>
      <c r="F116" s="537"/>
      <c r="G116" s="537"/>
      <c r="H116" s="538"/>
      <c r="I116" s="535"/>
      <c r="J116" s="536"/>
      <c r="K116" s="535"/>
      <c r="L116" s="539"/>
      <c r="M116" s="536"/>
      <c r="N116" s="540"/>
      <c r="O116" s="541"/>
      <c r="P116" s="535"/>
      <c r="Q116" s="536"/>
      <c r="R116" s="535"/>
      <c r="S116" s="536"/>
      <c r="T116" s="542"/>
      <c r="U116" s="542"/>
      <c r="V116" s="542"/>
      <c r="W116" s="542"/>
      <c r="X116" s="535"/>
      <c r="Y116" s="536"/>
      <c r="Z116" s="170"/>
      <c r="AA116" s="169"/>
      <c r="AC116" s="79">
        <f t="shared" si="0"/>
        <v>0</v>
      </c>
      <c r="AD116" s="12"/>
    </row>
    <row r="117" spans="2:30" x14ac:dyDescent="0.3">
      <c r="B117" s="76">
        <f t="shared" si="2"/>
        <v>102</v>
      </c>
      <c r="C117" s="537" t="str">
        <f>IFERROR(IF('4. Campaign staff'!C111='0d. Support language'!$A$38,'0d. Support language'!$A$38,CONCATENATE('4. Campaign staff'!C111," - ",VLOOKUP('4. Campaign staff'!G111,'0d. Support language'!$A$10:$B$13,2,FALSE), " - grade ",'4. Campaign staff'!E111)),'4. Campaign staff'!C111)</f>
        <v>Select cadre</v>
      </c>
      <c r="D117" s="537"/>
      <c r="E117" s="537"/>
      <c r="F117" s="537"/>
      <c r="G117" s="537"/>
      <c r="H117" s="538"/>
      <c r="I117" s="535"/>
      <c r="J117" s="536"/>
      <c r="K117" s="535"/>
      <c r="L117" s="539"/>
      <c r="M117" s="536"/>
      <c r="N117" s="540"/>
      <c r="O117" s="541"/>
      <c r="P117" s="535"/>
      <c r="Q117" s="536"/>
      <c r="R117" s="535"/>
      <c r="S117" s="536"/>
      <c r="T117" s="542"/>
      <c r="U117" s="542"/>
      <c r="V117" s="542"/>
      <c r="W117" s="542"/>
      <c r="X117" s="535"/>
      <c r="Y117" s="536"/>
      <c r="Z117" s="170"/>
      <c r="AA117" s="169"/>
      <c r="AC117" s="79">
        <f t="shared" si="0"/>
        <v>0</v>
      </c>
      <c r="AD117" s="12"/>
    </row>
    <row r="118" spans="2:30" x14ac:dyDescent="0.3">
      <c r="B118" s="76">
        <f t="shared" si="2"/>
        <v>103</v>
      </c>
      <c r="C118" s="537" t="str">
        <f>IFERROR(IF('4. Campaign staff'!C112='0d. Support language'!$A$38,'0d. Support language'!$A$38,CONCATENATE('4. Campaign staff'!C112," - ",VLOOKUP('4. Campaign staff'!G112,'0d. Support language'!$A$10:$B$13,2,FALSE), " - grade ",'4. Campaign staff'!E112)),'4. Campaign staff'!C112)</f>
        <v>Select cadre</v>
      </c>
      <c r="D118" s="537"/>
      <c r="E118" s="537"/>
      <c r="F118" s="537"/>
      <c r="G118" s="537"/>
      <c r="H118" s="538"/>
      <c r="I118" s="535"/>
      <c r="J118" s="536"/>
      <c r="K118" s="535"/>
      <c r="L118" s="539"/>
      <c r="M118" s="536"/>
      <c r="N118" s="540"/>
      <c r="O118" s="541"/>
      <c r="P118" s="535"/>
      <c r="Q118" s="536"/>
      <c r="R118" s="535"/>
      <c r="S118" s="536"/>
      <c r="T118" s="542"/>
      <c r="U118" s="542"/>
      <c r="V118" s="542"/>
      <c r="W118" s="542"/>
      <c r="X118" s="535"/>
      <c r="Y118" s="536"/>
      <c r="Z118" s="170"/>
      <c r="AA118" s="169"/>
      <c r="AC118" s="79">
        <f t="shared" si="0"/>
        <v>0</v>
      </c>
      <c r="AD118" s="12"/>
    </row>
    <row r="119" spans="2:30" x14ac:dyDescent="0.3">
      <c r="B119" s="76">
        <f t="shared" si="2"/>
        <v>104</v>
      </c>
      <c r="C119" s="537" t="str">
        <f>IFERROR(IF('4. Campaign staff'!C113='0d. Support language'!$A$38,'0d. Support language'!$A$38,CONCATENATE('4. Campaign staff'!C113," - ",VLOOKUP('4. Campaign staff'!G113,'0d. Support language'!$A$10:$B$13,2,FALSE), " - grade ",'4. Campaign staff'!E113)),'4. Campaign staff'!C113)</f>
        <v>Select cadre</v>
      </c>
      <c r="D119" s="537"/>
      <c r="E119" s="537"/>
      <c r="F119" s="537"/>
      <c r="G119" s="537"/>
      <c r="H119" s="538"/>
      <c r="I119" s="535"/>
      <c r="J119" s="536"/>
      <c r="K119" s="535"/>
      <c r="L119" s="539"/>
      <c r="M119" s="536"/>
      <c r="N119" s="540"/>
      <c r="O119" s="541"/>
      <c r="P119" s="535"/>
      <c r="Q119" s="536"/>
      <c r="R119" s="535"/>
      <c r="S119" s="536"/>
      <c r="T119" s="542"/>
      <c r="U119" s="542"/>
      <c r="V119" s="542"/>
      <c r="W119" s="542"/>
      <c r="X119" s="535"/>
      <c r="Y119" s="536"/>
      <c r="Z119" s="170"/>
      <c r="AA119" s="169"/>
      <c r="AC119" s="79">
        <f t="shared" si="0"/>
        <v>0</v>
      </c>
      <c r="AD119" s="12"/>
    </row>
    <row r="120" spans="2:30" x14ac:dyDescent="0.3">
      <c r="B120" s="76">
        <f t="shared" si="2"/>
        <v>105</v>
      </c>
      <c r="C120" s="537" t="str">
        <f>IFERROR(IF('4. Campaign staff'!C114='0d. Support language'!$A$38,'0d. Support language'!$A$38,CONCATENATE('4. Campaign staff'!C114," - ",VLOOKUP('4. Campaign staff'!G114,'0d. Support language'!$A$10:$B$13,2,FALSE), " - grade ",'4. Campaign staff'!E114)),'4. Campaign staff'!C114)</f>
        <v>Select cadre</v>
      </c>
      <c r="D120" s="537"/>
      <c r="E120" s="537"/>
      <c r="F120" s="537"/>
      <c r="G120" s="537"/>
      <c r="H120" s="538"/>
      <c r="I120" s="535"/>
      <c r="J120" s="536"/>
      <c r="K120" s="535"/>
      <c r="L120" s="539"/>
      <c r="M120" s="536"/>
      <c r="N120" s="540"/>
      <c r="O120" s="541"/>
      <c r="P120" s="535"/>
      <c r="Q120" s="536"/>
      <c r="R120" s="535"/>
      <c r="S120" s="536"/>
      <c r="T120" s="542"/>
      <c r="U120" s="542"/>
      <c r="V120" s="542"/>
      <c r="W120" s="542"/>
      <c r="X120" s="535"/>
      <c r="Y120" s="536"/>
      <c r="Z120" s="170"/>
      <c r="AA120" s="169"/>
      <c r="AC120" s="79">
        <f t="shared" si="0"/>
        <v>0</v>
      </c>
      <c r="AD120" s="12"/>
    </row>
    <row r="121" spans="2:30" x14ac:dyDescent="0.3">
      <c r="B121" s="76">
        <f t="shared" si="2"/>
        <v>106</v>
      </c>
      <c r="C121" s="537" t="str">
        <f>IFERROR(IF('4. Campaign staff'!C115='0d. Support language'!$A$38,'0d. Support language'!$A$38,CONCATENATE('4. Campaign staff'!C115," - ",VLOOKUP('4. Campaign staff'!G115,'0d. Support language'!$A$10:$B$13,2,FALSE), " - grade ",'4. Campaign staff'!E115)),'4. Campaign staff'!C115)</f>
        <v>Select cadre</v>
      </c>
      <c r="D121" s="537"/>
      <c r="E121" s="537"/>
      <c r="F121" s="537"/>
      <c r="G121" s="537"/>
      <c r="H121" s="538"/>
      <c r="I121" s="535"/>
      <c r="J121" s="536"/>
      <c r="K121" s="535"/>
      <c r="L121" s="539"/>
      <c r="M121" s="536"/>
      <c r="N121" s="540"/>
      <c r="O121" s="541"/>
      <c r="P121" s="535"/>
      <c r="Q121" s="536"/>
      <c r="R121" s="535"/>
      <c r="S121" s="536"/>
      <c r="T121" s="542"/>
      <c r="U121" s="542"/>
      <c r="V121" s="542"/>
      <c r="W121" s="542"/>
      <c r="X121" s="535"/>
      <c r="Y121" s="536"/>
      <c r="Z121" s="170"/>
      <c r="AA121" s="169"/>
      <c r="AC121" s="79">
        <f t="shared" si="0"/>
        <v>0</v>
      </c>
      <c r="AD121" s="12"/>
    </row>
    <row r="122" spans="2:30" x14ac:dyDescent="0.3">
      <c r="B122" s="76">
        <f t="shared" si="2"/>
        <v>107</v>
      </c>
      <c r="C122" s="537" t="str">
        <f>IFERROR(IF('4. Campaign staff'!C116='0d. Support language'!$A$38,'0d. Support language'!$A$38,CONCATENATE('4. Campaign staff'!C116," - ",VLOOKUP('4. Campaign staff'!G116,'0d. Support language'!$A$10:$B$13,2,FALSE), " - grade ",'4. Campaign staff'!E116)),'4. Campaign staff'!C116)</f>
        <v>Select cadre</v>
      </c>
      <c r="D122" s="537"/>
      <c r="E122" s="537"/>
      <c r="F122" s="537"/>
      <c r="G122" s="537"/>
      <c r="H122" s="538"/>
      <c r="I122" s="535"/>
      <c r="J122" s="536"/>
      <c r="K122" s="535"/>
      <c r="L122" s="539"/>
      <c r="M122" s="536"/>
      <c r="N122" s="540"/>
      <c r="O122" s="541"/>
      <c r="P122" s="535"/>
      <c r="Q122" s="536"/>
      <c r="R122" s="535"/>
      <c r="S122" s="536"/>
      <c r="T122" s="542"/>
      <c r="U122" s="542"/>
      <c r="V122" s="542"/>
      <c r="W122" s="542"/>
      <c r="X122" s="535"/>
      <c r="Y122" s="536"/>
      <c r="Z122" s="170"/>
      <c r="AA122" s="169"/>
      <c r="AC122" s="79">
        <f t="shared" si="0"/>
        <v>0</v>
      </c>
      <c r="AD122" s="12"/>
    </row>
    <row r="123" spans="2:30" x14ac:dyDescent="0.3">
      <c r="B123" s="76">
        <f t="shared" si="2"/>
        <v>108</v>
      </c>
      <c r="C123" s="537" t="str">
        <f>IFERROR(IF('4. Campaign staff'!C117='0d. Support language'!$A$38,'0d. Support language'!$A$38,CONCATENATE('4. Campaign staff'!C117," - ",VLOOKUP('4. Campaign staff'!G117,'0d. Support language'!$A$10:$B$13,2,FALSE), " - grade ",'4. Campaign staff'!E117)),'4. Campaign staff'!C117)</f>
        <v>Select cadre</v>
      </c>
      <c r="D123" s="537"/>
      <c r="E123" s="537"/>
      <c r="F123" s="537"/>
      <c r="G123" s="537"/>
      <c r="H123" s="538"/>
      <c r="I123" s="535"/>
      <c r="J123" s="536"/>
      <c r="K123" s="535"/>
      <c r="L123" s="539"/>
      <c r="M123" s="536"/>
      <c r="N123" s="540"/>
      <c r="O123" s="541"/>
      <c r="P123" s="535"/>
      <c r="Q123" s="536"/>
      <c r="R123" s="535"/>
      <c r="S123" s="536"/>
      <c r="T123" s="542"/>
      <c r="U123" s="542"/>
      <c r="V123" s="542"/>
      <c r="W123" s="542"/>
      <c r="X123" s="535"/>
      <c r="Y123" s="536"/>
      <c r="Z123" s="170"/>
      <c r="AA123" s="169"/>
      <c r="AC123" s="79">
        <f t="shared" si="0"/>
        <v>0</v>
      </c>
      <c r="AD123" s="12"/>
    </row>
    <row r="124" spans="2:30" x14ac:dyDescent="0.3">
      <c r="B124" s="76">
        <f t="shared" si="2"/>
        <v>109</v>
      </c>
      <c r="C124" s="537" t="str">
        <f>IFERROR(IF('4. Campaign staff'!C118='0d. Support language'!$A$38,'0d. Support language'!$A$38,CONCATENATE('4. Campaign staff'!C118," - ",VLOOKUP('4. Campaign staff'!G118,'0d. Support language'!$A$10:$B$13,2,FALSE), " - grade ",'4. Campaign staff'!E118)),'4. Campaign staff'!C118)</f>
        <v>Select cadre</v>
      </c>
      <c r="D124" s="537"/>
      <c r="E124" s="537"/>
      <c r="F124" s="537"/>
      <c r="G124" s="537"/>
      <c r="H124" s="538"/>
      <c r="I124" s="535"/>
      <c r="J124" s="536"/>
      <c r="K124" s="535"/>
      <c r="L124" s="539"/>
      <c r="M124" s="536"/>
      <c r="N124" s="540"/>
      <c r="O124" s="541"/>
      <c r="P124" s="535"/>
      <c r="Q124" s="536"/>
      <c r="R124" s="535"/>
      <c r="S124" s="536"/>
      <c r="T124" s="542"/>
      <c r="U124" s="542"/>
      <c r="V124" s="542"/>
      <c r="W124" s="542"/>
      <c r="X124" s="535"/>
      <c r="Y124" s="536"/>
      <c r="Z124" s="170"/>
      <c r="AA124" s="169"/>
      <c r="AC124" s="79">
        <f t="shared" si="0"/>
        <v>0</v>
      </c>
      <c r="AD124" s="12"/>
    </row>
    <row r="125" spans="2:30" x14ac:dyDescent="0.3">
      <c r="B125" s="76">
        <f t="shared" si="2"/>
        <v>110</v>
      </c>
      <c r="C125" s="537" t="str">
        <f>IFERROR(IF('4. Campaign staff'!C119='0d. Support language'!$A$38,'0d. Support language'!$A$38,CONCATENATE('4. Campaign staff'!C119," - ",VLOOKUP('4. Campaign staff'!G119,'0d. Support language'!$A$10:$B$13,2,FALSE), " - grade ",'4. Campaign staff'!E119)),'4. Campaign staff'!C119)</f>
        <v>Select cadre</v>
      </c>
      <c r="D125" s="537"/>
      <c r="E125" s="537"/>
      <c r="F125" s="537"/>
      <c r="G125" s="537"/>
      <c r="H125" s="538"/>
      <c r="I125" s="535"/>
      <c r="J125" s="536"/>
      <c r="K125" s="535"/>
      <c r="L125" s="539"/>
      <c r="M125" s="536"/>
      <c r="N125" s="540"/>
      <c r="O125" s="541"/>
      <c r="P125" s="535"/>
      <c r="Q125" s="536"/>
      <c r="R125" s="535"/>
      <c r="S125" s="536"/>
      <c r="T125" s="542"/>
      <c r="U125" s="542"/>
      <c r="V125" s="542"/>
      <c r="W125" s="542"/>
      <c r="X125" s="535"/>
      <c r="Y125" s="536"/>
      <c r="Z125" s="170"/>
      <c r="AA125" s="169"/>
      <c r="AC125" s="79">
        <f t="shared" si="0"/>
        <v>0</v>
      </c>
      <c r="AD125" s="12"/>
    </row>
    <row r="126" spans="2:30" ht="15" customHeight="1" x14ac:dyDescent="0.3">
      <c r="B126" s="76">
        <f t="shared" si="2"/>
        <v>111</v>
      </c>
      <c r="C126" s="537" t="str">
        <f>IFERROR(IF('4. Campaign staff'!C120='0d. Support language'!$A$38,'0d. Support language'!$A$38,CONCATENATE('4. Campaign staff'!C120," - ",VLOOKUP('4. Campaign staff'!G120,'0d. Support language'!$A$10:$B$13,2,FALSE), " - grade ",'4. Campaign staff'!E120)),'4. Campaign staff'!C120)</f>
        <v>Select cadre</v>
      </c>
      <c r="D126" s="537"/>
      <c r="E126" s="537"/>
      <c r="F126" s="537"/>
      <c r="G126" s="537"/>
      <c r="H126" s="538"/>
      <c r="I126" s="535"/>
      <c r="J126" s="536"/>
      <c r="K126" s="535"/>
      <c r="L126" s="539"/>
      <c r="M126" s="536"/>
      <c r="N126" s="540"/>
      <c r="O126" s="541"/>
      <c r="P126" s="535"/>
      <c r="Q126" s="536"/>
      <c r="R126" s="535"/>
      <c r="S126" s="536"/>
      <c r="T126" s="542"/>
      <c r="U126" s="542"/>
      <c r="V126" s="542"/>
      <c r="W126" s="542"/>
      <c r="X126" s="535"/>
      <c r="Y126" s="536"/>
      <c r="Z126" s="170"/>
      <c r="AA126" s="169"/>
      <c r="AC126" s="79">
        <f t="shared" si="0"/>
        <v>0</v>
      </c>
      <c r="AD126" s="12"/>
    </row>
    <row r="127" spans="2:30" x14ac:dyDescent="0.3">
      <c r="B127" s="76">
        <f t="shared" si="2"/>
        <v>112</v>
      </c>
      <c r="C127" s="537" t="str">
        <f>IFERROR(IF('4. Campaign staff'!C121='0d. Support language'!$A$38,'0d. Support language'!$A$38,CONCATENATE('4. Campaign staff'!C121," - ",VLOOKUP('4. Campaign staff'!G121,'0d. Support language'!$A$10:$B$13,2,FALSE), " - grade ",'4. Campaign staff'!E121)),'4. Campaign staff'!C121)</f>
        <v>Select cadre</v>
      </c>
      <c r="D127" s="537"/>
      <c r="E127" s="537"/>
      <c r="F127" s="537"/>
      <c r="G127" s="537"/>
      <c r="H127" s="538"/>
      <c r="I127" s="535"/>
      <c r="J127" s="536"/>
      <c r="K127" s="535"/>
      <c r="L127" s="539"/>
      <c r="M127" s="536"/>
      <c r="N127" s="540"/>
      <c r="O127" s="541"/>
      <c r="P127" s="535"/>
      <c r="Q127" s="536"/>
      <c r="R127" s="535"/>
      <c r="S127" s="536"/>
      <c r="T127" s="542"/>
      <c r="U127" s="542"/>
      <c r="V127" s="542"/>
      <c r="W127" s="542"/>
      <c r="X127" s="535"/>
      <c r="Y127" s="536"/>
      <c r="Z127" s="170"/>
      <c r="AA127" s="169"/>
      <c r="AC127" s="79">
        <f t="shared" si="0"/>
        <v>0</v>
      </c>
      <c r="AD127" s="12"/>
    </row>
    <row r="128" spans="2:30" x14ac:dyDescent="0.3">
      <c r="B128" s="76">
        <f t="shared" si="2"/>
        <v>113</v>
      </c>
      <c r="C128" s="537" t="str">
        <f>IFERROR(IF('4. Campaign staff'!C122='0d. Support language'!$A$38,'0d. Support language'!$A$38,CONCATENATE('4. Campaign staff'!C122," - ",VLOOKUP('4. Campaign staff'!G122,'0d. Support language'!$A$10:$B$13,2,FALSE), " - grade ",'4. Campaign staff'!E122)),'4. Campaign staff'!C122)</f>
        <v>Select cadre</v>
      </c>
      <c r="D128" s="537"/>
      <c r="E128" s="537"/>
      <c r="F128" s="537"/>
      <c r="G128" s="537"/>
      <c r="H128" s="538"/>
      <c r="I128" s="535"/>
      <c r="J128" s="536"/>
      <c r="K128" s="535"/>
      <c r="L128" s="539"/>
      <c r="M128" s="536"/>
      <c r="N128" s="540"/>
      <c r="O128" s="541"/>
      <c r="P128" s="535"/>
      <c r="Q128" s="536"/>
      <c r="R128" s="535"/>
      <c r="S128" s="536"/>
      <c r="T128" s="542"/>
      <c r="U128" s="542"/>
      <c r="V128" s="542"/>
      <c r="W128" s="542"/>
      <c r="X128" s="535"/>
      <c r="Y128" s="536"/>
      <c r="Z128" s="170"/>
      <c r="AA128" s="169"/>
      <c r="AC128" s="79">
        <f t="shared" si="0"/>
        <v>0</v>
      </c>
      <c r="AD128" s="12"/>
    </row>
    <row r="129" spans="2:30" ht="15" customHeight="1" x14ac:dyDescent="0.3">
      <c r="B129" s="76">
        <f t="shared" si="2"/>
        <v>114</v>
      </c>
      <c r="C129" s="537" t="str">
        <f>IFERROR(IF('4. Campaign staff'!C123='0d. Support language'!$A$38,'0d. Support language'!$A$38,CONCATENATE('4. Campaign staff'!C123," - ",VLOOKUP('4. Campaign staff'!G123,'0d. Support language'!$A$10:$B$13,2,FALSE), " - grade ",'4. Campaign staff'!E123)),'4. Campaign staff'!C123)</f>
        <v>Select cadre</v>
      </c>
      <c r="D129" s="537"/>
      <c r="E129" s="537"/>
      <c r="F129" s="537"/>
      <c r="G129" s="537"/>
      <c r="H129" s="538"/>
      <c r="I129" s="535"/>
      <c r="J129" s="536"/>
      <c r="K129" s="535"/>
      <c r="L129" s="539"/>
      <c r="M129" s="536"/>
      <c r="N129" s="540"/>
      <c r="O129" s="541"/>
      <c r="P129" s="535"/>
      <c r="Q129" s="536"/>
      <c r="R129" s="535"/>
      <c r="S129" s="536"/>
      <c r="T129" s="542"/>
      <c r="U129" s="542"/>
      <c r="V129" s="542"/>
      <c r="W129" s="542"/>
      <c r="X129" s="535"/>
      <c r="Y129" s="536"/>
      <c r="Z129" s="170"/>
      <c r="AA129" s="169"/>
      <c r="AC129" s="79">
        <f t="shared" si="0"/>
        <v>0</v>
      </c>
      <c r="AD129" s="12"/>
    </row>
    <row r="130" spans="2:30" ht="15" customHeight="1" x14ac:dyDescent="0.3">
      <c r="B130" s="76">
        <f t="shared" si="2"/>
        <v>115</v>
      </c>
      <c r="C130" s="537" t="str">
        <f>IFERROR(IF('4. Campaign staff'!C124='0d. Support language'!$A$38,'0d. Support language'!$A$38,CONCATENATE('4. Campaign staff'!C124," - ",VLOOKUP('4. Campaign staff'!G124,'0d. Support language'!$A$10:$B$13,2,FALSE), " - grade ",'4. Campaign staff'!E124)),'4. Campaign staff'!C124)</f>
        <v>Select cadre</v>
      </c>
      <c r="D130" s="537"/>
      <c r="E130" s="537"/>
      <c r="F130" s="537"/>
      <c r="G130" s="537"/>
      <c r="H130" s="538"/>
      <c r="I130" s="535"/>
      <c r="J130" s="536"/>
      <c r="K130" s="535"/>
      <c r="L130" s="539"/>
      <c r="M130" s="536"/>
      <c r="N130" s="540"/>
      <c r="O130" s="541"/>
      <c r="P130" s="535"/>
      <c r="Q130" s="536"/>
      <c r="R130" s="535"/>
      <c r="S130" s="536"/>
      <c r="T130" s="542"/>
      <c r="U130" s="542"/>
      <c r="V130" s="542"/>
      <c r="W130" s="542"/>
      <c r="X130" s="535"/>
      <c r="Y130" s="536"/>
      <c r="Z130" s="170"/>
      <c r="AA130" s="169"/>
      <c r="AC130" s="79">
        <f t="shared" si="0"/>
        <v>0</v>
      </c>
      <c r="AD130" s="12"/>
    </row>
    <row r="131" spans="2:30" ht="15" customHeight="1" x14ac:dyDescent="0.3">
      <c r="B131" s="76">
        <f t="shared" si="2"/>
        <v>116</v>
      </c>
      <c r="C131" s="537" t="str">
        <f>IFERROR(IF('4. Campaign staff'!C125='0d. Support language'!$A$38,'0d. Support language'!$A$38,CONCATENATE('4. Campaign staff'!C125," - ",VLOOKUP('4. Campaign staff'!G125,'0d. Support language'!$A$10:$B$13,2,FALSE), " - grade ",'4. Campaign staff'!E125)),'4. Campaign staff'!C125)</f>
        <v>Select cadre</v>
      </c>
      <c r="D131" s="537"/>
      <c r="E131" s="537"/>
      <c r="F131" s="537"/>
      <c r="G131" s="537"/>
      <c r="H131" s="538"/>
      <c r="I131" s="535"/>
      <c r="J131" s="536"/>
      <c r="K131" s="535"/>
      <c r="L131" s="539"/>
      <c r="M131" s="536"/>
      <c r="N131" s="540"/>
      <c r="O131" s="541"/>
      <c r="P131" s="535"/>
      <c r="Q131" s="536"/>
      <c r="R131" s="535"/>
      <c r="S131" s="536"/>
      <c r="T131" s="542"/>
      <c r="U131" s="542"/>
      <c r="V131" s="542"/>
      <c r="W131" s="542"/>
      <c r="X131" s="535"/>
      <c r="Y131" s="536"/>
      <c r="Z131" s="170"/>
      <c r="AA131" s="169"/>
      <c r="AC131" s="79">
        <f t="shared" si="0"/>
        <v>0</v>
      </c>
      <c r="AD131" s="12"/>
    </row>
    <row r="132" spans="2:30" ht="15" customHeight="1" x14ac:dyDescent="0.3">
      <c r="B132" s="76">
        <f t="shared" si="2"/>
        <v>117</v>
      </c>
      <c r="C132" s="537" t="str">
        <f>IFERROR(IF('4. Campaign staff'!C126='0d. Support language'!$A$38,'0d. Support language'!$A$38,CONCATENATE('4. Campaign staff'!C126," - ",VLOOKUP('4. Campaign staff'!G126,'0d. Support language'!$A$10:$B$13,2,FALSE), " - grade ",'4. Campaign staff'!E126)),'4. Campaign staff'!C126)</f>
        <v>Select cadre</v>
      </c>
      <c r="D132" s="537"/>
      <c r="E132" s="537"/>
      <c r="F132" s="537"/>
      <c r="G132" s="537"/>
      <c r="H132" s="538"/>
      <c r="I132" s="535"/>
      <c r="J132" s="536"/>
      <c r="K132" s="535"/>
      <c r="L132" s="539"/>
      <c r="M132" s="536"/>
      <c r="N132" s="540"/>
      <c r="O132" s="541"/>
      <c r="P132" s="535"/>
      <c r="Q132" s="536"/>
      <c r="R132" s="535"/>
      <c r="S132" s="536"/>
      <c r="T132" s="542"/>
      <c r="U132" s="542"/>
      <c r="V132" s="542"/>
      <c r="W132" s="542"/>
      <c r="X132" s="535"/>
      <c r="Y132" s="536"/>
      <c r="Z132" s="170"/>
      <c r="AA132" s="169"/>
      <c r="AC132" s="79">
        <f t="shared" si="0"/>
        <v>0</v>
      </c>
      <c r="AD132" s="12"/>
    </row>
    <row r="133" spans="2:30" ht="15" customHeight="1" x14ac:dyDescent="0.3">
      <c r="B133" s="76">
        <f t="shared" si="2"/>
        <v>118</v>
      </c>
      <c r="C133" s="537" t="str">
        <f>IFERROR(IF('4. Campaign staff'!C127='0d. Support language'!$A$38,'0d. Support language'!$A$38,CONCATENATE('4. Campaign staff'!C127," - ",VLOOKUP('4. Campaign staff'!G127,'0d. Support language'!$A$10:$B$13,2,FALSE), " - grade ",'4. Campaign staff'!E127)),'4. Campaign staff'!C127)</f>
        <v>Select cadre</v>
      </c>
      <c r="D133" s="537"/>
      <c r="E133" s="537"/>
      <c r="F133" s="537"/>
      <c r="G133" s="537"/>
      <c r="H133" s="538"/>
      <c r="I133" s="535"/>
      <c r="J133" s="536"/>
      <c r="K133" s="535"/>
      <c r="L133" s="539"/>
      <c r="M133" s="536"/>
      <c r="N133" s="540"/>
      <c r="O133" s="541"/>
      <c r="P133" s="535"/>
      <c r="Q133" s="536"/>
      <c r="R133" s="535"/>
      <c r="S133" s="536"/>
      <c r="T133" s="542"/>
      <c r="U133" s="542"/>
      <c r="V133" s="542"/>
      <c r="W133" s="542"/>
      <c r="X133" s="535"/>
      <c r="Y133" s="536"/>
      <c r="Z133" s="170"/>
      <c r="AA133" s="169"/>
      <c r="AC133" s="79">
        <f t="shared" si="0"/>
        <v>0</v>
      </c>
      <c r="AD133" s="12"/>
    </row>
    <row r="134" spans="2:30" ht="15" customHeight="1" x14ac:dyDescent="0.3">
      <c r="B134" s="76">
        <f t="shared" si="2"/>
        <v>119</v>
      </c>
      <c r="C134" s="537" t="str">
        <f>IFERROR(IF('4. Campaign staff'!C128='0d. Support language'!$A$38,'0d. Support language'!$A$38,CONCATENATE('4. Campaign staff'!C128," - ",VLOOKUP('4. Campaign staff'!G128,'0d. Support language'!$A$10:$B$13,2,FALSE), " - grade ",'4. Campaign staff'!E128)),'4. Campaign staff'!C128)</f>
        <v>Select cadre</v>
      </c>
      <c r="D134" s="537"/>
      <c r="E134" s="537"/>
      <c r="F134" s="537"/>
      <c r="G134" s="537"/>
      <c r="H134" s="538"/>
      <c r="I134" s="535"/>
      <c r="J134" s="536"/>
      <c r="K134" s="535"/>
      <c r="L134" s="539"/>
      <c r="M134" s="536"/>
      <c r="N134" s="540"/>
      <c r="O134" s="541"/>
      <c r="P134" s="535"/>
      <c r="Q134" s="536"/>
      <c r="R134" s="535"/>
      <c r="S134" s="536"/>
      <c r="T134" s="542"/>
      <c r="U134" s="542"/>
      <c r="V134" s="542"/>
      <c r="W134" s="542"/>
      <c r="X134" s="535"/>
      <c r="Y134" s="536"/>
      <c r="Z134" s="170"/>
      <c r="AA134" s="169"/>
      <c r="AC134" s="79">
        <f t="shared" si="0"/>
        <v>0</v>
      </c>
      <c r="AD134" s="12"/>
    </row>
    <row r="135" spans="2:30" ht="15" customHeight="1" x14ac:dyDescent="0.3">
      <c r="B135" s="76">
        <f t="shared" si="2"/>
        <v>120</v>
      </c>
      <c r="C135" s="537" t="str">
        <f>IFERROR(IF('4. Campaign staff'!C129='0d. Support language'!$A$38,'0d. Support language'!$A$38,CONCATENATE('4. Campaign staff'!C129," - ",VLOOKUP('4. Campaign staff'!G129,'0d. Support language'!$A$10:$B$13,2,FALSE), " - grade ",'4. Campaign staff'!E129)),'4. Campaign staff'!C129)</f>
        <v>Select cadre</v>
      </c>
      <c r="D135" s="537"/>
      <c r="E135" s="537"/>
      <c r="F135" s="537"/>
      <c r="G135" s="537"/>
      <c r="H135" s="538"/>
      <c r="I135" s="535"/>
      <c r="J135" s="536"/>
      <c r="K135" s="535"/>
      <c r="L135" s="539"/>
      <c r="M135" s="536"/>
      <c r="N135" s="540"/>
      <c r="O135" s="541"/>
      <c r="P135" s="535"/>
      <c r="Q135" s="536"/>
      <c r="R135" s="535"/>
      <c r="S135" s="536"/>
      <c r="T135" s="542"/>
      <c r="U135" s="542"/>
      <c r="V135" s="542"/>
      <c r="W135" s="542"/>
      <c r="X135" s="535"/>
      <c r="Y135" s="536"/>
      <c r="Z135" s="170"/>
      <c r="AA135" s="169"/>
      <c r="AC135" s="79">
        <f t="shared" si="0"/>
        <v>0</v>
      </c>
      <c r="AD135" s="12"/>
    </row>
    <row r="136" spans="2:30" ht="15" customHeight="1" x14ac:dyDescent="0.3">
      <c r="B136" s="76">
        <f t="shared" si="2"/>
        <v>121</v>
      </c>
      <c r="C136" s="537" t="str">
        <f>IFERROR(IF('4. Campaign staff'!C130='0d. Support language'!$A$38,'0d. Support language'!$A$38,CONCATENATE('4. Campaign staff'!C130," - ",VLOOKUP('4. Campaign staff'!G130,'0d. Support language'!$A$10:$B$13,2,FALSE), " - grade ",'4. Campaign staff'!E130)),'4. Campaign staff'!C130)</f>
        <v>Select cadre</v>
      </c>
      <c r="D136" s="537"/>
      <c r="E136" s="537"/>
      <c r="F136" s="537"/>
      <c r="G136" s="537"/>
      <c r="H136" s="538"/>
      <c r="I136" s="535"/>
      <c r="J136" s="536"/>
      <c r="K136" s="535"/>
      <c r="L136" s="539"/>
      <c r="M136" s="536"/>
      <c r="N136" s="540"/>
      <c r="O136" s="541"/>
      <c r="P136" s="535"/>
      <c r="Q136" s="536"/>
      <c r="R136" s="535"/>
      <c r="S136" s="536"/>
      <c r="T136" s="542"/>
      <c r="U136" s="542"/>
      <c r="V136" s="542"/>
      <c r="W136" s="542"/>
      <c r="X136" s="535"/>
      <c r="Y136" s="536"/>
      <c r="Z136" s="170"/>
      <c r="AA136" s="169"/>
      <c r="AC136" s="79">
        <f t="shared" si="0"/>
        <v>0</v>
      </c>
      <c r="AD136" s="12"/>
    </row>
    <row r="137" spans="2:30" ht="15" customHeight="1" x14ac:dyDescent="0.3">
      <c r="B137" s="76">
        <f t="shared" si="2"/>
        <v>122</v>
      </c>
      <c r="C137" s="537" t="str">
        <f>IFERROR(IF('4. Campaign staff'!C131='0d. Support language'!$A$38,'0d. Support language'!$A$38,CONCATENATE('4. Campaign staff'!C131," - ",VLOOKUP('4. Campaign staff'!G131,'0d. Support language'!$A$10:$B$13,2,FALSE), " - grade ",'4. Campaign staff'!E131)),'4. Campaign staff'!C131)</f>
        <v>Select cadre</v>
      </c>
      <c r="D137" s="537"/>
      <c r="E137" s="537"/>
      <c r="F137" s="537"/>
      <c r="G137" s="537"/>
      <c r="H137" s="538"/>
      <c r="I137" s="535"/>
      <c r="J137" s="536"/>
      <c r="K137" s="535"/>
      <c r="L137" s="539"/>
      <c r="M137" s="536"/>
      <c r="N137" s="540"/>
      <c r="O137" s="541"/>
      <c r="P137" s="535"/>
      <c r="Q137" s="536"/>
      <c r="R137" s="535"/>
      <c r="S137" s="536"/>
      <c r="T137" s="542"/>
      <c r="U137" s="542"/>
      <c r="V137" s="542"/>
      <c r="W137" s="542"/>
      <c r="X137" s="535"/>
      <c r="Y137" s="536"/>
      <c r="Z137" s="170"/>
      <c r="AA137" s="169"/>
      <c r="AC137" s="79">
        <f t="shared" si="0"/>
        <v>0</v>
      </c>
      <c r="AD137" s="12"/>
    </row>
    <row r="138" spans="2:30" ht="15" customHeight="1" x14ac:dyDescent="0.3">
      <c r="B138" s="76">
        <f t="shared" si="2"/>
        <v>123</v>
      </c>
      <c r="C138" s="537" t="str">
        <f>IFERROR(IF('4. Campaign staff'!C132='0d. Support language'!$A$38,'0d. Support language'!$A$38,CONCATENATE('4. Campaign staff'!C132," - ",VLOOKUP('4. Campaign staff'!G132,'0d. Support language'!$A$10:$B$13,2,FALSE), " - grade ",'4. Campaign staff'!E132)),'4. Campaign staff'!C132)</f>
        <v>Select cadre</v>
      </c>
      <c r="D138" s="537"/>
      <c r="E138" s="537"/>
      <c r="F138" s="537"/>
      <c r="G138" s="537"/>
      <c r="H138" s="538"/>
      <c r="I138" s="535"/>
      <c r="J138" s="536"/>
      <c r="K138" s="535"/>
      <c r="L138" s="539"/>
      <c r="M138" s="536"/>
      <c r="N138" s="540"/>
      <c r="O138" s="541"/>
      <c r="P138" s="535"/>
      <c r="Q138" s="536"/>
      <c r="R138" s="535"/>
      <c r="S138" s="536"/>
      <c r="T138" s="542"/>
      <c r="U138" s="542"/>
      <c r="V138" s="542"/>
      <c r="W138" s="542"/>
      <c r="X138" s="535"/>
      <c r="Y138" s="536"/>
      <c r="Z138" s="170"/>
      <c r="AA138" s="169"/>
      <c r="AC138" s="79">
        <f t="shared" si="0"/>
        <v>0</v>
      </c>
      <c r="AD138" s="12"/>
    </row>
    <row r="139" spans="2:30" ht="15" customHeight="1" x14ac:dyDescent="0.3">
      <c r="B139" s="76">
        <f t="shared" si="2"/>
        <v>124</v>
      </c>
      <c r="C139" s="537" t="str">
        <f>IFERROR(IF('4. Campaign staff'!C133='0d. Support language'!$A$38,'0d. Support language'!$A$38,CONCATENATE('4. Campaign staff'!C133," - ",VLOOKUP('4. Campaign staff'!G133,'0d. Support language'!$A$10:$B$13,2,FALSE), " - grade ",'4. Campaign staff'!E133)),'4. Campaign staff'!C133)</f>
        <v>Select cadre</v>
      </c>
      <c r="D139" s="537"/>
      <c r="E139" s="537"/>
      <c r="F139" s="537"/>
      <c r="G139" s="537"/>
      <c r="H139" s="538"/>
      <c r="I139" s="535"/>
      <c r="J139" s="536"/>
      <c r="K139" s="535"/>
      <c r="L139" s="539"/>
      <c r="M139" s="536"/>
      <c r="N139" s="540"/>
      <c r="O139" s="541"/>
      <c r="P139" s="535"/>
      <c r="Q139" s="536"/>
      <c r="R139" s="535"/>
      <c r="S139" s="536"/>
      <c r="T139" s="542"/>
      <c r="U139" s="542"/>
      <c r="V139" s="542"/>
      <c r="W139" s="542"/>
      <c r="X139" s="535"/>
      <c r="Y139" s="536"/>
      <c r="Z139" s="170"/>
      <c r="AA139" s="169"/>
      <c r="AC139" s="79">
        <f t="shared" si="0"/>
        <v>0</v>
      </c>
      <c r="AD139" s="12"/>
    </row>
    <row r="140" spans="2:30" ht="15" customHeight="1" x14ac:dyDescent="0.3">
      <c r="B140" s="76">
        <f t="shared" si="2"/>
        <v>125</v>
      </c>
      <c r="C140" s="537" t="str">
        <f>IFERROR(IF('4. Campaign staff'!C134='0d. Support language'!$A$38,'0d. Support language'!$A$38,CONCATENATE('4. Campaign staff'!C134," - ",VLOOKUP('4. Campaign staff'!G134,'0d. Support language'!$A$10:$B$13,2,FALSE), " - grade ",'4. Campaign staff'!E134)),'4. Campaign staff'!C134)</f>
        <v>Select cadre</v>
      </c>
      <c r="D140" s="537"/>
      <c r="E140" s="537"/>
      <c r="F140" s="537"/>
      <c r="G140" s="537"/>
      <c r="H140" s="538"/>
      <c r="I140" s="535"/>
      <c r="J140" s="536"/>
      <c r="K140" s="535"/>
      <c r="L140" s="539"/>
      <c r="M140" s="536"/>
      <c r="N140" s="540"/>
      <c r="O140" s="541"/>
      <c r="P140" s="535"/>
      <c r="Q140" s="536"/>
      <c r="R140" s="535"/>
      <c r="S140" s="536"/>
      <c r="T140" s="542"/>
      <c r="U140" s="542"/>
      <c r="V140" s="542"/>
      <c r="W140" s="542"/>
      <c r="X140" s="535"/>
      <c r="Y140" s="536"/>
      <c r="Z140" s="170"/>
      <c r="AA140" s="169"/>
      <c r="AC140" s="79">
        <f t="shared" si="0"/>
        <v>0</v>
      </c>
      <c r="AD140" s="12"/>
    </row>
    <row r="141" spans="2:30" ht="15" customHeight="1" x14ac:dyDescent="0.3">
      <c r="B141" s="76">
        <f t="shared" si="2"/>
        <v>126</v>
      </c>
      <c r="C141" s="537" t="str">
        <f>IFERROR(IF('4. Campaign staff'!C135='0d. Support language'!$A$38,'0d. Support language'!$A$38,CONCATENATE('4. Campaign staff'!C135," - ",VLOOKUP('4. Campaign staff'!G135,'0d. Support language'!$A$10:$B$13,2,FALSE), " - grade ",'4. Campaign staff'!E135)),'4. Campaign staff'!C135)</f>
        <v>Select cadre</v>
      </c>
      <c r="D141" s="537"/>
      <c r="E141" s="537"/>
      <c r="F141" s="537"/>
      <c r="G141" s="537"/>
      <c r="H141" s="538"/>
      <c r="I141" s="535"/>
      <c r="J141" s="536"/>
      <c r="K141" s="535"/>
      <c r="L141" s="539"/>
      <c r="M141" s="536"/>
      <c r="N141" s="540"/>
      <c r="O141" s="541"/>
      <c r="P141" s="535"/>
      <c r="Q141" s="536"/>
      <c r="R141" s="535"/>
      <c r="S141" s="536"/>
      <c r="T141" s="542"/>
      <c r="U141" s="542"/>
      <c r="V141" s="542"/>
      <c r="W141" s="542"/>
      <c r="X141" s="535"/>
      <c r="Y141" s="536"/>
      <c r="Z141" s="170"/>
      <c r="AA141" s="169"/>
      <c r="AC141" s="79">
        <f t="shared" si="0"/>
        <v>0</v>
      </c>
      <c r="AD141" s="12"/>
    </row>
    <row r="142" spans="2:30" ht="15" customHeight="1" x14ac:dyDescent="0.3">
      <c r="B142" s="76">
        <f t="shared" si="2"/>
        <v>127</v>
      </c>
      <c r="C142" s="537" t="str">
        <f>IFERROR(IF('4. Campaign staff'!C136='0d. Support language'!$A$38,'0d. Support language'!$A$38,CONCATENATE('4. Campaign staff'!C136," - ",VLOOKUP('4. Campaign staff'!G136,'0d. Support language'!$A$10:$B$13,2,FALSE), " - grade ",'4. Campaign staff'!E136)),'4. Campaign staff'!C136)</f>
        <v>Select cadre</v>
      </c>
      <c r="D142" s="537"/>
      <c r="E142" s="537"/>
      <c r="F142" s="537"/>
      <c r="G142" s="537"/>
      <c r="H142" s="538"/>
      <c r="I142" s="535"/>
      <c r="J142" s="536"/>
      <c r="K142" s="535"/>
      <c r="L142" s="539"/>
      <c r="M142" s="536"/>
      <c r="N142" s="540"/>
      <c r="O142" s="541"/>
      <c r="P142" s="535"/>
      <c r="Q142" s="536"/>
      <c r="R142" s="535"/>
      <c r="S142" s="536"/>
      <c r="T142" s="542"/>
      <c r="U142" s="542"/>
      <c r="V142" s="542"/>
      <c r="W142" s="542"/>
      <c r="X142" s="535"/>
      <c r="Y142" s="536"/>
      <c r="Z142" s="170"/>
      <c r="AA142" s="169"/>
      <c r="AC142" s="79">
        <f t="shared" si="0"/>
        <v>0</v>
      </c>
      <c r="AD142" s="12"/>
    </row>
    <row r="143" spans="2:30" x14ac:dyDescent="0.3">
      <c r="B143" s="76">
        <f t="shared" si="2"/>
        <v>128</v>
      </c>
      <c r="C143" s="537" t="str">
        <f>IFERROR(IF('4. Campaign staff'!C137='0d. Support language'!$A$38,'0d. Support language'!$A$38,CONCATENATE('4. Campaign staff'!C137," - ",VLOOKUP('4. Campaign staff'!G137,'0d. Support language'!$A$10:$B$13,2,FALSE), " - grade ",'4. Campaign staff'!E137)),'4. Campaign staff'!C137)</f>
        <v>Select cadre</v>
      </c>
      <c r="D143" s="537"/>
      <c r="E143" s="537"/>
      <c r="F143" s="537"/>
      <c r="G143" s="537"/>
      <c r="H143" s="538"/>
      <c r="I143" s="535"/>
      <c r="J143" s="536"/>
      <c r="K143" s="535"/>
      <c r="L143" s="539"/>
      <c r="M143" s="536"/>
      <c r="N143" s="540"/>
      <c r="O143" s="541"/>
      <c r="P143" s="535"/>
      <c r="Q143" s="536"/>
      <c r="R143" s="535"/>
      <c r="S143" s="536"/>
      <c r="T143" s="542"/>
      <c r="U143" s="542"/>
      <c r="V143" s="542"/>
      <c r="W143" s="542"/>
      <c r="X143" s="535"/>
      <c r="Y143" s="536"/>
      <c r="Z143" s="170"/>
      <c r="AA143" s="169"/>
      <c r="AC143" s="79">
        <f t="shared" si="0"/>
        <v>0</v>
      </c>
      <c r="AD143" s="12"/>
    </row>
    <row r="144" spans="2:30" x14ac:dyDescent="0.3">
      <c r="B144" s="76">
        <f t="shared" si="2"/>
        <v>129</v>
      </c>
      <c r="C144" s="537" t="str">
        <f>IFERROR(IF('4. Campaign staff'!C138='0d. Support language'!$A$38,'0d. Support language'!$A$38,CONCATENATE('4. Campaign staff'!C138," - ",VLOOKUP('4. Campaign staff'!G138,'0d. Support language'!$A$10:$B$13,2,FALSE), " - grade ",'4. Campaign staff'!E138)),'4. Campaign staff'!C138)</f>
        <v>Select cadre</v>
      </c>
      <c r="D144" s="537"/>
      <c r="E144" s="537"/>
      <c r="F144" s="537"/>
      <c r="G144" s="537"/>
      <c r="H144" s="538"/>
      <c r="I144" s="535"/>
      <c r="J144" s="536"/>
      <c r="K144" s="535"/>
      <c r="L144" s="539"/>
      <c r="M144" s="536"/>
      <c r="N144" s="540"/>
      <c r="O144" s="541"/>
      <c r="P144" s="535"/>
      <c r="Q144" s="536"/>
      <c r="R144" s="535"/>
      <c r="S144" s="536"/>
      <c r="T144" s="542"/>
      <c r="U144" s="542"/>
      <c r="V144" s="542"/>
      <c r="W144" s="542"/>
      <c r="X144" s="535"/>
      <c r="Y144" s="536"/>
      <c r="Z144" s="170"/>
      <c r="AA144" s="169"/>
      <c r="AC144" s="79">
        <f t="shared" si="0"/>
        <v>0</v>
      </c>
      <c r="AD144" s="12"/>
    </row>
    <row r="145" spans="1:31" x14ac:dyDescent="0.3">
      <c r="B145" s="76">
        <f t="shared" si="2"/>
        <v>130</v>
      </c>
      <c r="C145" s="537" t="str">
        <f>IFERROR(IF('4. Campaign staff'!C139='0d. Support language'!$A$38,'0d. Support language'!$A$38,CONCATENATE('4. Campaign staff'!C139," - ",VLOOKUP('4. Campaign staff'!G139,'0d. Support language'!$A$10:$B$13,2,FALSE), " - grade ",'4. Campaign staff'!E139)),'4. Campaign staff'!C139)</f>
        <v>Select cadre</v>
      </c>
      <c r="D145" s="537"/>
      <c r="E145" s="537"/>
      <c r="F145" s="537"/>
      <c r="G145" s="537"/>
      <c r="H145" s="538"/>
      <c r="I145" s="535"/>
      <c r="J145" s="536"/>
      <c r="K145" s="535"/>
      <c r="L145" s="539"/>
      <c r="M145" s="536"/>
      <c r="N145" s="540"/>
      <c r="O145" s="541"/>
      <c r="P145" s="535"/>
      <c r="Q145" s="536"/>
      <c r="R145" s="535"/>
      <c r="S145" s="536"/>
      <c r="T145" s="542"/>
      <c r="U145" s="542"/>
      <c r="V145" s="542"/>
      <c r="W145" s="542"/>
      <c r="X145" s="535"/>
      <c r="Y145" s="536"/>
      <c r="Z145" s="170"/>
      <c r="AA145" s="169"/>
      <c r="AC145" s="79">
        <f>SUM(I145:AA145)/30</f>
        <v>0</v>
      </c>
      <c r="AD145" s="12"/>
    </row>
    <row r="146" spans="1:31" ht="10.199999999999999" customHeight="1" x14ac:dyDescent="0.3">
      <c r="J146" s="12"/>
      <c r="K146" s="12"/>
      <c r="L146" s="12"/>
      <c r="M146" s="12"/>
      <c r="N146" s="12"/>
      <c r="O146" s="12"/>
      <c r="P146" s="12"/>
      <c r="Q146" s="12"/>
      <c r="R146" s="12"/>
      <c r="S146" s="12"/>
      <c r="T146" s="12"/>
      <c r="U146" s="12"/>
      <c r="V146" s="12"/>
      <c r="W146" s="12"/>
      <c r="X146" s="12"/>
      <c r="Y146" s="12"/>
      <c r="Z146" s="12"/>
      <c r="AA146" s="12"/>
      <c r="AB146" s="12"/>
      <c r="AC146" s="12"/>
      <c r="AD146" s="12"/>
      <c r="AE146" s="12"/>
    </row>
    <row r="147" spans="1:31" ht="15.6" x14ac:dyDescent="0.3">
      <c r="A147" s="61"/>
      <c r="B147" s="527" t="s">
        <v>158</v>
      </c>
      <c r="C147" s="527"/>
      <c r="D147" s="527"/>
      <c r="E147" s="527"/>
      <c r="F147" s="527"/>
      <c r="G147" s="527"/>
      <c r="H147" s="527"/>
      <c r="I147" s="527"/>
      <c r="J147" s="527"/>
      <c r="K147" s="527"/>
      <c r="L147" s="527"/>
      <c r="M147" s="527"/>
      <c r="N147" s="527"/>
      <c r="O147" s="527"/>
      <c r="P147" s="527"/>
      <c r="Q147" s="527"/>
      <c r="R147" s="527"/>
      <c r="S147" s="527"/>
      <c r="T147" s="527"/>
      <c r="U147" s="527"/>
      <c r="V147" s="527"/>
      <c r="W147" s="527"/>
      <c r="X147" s="527"/>
      <c r="Y147" s="527"/>
      <c r="Z147" s="527"/>
      <c r="AA147" s="527"/>
      <c r="AB147" s="527"/>
      <c r="AC147" s="527"/>
      <c r="AD147" s="61"/>
      <c r="AE147" s="72" t="s">
        <v>144</v>
      </c>
    </row>
    <row r="148" spans="1:31" x14ac:dyDescent="0.3">
      <c r="B148" s="528" t="s">
        <v>159</v>
      </c>
      <c r="C148" s="528"/>
      <c r="D148" s="528"/>
      <c r="E148" s="528"/>
      <c r="F148" s="528"/>
      <c r="G148" s="528"/>
      <c r="H148" s="529"/>
      <c r="I148" s="532">
        <v>6.15</v>
      </c>
      <c r="J148" s="533"/>
      <c r="K148" s="532">
        <v>6.16</v>
      </c>
      <c r="L148" s="534"/>
      <c r="M148" s="533"/>
      <c r="N148" s="532">
        <v>6.17</v>
      </c>
      <c r="O148" s="533"/>
      <c r="P148" s="532">
        <v>6.18</v>
      </c>
      <c r="Q148" s="533"/>
      <c r="R148" s="534">
        <v>6.19</v>
      </c>
      <c r="S148" s="533"/>
      <c r="T148" s="532">
        <v>6.2</v>
      </c>
      <c r="U148" s="533"/>
      <c r="V148" s="534">
        <v>6.21</v>
      </c>
      <c r="W148" s="533"/>
      <c r="X148" s="532">
        <v>6.22</v>
      </c>
      <c r="Y148" s="533"/>
      <c r="Z148" s="73">
        <v>6.23</v>
      </c>
      <c r="AA148" s="532">
        <v>6.24</v>
      </c>
      <c r="AB148" s="533"/>
      <c r="AC148" s="74">
        <v>6.25</v>
      </c>
      <c r="AE148" s="520" t="s">
        <v>160</v>
      </c>
    </row>
    <row r="149" spans="1:31" x14ac:dyDescent="0.3">
      <c r="B149" s="530"/>
      <c r="C149" s="530"/>
      <c r="D149" s="530"/>
      <c r="E149" s="530"/>
      <c r="F149" s="530"/>
      <c r="G149" s="530"/>
      <c r="H149" s="531"/>
      <c r="I149" s="522" t="s">
        <v>147</v>
      </c>
      <c r="J149" s="523"/>
      <c r="K149" s="522" t="s">
        <v>148</v>
      </c>
      <c r="L149" s="520"/>
      <c r="M149" s="523"/>
      <c r="N149" s="522" t="s">
        <v>149</v>
      </c>
      <c r="O149" s="523"/>
      <c r="P149" s="522" t="s">
        <v>150</v>
      </c>
      <c r="Q149" s="523"/>
      <c r="R149" s="522" t="s">
        <v>151</v>
      </c>
      <c r="S149" s="523"/>
      <c r="T149" s="522" t="s">
        <v>152</v>
      </c>
      <c r="U149" s="523"/>
      <c r="V149" s="522" t="s">
        <v>153</v>
      </c>
      <c r="W149" s="523"/>
      <c r="X149" s="522" t="s">
        <v>154</v>
      </c>
      <c r="Y149" s="523"/>
      <c r="Z149" s="526" t="s">
        <v>155</v>
      </c>
      <c r="AA149" s="522" t="s">
        <v>156</v>
      </c>
      <c r="AB149" s="523"/>
      <c r="AC149" s="522" t="s">
        <v>161</v>
      </c>
      <c r="AE149" s="520"/>
    </row>
    <row r="150" spans="1:31" ht="25.2" customHeight="1" x14ac:dyDescent="0.3">
      <c r="B150" s="543" t="str">
        <f>_xlfn.IFNA(CONCATENATE("(Between ",TEXT(DATE('2. Campaign information'!R14,VLOOKUP('2. Campaign information'!P14,'0d. Support language'!D19:E30,2,FALSE),'2. Campaign information'!N14),"dd-mmm-yyyy"), " and ", TEXT(DATE('2. Campaign information'!R15,VLOOKUP('2. Campaign information'!P15,'0d. Support language'!D19:E30,2,FALSE),'2. Campaign information'!N15),"dd-mmm-yyyy"),")"),"")</f>
        <v/>
      </c>
      <c r="C150" s="543"/>
      <c r="D150" s="543"/>
      <c r="E150" s="543"/>
      <c r="F150" s="543"/>
      <c r="G150" s="543"/>
      <c r="H150" s="544"/>
      <c r="I150" s="522"/>
      <c r="J150" s="523"/>
      <c r="K150" s="522"/>
      <c r="L150" s="520"/>
      <c r="M150" s="523"/>
      <c r="N150" s="522"/>
      <c r="O150" s="523"/>
      <c r="P150" s="522"/>
      <c r="Q150" s="523"/>
      <c r="R150" s="522"/>
      <c r="S150" s="523"/>
      <c r="T150" s="522"/>
      <c r="U150" s="523"/>
      <c r="V150" s="522"/>
      <c r="W150" s="523"/>
      <c r="X150" s="522"/>
      <c r="Y150" s="523"/>
      <c r="Z150" s="526"/>
      <c r="AA150" s="522"/>
      <c r="AB150" s="523"/>
      <c r="AC150" s="522"/>
      <c r="AE150" s="520"/>
    </row>
    <row r="151" spans="1:31" x14ac:dyDescent="0.3">
      <c r="B151" s="545"/>
      <c r="C151" s="545"/>
      <c r="D151" s="545"/>
      <c r="E151" s="545"/>
      <c r="F151" s="545"/>
      <c r="G151" s="545"/>
      <c r="H151" s="546"/>
      <c r="I151" s="524"/>
      <c r="J151" s="525"/>
      <c r="K151" s="524"/>
      <c r="L151" s="521"/>
      <c r="M151" s="525"/>
      <c r="N151" s="522"/>
      <c r="O151" s="523"/>
      <c r="P151" s="522"/>
      <c r="Q151" s="523"/>
      <c r="R151" s="522"/>
      <c r="S151" s="523"/>
      <c r="T151" s="522"/>
      <c r="U151" s="523"/>
      <c r="V151" s="522"/>
      <c r="W151" s="523"/>
      <c r="X151" s="524"/>
      <c r="Y151" s="525"/>
      <c r="Z151" s="526"/>
      <c r="AA151" s="547" t="s">
        <v>157</v>
      </c>
      <c r="AB151" s="548"/>
      <c r="AC151" s="81" t="s">
        <v>157</v>
      </c>
      <c r="AE151" s="521"/>
    </row>
    <row r="152" spans="1:31" x14ac:dyDescent="0.3">
      <c r="B152" s="76">
        <v>1</v>
      </c>
      <c r="C152" s="537" t="str">
        <f>IFERROR(IF('4. Campaign staff'!C10='0d. Support language'!$A$38,'0d. Support language'!$A$38,CONCATENATE('4. Campaign staff'!C10," - ",VLOOKUP('4. Campaign staff'!G10,'0d. Support language'!$A$10:$B$13,2,FALSE), " - grade ",'4. Campaign staff'!E10)),'4. Campaign staff'!C10)</f>
        <v xml:space="preserve">State Epidemiologist </v>
      </c>
      <c r="D152" s="537"/>
      <c r="E152" s="537"/>
      <c r="F152" s="537"/>
      <c r="G152" s="537"/>
      <c r="H152" s="538"/>
      <c r="I152" s="535"/>
      <c r="J152" s="536"/>
      <c r="K152" s="535"/>
      <c r="L152" s="539"/>
      <c r="M152" s="536"/>
      <c r="N152" s="540"/>
      <c r="O152" s="541"/>
      <c r="P152" s="535"/>
      <c r="Q152" s="536"/>
      <c r="R152" s="535"/>
      <c r="S152" s="536"/>
      <c r="T152" s="542"/>
      <c r="U152" s="542"/>
      <c r="V152" s="542"/>
      <c r="W152" s="542"/>
      <c r="X152" s="535"/>
      <c r="Y152" s="536"/>
      <c r="Z152" s="77"/>
      <c r="AA152" s="535"/>
      <c r="AB152" s="536"/>
      <c r="AC152" s="82"/>
      <c r="AD152" s="12"/>
      <c r="AE152" s="79" t="str">
        <f>IFERROR(SUM(I152:AC152)/'2. Campaign information'!$T$15,"Complete 6.03-04")</f>
        <v>Complete 6.03-04</v>
      </c>
    </row>
    <row r="153" spans="1:31" x14ac:dyDescent="0.3">
      <c r="B153" s="80">
        <f>B152+1</f>
        <v>2</v>
      </c>
      <c r="C153" s="537" t="str">
        <f>IFERROR(IF('4. Campaign staff'!C11='0d. Support language'!$A$38,'0d. Support language'!$A$38,CONCATENATE('4. Campaign staff'!C11," - ",VLOOKUP('4. Campaign staff'!G11,'0d. Support language'!$A$10:$B$13,2,FALSE), " - grade ",'4. Campaign staff'!E11)),'4. Campaign staff'!C11)</f>
        <v xml:space="preserve">State Immunization officer </v>
      </c>
      <c r="D153" s="537"/>
      <c r="E153" s="537"/>
      <c r="F153" s="537"/>
      <c r="G153" s="537"/>
      <c r="H153" s="538"/>
      <c r="I153" s="535"/>
      <c r="J153" s="536"/>
      <c r="K153" s="535"/>
      <c r="L153" s="539"/>
      <c r="M153" s="536"/>
      <c r="N153" s="540"/>
      <c r="O153" s="541"/>
      <c r="P153" s="535"/>
      <c r="Q153" s="536"/>
      <c r="R153" s="535"/>
      <c r="S153" s="536"/>
      <c r="T153" s="542"/>
      <c r="U153" s="542"/>
      <c r="V153" s="542"/>
      <c r="W153" s="542"/>
      <c r="X153" s="535"/>
      <c r="Y153" s="536"/>
      <c r="Z153" s="77"/>
      <c r="AA153" s="535"/>
      <c r="AB153" s="536"/>
      <c r="AC153" s="82"/>
      <c r="AD153" s="12"/>
      <c r="AE153" s="79" t="str">
        <f>IFERROR(SUM(I153:AC153)/'2. Campaign information'!$T$15,"Complete 6.03-04")</f>
        <v>Complete 6.03-04</v>
      </c>
    </row>
    <row r="154" spans="1:31" x14ac:dyDescent="0.3">
      <c r="B154" s="80">
        <f t="shared" ref="B154:B281" si="3">B153+1</f>
        <v>3</v>
      </c>
      <c r="C154" s="537" t="str">
        <f>IFERROR(IF('4. Campaign staff'!C12='0d. Support language'!$A$38,'0d. Support language'!$A$38,CONCATENATE('4. Campaign staff'!C12," - ",VLOOKUP('4. Campaign staff'!G12,'0d. Support language'!$A$10:$B$13,2,FALSE), " - grade ",'4. Campaign staff'!E12)),'4. Campaign staff'!C12)</f>
        <v xml:space="preserve">Monitoring and Evaluation officer </v>
      </c>
      <c r="D154" s="537"/>
      <c r="E154" s="537"/>
      <c r="F154" s="537"/>
      <c r="G154" s="537"/>
      <c r="H154" s="538"/>
      <c r="I154" s="535"/>
      <c r="J154" s="536"/>
      <c r="K154" s="535"/>
      <c r="L154" s="539"/>
      <c r="M154" s="536"/>
      <c r="N154" s="540"/>
      <c r="O154" s="541"/>
      <c r="P154" s="535"/>
      <c r="Q154" s="536"/>
      <c r="R154" s="535"/>
      <c r="S154" s="536"/>
      <c r="T154" s="542"/>
      <c r="U154" s="542"/>
      <c r="V154" s="542"/>
      <c r="W154" s="542"/>
      <c r="X154" s="535"/>
      <c r="Y154" s="536"/>
      <c r="Z154" s="77"/>
      <c r="AA154" s="535"/>
      <c r="AB154" s="536"/>
      <c r="AC154" s="82"/>
      <c r="AD154" s="12"/>
      <c r="AE154" s="79" t="str">
        <f>IFERROR(SUM(I154:AC154)/'2. Campaign information'!$T$15,"Complete 6.03-04")</f>
        <v>Complete 6.03-04</v>
      </c>
    </row>
    <row r="155" spans="1:31" x14ac:dyDescent="0.3">
      <c r="B155" s="80">
        <f t="shared" si="3"/>
        <v>4</v>
      </c>
      <c r="C155" s="537" t="str">
        <f>IFERROR(IF('4. Campaign staff'!C13='0d. Support language'!$A$38,'0d. Support language'!$A$38,CONCATENATE('4. Campaign staff'!C13," - ",VLOOKUP('4. Campaign staff'!G13,'0d. Support language'!$A$10:$B$13,2,FALSE), " - grade ",'4. Campaign staff'!E13)),'4. Campaign staff'!C13)</f>
        <v xml:space="preserve">State Immunization officer </v>
      </c>
      <c r="D155" s="537"/>
      <c r="E155" s="537"/>
      <c r="F155" s="537"/>
      <c r="G155" s="537"/>
      <c r="H155" s="538"/>
      <c r="I155" s="535"/>
      <c r="J155" s="536"/>
      <c r="K155" s="535"/>
      <c r="L155" s="539"/>
      <c r="M155" s="536"/>
      <c r="N155" s="540"/>
      <c r="O155" s="541"/>
      <c r="P155" s="535"/>
      <c r="Q155" s="536"/>
      <c r="R155" s="535"/>
      <c r="S155" s="536"/>
      <c r="T155" s="542"/>
      <c r="U155" s="542"/>
      <c r="V155" s="542"/>
      <c r="W155" s="542"/>
      <c r="X155" s="535"/>
      <c r="Y155" s="536"/>
      <c r="Z155" s="77"/>
      <c r="AA155" s="535"/>
      <c r="AB155" s="536"/>
      <c r="AC155" s="82"/>
      <c r="AD155" s="12"/>
      <c r="AE155" s="79" t="str">
        <f>IFERROR(SUM(I155:AC155)/'2. Campaign information'!$T$15,"Complete 6.03-04")</f>
        <v>Complete 6.03-04</v>
      </c>
    </row>
    <row r="156" spans="1:31" x14ac:dyDescent="0.3">
      <c r="B156" s="80">
        <f t="shared" si="3"/>
        <v>5</v>
      </c>
      <c r="C156" s="537" t="str">
        <f>IFERROR(IF('4. Campaign staff'!C14='0d. Support language'!$A$38,'0d. Support language'!$A$38,CONCATENATE('4. Campaign staff'!C14," - ",VLOOKUP('4. Campaign staff'!G14,'0d. Support language'!$A$10:$B$13,2,FALSE), " - grade ",'4. Campaign staff'!E14)),'4. Campaign staff'!C14)</f>
        <v xml:space="preserve">State Immunization officer </v>
      </c>
      <c r="D156" s="537"/>
      <c r="E156" s="537"/>
      <c r="F156" s="537"/>
      <c r="G156" s="537"/>
      <c r="H156" s="538"/>
      <c r="I156" s="535"/>
      <c r="J156" s="536"/>
      <c r="K156" s="535"/>
      <c r="L156" s="539"/>
      <c r="M156" s="536"/>
      <c r="N156" s="540"/>
      <c r="O156" s="541"/>
      <c r="P156" s="535"/>
      <c r="Q156" s="536"/>
      <c r="R156" s="535"/>
      <c r="S156" s="536"/>
      <c r="T156" s="542"/>
      <c r="U156" s="542"/>
      <c r="V156" s="542"/>
      <c r="W156" s="542"/>
      <c r="X156" s="535"/>
      <c r="Y156" s="536"/>
      <c r="Z156" s="77"/>
      <c r="AA156" s="535"/>
      <c r="AB156" s="536"/>
      <c r="AC156" s="82"/>
      <c r="AD156" s="12"/>
      <c r="AE156" s="79" t="str">
        <f>IFERROR(SUM(I156:AC156)/'2. Campaign information'!$T$15,"Complete 6.03-04")</f>
        <v>Complete 6.03-04</v>
      </c>
    </row>
    <row r="157" spans="1:31" x14ac:dyDescent="0.3">
      <c r="B157" s="80">
        <f t="shared" si="3"/>
        <v>6</v>
      </c>
      <c r="C157" s="537" t="str">
        <f>IFERROR(IF('4. Campaign staff'!C15='0d. Support language'!$A$38,'0d. Support language'!$A$38,CONCATENATE('4. Campaign staff'!C15," - ",VLOOKUP('4. Campaign staff'!G15,'0d. Support language'!$A$10:$B$13,2,FALSE), " - grade ",'4. Campaign staff'!E15)),'4. Campaign staff'!C15)</f>
        <v xml:space="preserve">State Health Educator </v>
      </c>
      <c r="D157" s="537"/>
      <c r="E157" s="537"/>
      <c r="F157" s="537"/>
      <c r="G157" s="537"/>
      <c r="H157" s="538"/>
      <c r="I157" s="535"/>
      <c r="J157" s="536"/>
      <c r="K157" s="535"/>
      <c r="L157" s="539"/>
      <c r="M157" s="536"/>
      <c r="N157" s="540"/>
      <c r="O157" s="541"/>
      <c r="P157" s="535"/>
      <c r="Q157" s="536"/>
      <c r="R157" s="535"/>
      <c r="S157" s="536"/>
      <c r="T157" s="542"/>
      <c r="U157" s="542"/>
      <c r="V157" s="542"/>
      <c r="W157" s="542"/>
      <c r="X157" s="535"/>
      <c r="Y157" s="536"/>
      <c r="Z157" s="170"/>
      <c r="AA157" s="535"/>
      <c r="AB157" s="536"/>
      <c r="AC157" s="82"/>
      <c r="AD157" s="12"/>
      <c r="AE157" s="79" t="str">
        <f>IFERROR(SUM(I157:AC157)/'2. Campaign information'!$T$15,"Complete 6.03-04")</f>
        <v>Complete 6.03-04</v>
      </c>
    </row>
    <row r="158" spans="1:31" x14ac:dyDescent="0.3">
      <c r="B158" s="80">
        <f t="shared" si="3"/>
        <v>7</v>
      </c>
      <c r="C158" s="537" t="str">
        <f>IFERROR(IF('4. Campaign staff'!C16='0d. Support language'!$A$38,'0d. Support language'!$A$38,CONCATENATE('4. Campaign staff'!C16," - ",VLOOKUP('4. Campaign staff'!G16,'0d. Support language'!$A$10:$B$13,2,FALSE), " - grade ",'4. Campaign staff'!E16)),'4. Campaign staff'!C16)</f>
        <v xml:space="preserve">Monitoring and Evaluation officer </v>
      </c>
      <c r="D158" s="537"/>
      <c r="E158" s="537"/>
      <c r="F158" s="537"/>
      <c r="G158" s="537"/>
      <c r="H158" s="538"/>
      <c r="I158" s="535"/>
      <c r="J158" s="536"/>
      <c r="K158" s="535"/>
      <c r="L158" s="539"/>
      <c r="M158" s="536"/>
      <c r="N158" s="540"/>
      <c r="O158" s="541"/>
      <c r="P158" s="535"/>
      <c r="Q158" s="536"/>
      <c r="R158" s="535"/>
      <c r="S158" s="536"/>
      <c r="T158" s="542"/>
      <c r="U158" s="542"/>
      <c r="V158" s="542"/>
      <c r="W158" s="542"/>
      <c r="X158" s="535"/>
      <c r="Y158" s="536"/>
      <c r="Z158" s="170"/>
      <c r="AA158" s="535"/>
      <c r="AB158" s="536"/>
      <c r="AC158" s="82"/>
      <c r="AD158" s="12"/>
      <c r="AE158" s="79" t="str">
        <f>IFERROR(SUM(I158:AC158)/'2. Campaign information'!$T$15,"Complete 6.03-04")</f>
        <v>Complete 6.03-04</v>
      </c>
    </row>
    <row r="159" spans="1:31" x14ac:dyDescent="0.3">
      <c r="B159" s="80">
        <f t="shared" si="3"/>
        <v>8</v>
      </c>
      <c r="C159" s="537" t="str">
        <f>IFERROR(IF('4. Campaign staff'!C17='0d. Support language'!$A$38,'0d. Support language'!$A$38,CONCATENATE('4. Campaign staff'!C17," - ",VLOOKUP('4. Campaign staff'!G17,'0d. Support language'!$A$10:$B$13,2,FALSE), " - grade ",'4. Campaign staff'!E17)),'4. Campaign staff'!C17)</f>
        <v xml:space="preserve">State Health Educator </v>
      </c>
      <c r="D159" s="537"/>
      <c r="E159" s="537"/>
      <c r="F159" s="537"/>
      <c r="G159" s="537"/>
      <c r="H159" s="538"/>
      <c r="I159" s="535"/>
      <c r="J159" s="536"/>
      <c r="K159" s="535"/>
      <c r="L159" s="539"/>
      <c r="M159" s="536"/>
      <c r="N159" s="540"/>
      <c r="O159" s="541"/>
      <c r="P159" s="535"/>
      <c r="Q159" s="536"/>
      <c r="R159" s="535"/>
      <c r="S159" s="536"/>
      <c r="T159" s="542"/>
      <c r="U159" s="542"/>
      <c r="V159" s="542"/>
      <c r="W159" s="542"/>
      <c r="X159" s="535"/>
      <c r="Y159" s="536"/>
      <c r="Z159" s="170"/>
      <c r="AA159" s="535"/>
      <c r="AB159" s="536"/>
      <c r="AC159" s="82"/>
      <c r="AD159" s="12"/>
      <c r="AE159" s="79" t="str">
        <f>IFERROR(SUM(I159:AC159)/'2. Campaign information'!$T$15,"Complete 6.03-04")</f>
        <v>Complete 6.03-04</v>
      </c>
    </row>
    <row r="160" spans="1:31" x14ac:dyDescent="0.3">
      <c r="B160" s="80">
        <f t="shared" si="3"/>
        <v>9</v>
      </c>
      <c r="C160" s="537" t="str">
        <f>IFERROR(IF('4. Campaign staff'!C18='0d. Support language'!$A$38,'0d. Support language'!$A$38,CONCATENATE('4. Campaign staff'!C18," - ",VLOOKUP('4. Campaign staff'!G18,'0d. Support language'!$A$10:$B$13,2,FALSE), " - grade ",'4. Campaign staff'!E18)),'4. Campaign staff'!C18)</f>
        <v xml:space="preserve">State Cold Chain Officer </v>
      </c>
      <c r="D160" s="537"/>
      <c r="E160" s="537"/>
      <c r="F160" s="537"/>
      <c r="G160" s="537"/>
      <c r="H160" s="538"/>
      <c r="I160" s="535"/>
      <c r="J160" s="536"/>
      <c r="K160" s="535"/>
      <c r="L160" s="539"/>
      <c r="M160" s="536"/>
      <c r="N160" s="540"/>
      <c r="O160" s="541"/>
      <c r="P160" s="535"/>
      <c r="Q160" s="536"/>
      <c r="R160" s="535"/>
      <c r="S160" s="536"/>
      <c r="T160" s="542"/>
      <c r="U160" s="542"/>
      <c r="V160" s="542"/>
      <c r="W160" s="542"/>
      <c r="X160" s="535"/>
      <c r="Y160" s="536"/>
      <c r="Z160" s="170"/>
      <c r="AA160" s="535"/>
      <c r="AB160" s="536"/>
      <c r="AC160" s="82"/>
      <c r="AD160" s="12"/>
      <c r="AE160" s="79" t="str">
        <f>IFERROR(SUM(I160:AC160)/'2. Campaign information'!$T$15,"Complete 6.03-04")</f>
        <v>Complete 6.03-04</v>
      </c>
    </row>
    <row r="161" spans="2:31" x14ac:dyDescent="0.3">
      <c r="B161" s="80">
        <f t="shared" si="3"/>
        <v>10</v>
      </c>
      <c r="C161" s="537" t="str">
        <f>IFERROR(IF('4. Campaign staff'!C19='0d. Support language'!$A$38,'0d. Support language'!$A$38,CONCATENATE('4. Campaign staff'!C19," - ",VLOOKUP('4. Campaign staff'!G19,'0d. Support language'!$A$10:$B$13,2,FALSE), " - grade ",'4. Campaign staff'!E19)),'4. Campaign staff'!C19)</f>
        <v>Select cadre</v>
      </c>
      <c r="D161" s="537"/>
      <c r="E161" s="537"/>
      <c r="F161" s="537"/>
      <c r="G161" s="537"/>
      <c r="H161" s="538"/>
      <c r="I161" s="535"/>
      <c r="J161" s="536"/>
      <c r="K161" s="535"/>
      <c r="L161" s="539"/>
      <c r="M161" s="536"/>
      <c r="N161" s="540"/>
      <c r="O161" s="541"/>
      <c r="P161" s="535"/>
      <c r="Q161" s="536"/>
      <c r="R161" s="535"/>
      <c r="S161" s="536"/>
      <c r="T161" s="542"/>
      <c r="U161" s="542"/>
      <c r="V161" s="542"/>
      <c r="W161" s="542"/>
      <c r="X161" s="535"/>
      <c r="Y161" s="536"/>
      <c r="Z161" s="170"/>
      <c r="AA161" s="535"/>
      <c r="AB161" s="536"/>
      <c r="AC161" s="82"/>
      <c r="AD161" s="12"/>
      <c r="AE161" s="79" t="str">
        <f>IFERROR(SUM(I161:AC161)/'2. Campaign information'!$T$15,"Complete 6.03-04")</f>
        <v>Complete 6.03-04</v>
      </c>
    </row>
    <row r="162" spans="2:31" x14ac:dyDescent="0.3">
      <c r="B162" s="80">
        <f t="shared" si="3"/>
        <v>11</v>
      </c>
      <c r="C162" s="537" t="str">
        <f>IFERROR(IF('4. Campaign staff'!C20='0d. Support language'!$A$38,'0d. Support language'!$A$38,CONCATENATE('4. Campaign staff'!C20," - ",VLOOKUP('4. Campaign staff'!G20,'0d. Support language'!$A$10:$B$13,2,FALSE), " - grade ",'4. Campaign staff'!E20)),'4. Campaign staff'!C20)</f>
        <v>Select cadre</v>
      </c>
      <c r="D162" s="537"/>
      <c r="E162" s="537"/>
      <c r="F162" s="537"/>
      <c r="G162" s="537"/>
      <c r="H162" s="538"/>
      <c r="I162" s="535"/>
      <c r="J162" s="536"/>
      <c r="K162" s="535"/>
      <c r="L162" s="539"/>
      <c r="M162" s="536"/>
      <c r="N162" s="540"/>
      <c r="O162" s="541"/>
      <c r="P162" s="535"/>
      <c r="Q162" s="536"/>
      <c r="R162" s="535"/>
      <c r="S162" s="536"/>
      <c r="T162" s="542"/>
      <c r="U162" s="542"/>
      <c r="V162" s="542"/>
      <c r="W162" s="542"/>
      <c r="X162" s="535"/>
      <c r="Y162" s="536"/>
      <c r="Z162" s="170"/>
      <c r="AA162" s="535"/>
      <c r="AB162" s="536"/>
      <c r="AC162" s="82"/>
      <c r="AD162" s="12"/>
      <c r="AE162" s="79" t="str">
        <f>IFERROR(SUM(I162:AC162)/'2. Campaign information'!$T$15,"Complete 6.03-04")</f>
        <v>Complete 6.03-04</v>
      </c>
    </row>
    <row r="163" spans="2:31" x14ac:dyDescent="0.3">
      <c r="B163" s="80">
        <f t="shared" si="3"/>
        <v>12</v>
      </c>
      <c r="C163" s="537" t="str">
        <f>IFERROR(IF('4. Campaign staff'!C21='0d. Support language'!$A$38,'0d. Support language'!$A$38,CONCATENATE('4. Campaign staff'!C21," - ",VLOOKUP('4. Campaign staff'!G21,'0d. Support language'!$A$10:$B$13,2,FALSE), " - grade ",'4. Campaign staff'!E21)),'4. Campaign staff'!C21)</f>
        <v>Select cadre</v>
      </c>
      <c r="D163" s="537"/>
      <c r="E163" s="537"/>
      <c r="F163" s="537"/>
      <c r="G163" s="537"/>
      <c r="H163" s="538"/>
      <c r="I163" s="535"/>
      <c r="J163" s="536"/>
      <c r="K163" s="535"/>
      <c r="L163" s="539"/>
      <c r="M163" s="536"/>
      <c r="N163" s="540"/>
      <c r="O163" s="541"/>
      <c r="P163" s="535"/>
      <c r="Q163" s="536"/>
      <c r="R163" s="535"/>
      <c r="S163" s="536"/>
      <c r="T163" s="542"/>
      <c r="U163" s="542"/>
      <c r="V163" s="542"/>
      <c r="W163" s="542"/>
      <c r="X163" s="535"/>
      <c r="Y163" s="536"/>
      <c r="Z163" s="170"/>
      <c r="AA163" s="535"/>
      <c r="AB163" s="536"/>
      <c r="AC163" s="82"/>
      <c r="AD163" s="12"/>
      <c r="AE163" s="79" t="str">
        <f>IFERROR(SUM(I163:AC163)/'2. Campaign information'!$T$15,"Complete 6.03-04")</f>
        <v>Complete 6.03-04</v>
      </c>
    </row>
    <row r="164" spans="2:31" x14ac:dyDescent="0.3">
      <c r="B164" s="80">
        <f t="shared" si="3"/>
        <v>13</v>
      </c>
      <c r="C164" s="537" t="str">
        <f>IFERROR(IF('4. Campaign staff'!C22='0d. Support language'!$A$38,'0d. Support language'!$A$38,CONCATENATE('4. Campaign staff'!C22," - ",VLOOKUP('4. Campaign staff'!G22,'0d. Support language'!$A$10:$B$13,2,FALSE), " - grade ",'4. Campaign staff'!E22)),'4. Campaign staff'!C22)</f>
        <v>Select cadre</v>
      </c>
      <c r="D164" s="537"/>
      <c r="E164" s="537"/>
      <c r="F164" s="537"/>
      <c r="G164" s="537"/>
      <c r="H164" s="538"/>
      <c r="I164" s="535"/>
      <c r="J164" s="536"/>
      <c r="K164" s="535"/>
      <c r="L164" s="539"/>
      <c r="M164" s="536"/>
      <c r="N164" s="540"/>
      <c r="O164" s="541"/>
      <c r="P164" s="535"/>
      <c r="Q164" s="536"/>
      <c r="R164" s="535"/>
      <c r="S164" s="536"/>
      <c r="T164" s="542"/>
      <c r="U164" s="542"/>
      <c r="V164" s="542"/>
      <c r="W164" s="542"/>
      <c r="X164" s="535"/>
      <c r="Y164" s="536"/>
      <c r="Z164" s="170"/>
      <c r="AA164" s="535"/>
      <c r="AB164" s="536"/>
      <c r="AC164" s="82"/>
      <c r="AD164" s="12"/>
      <c r="AE164" s="79" t="str">
        <f>IFERROR(SUM(I164:AC164)/'2. Campaign information'!$T$15,"Complete 6.03-04")</f>
        <v>Complete 6.03-04</v>
      </c>
    </row>
    <row r="165" spans="2:31" x14ac:dyDescent="0.3">
      <c r="B165" s="80">
        <f t="shared" si="3"/>
        <v>14</v>
      </c>
      <c r="C165" s="537" t="str">
        <f>IFERROR(IF('4. Campaign staff'!C23='0d. Support language'!$A$38,'0d. Support language'!$A$38,CONCATENATE('4. Campaign staff'!C23," - ",VLOOKUP('4. Campaign staff'!G23,'0d. Support language'!$A$10:$B$13,2,FALSE), " - grade ",'4. Campaign staff'!E23)),'4. Campaign staff'!C23)</f>
        <v>Select cadre</v>
      </c>
      <c r="D165" s="537"/>
      <c r="E165" s="537"/>
      <c r="F165" s="537"/>
      <c r="G165" s="537"/>
      <c r="H165" s="538"/>
      <c r="I165" s="535"/>
      <c r="J165" s="536"/>
      <c r="K165" s="535"/>
      <c r="L165" s="539"/>
      <c r="M165" s="536"/>
      <c r="N165" s="540"/>
      <c r="O165" s="541"/>
      <c r="P165" s="535"/>
      <c r="Q165" s="536"/>
      <c r="R165" s="535"/>
      <c r="S165" s="536"/>
      <c r="T165" s="542"/>
      <c r="U165" s="542"/>
      <c r="V165" s="542"/>
      <c r="W165" s="542"/>
      <c r="X165" s="535"/>
      <c r="Y165" s="536"/>
      <c r="Z165" s="170"/>
      <c r="AA165" s="535"/>
      <c r="AB165" s="536"/>
      <c r="AC165" s="82"/>
      <c r="AD165" s="12"/>
      <c r="AE165" s="79" t="str">
        <f>IFERROR(SUM(I165:AC165)/'2. Campaign information'!$T$15,"Complete 6.03-04")</f>
        <v>Complete 6.03-04</v>
      </c>
    </row>
    <row r="166" spans="2:31" x14ac:dyDescent="0.3">
      <c r="B166" s="80">
        <f t="shared" si="3"/>
        <v>15</v>
      </c>
      <c r="C166" s="537" t="str">
        <f>IFERROR(IF('4. Campaign staff'!C24='0d. Support language'!$A$38,'0d. Support language'!$A$38,CONCATENATE('4. Campaign staff'!C24," - ",VLOOKUP('4. Campaign staff'!G24,'0d. Support language'!$A$10:$B$13,2,FALSE), " - grade ",'4. Campaign staff'!E24)),'4. Campaign staff'!C24)</f>
        <v>Select cadre</v>
      </c>
      <c r="D166" s="537"/>
      <c r="E166" s="537"/>
      <c r="F166" s="537"/>
      <c r="G166" s="537"/>
      <c r="H166" s="538"/>
      <c r="I166" s="535"/>
      <c r="J166" s="536"/>
      <c r="K166" s="535"/>
      <c r="L166" s="539"/>
      <c r="M166" s="536"/>
      <c r="N166" s="540"/>
      <c r="O166" s="541"/>
      <c r="P166" s="535"/>
      <c r="Q166" s="536"/>
      <c r="R166" s="535"/>
      <c r="S166" s="536"/>
      <c r="T166" s="542"/>
      <c r="U166" s="542"/>
      <c r="V166" s="542"/>
      <c r="W166" s="542"/>
      <c r="X166" s="535"/>
      <c r="Y166" s="536"/>
      <c r="Z166" s="170"/>
      <c r="AA166" s="535"/>
      <c r="AB166" s="536"/>
      <c r="AC166" s="82"/>
      <c r="AD166" s="12"/>
      <c r="AE166" s="79" t="str">
        <f>IFERROR(SUM(I166:AC166)/'2. Campaign information'!$T$15,"Complete 6.03-04")</f>
        <v>Complete 6.03-04</v>
      </c>
    </row>
    <row r="167" spans="2:31" x14ac:dyDescent="0.3">
      <c r="B167" s="80">
        <f t="shared" si="3"/>
        <v>16</v>
      </c>
      <c r="C167" s="537" t="str">
        <f>IFERROR(IF('4. Campaign staff'!C25='0d. Support language'!$A$38,'0d. Support language'!$A$38,CONCATENATE('4. Campaign staff'!C25," - ",VLOOKUP('4. Campaign staff'!G25,'0d. Support language'!$A$10:$B$13,2,FALSE), " - grade ",'4. Campaign staff'!E25)),'4. Campaign staff'!C25)</f>
        <v>Select cadre</v>
      </c>
      <c r="D167" s="537"/>
      <c r="E167" s="537"/>
      <c r="F167" s="537"/>
      <c r="G167" s="537"/>
      <c r="H167" s="538"/>
      <c r="I167" s="535"/>
      <c r="J167" s="536"/>
      <c r="K167" s="535"/>
      <c r="L167" s="539"/>
      <c r="M167" s="536"/>
      <c r="N167" s="540"/>
      <c r="O167" s="541"/>
      <c r="P167" s="535"/>
      <c r="Q167" s="536"/>
      <c r="R167" s="535"/>
      <c r="S167" s="536"/>
      <c r="T167" s="542"/>
      <c r="U167" s="542"/>
      <c r="V167" s="542"/>
      <c r="W167" s="542"/>
      <c r="X167" s="535"/>
      <c r="Y167" s="536"/>
      <c r="Z167" s="170"/>
      <c r="AA167" s="535"/>
      <c r="AB167" s="536"/>
      <c r="AC167" s="82"/>
      <c r="AD167" s="12"/>
      <c r="AE167" s="79" t="str">
        <f>IFERROR(SUM(I167:AC167)/'2. Campaign information'!$T$15,"Complete 6.03-04")</f>
        <v>Complete 6.03-04</v>
      </c>
    </row>
    <row r="168" spans="2:31" x14ac:dyDescent="0.3">
      <c r="B168" s="80">
        <f t="shared" si="3"/>
        <v>17</v>
      </c>
      <c r="C168" s="537" t="str">
        <f>IFERROR(IF('4. Campaign staff'!C26='0d. Support language'!$A$38,'0d. Support language'!$A$38,CONCATENATE('4. Campaign staff'!C26," - ",VLOOKUP('4. Campaign staff'!G26,'0d. Support language'!$A$10:$B$13,2,FALSE), " - grade ",'4. Campaign staff'!E26)),'4. Campaign staff'!C26)</f>
        <v>Select cadre</v>
      </c>
      <c r="D168" s="537"/>
      <c r="E168" s="537"/>
      <c r="F168" s="537"/>
      <c r="G168" s="537"/>
      <c r="H168" s="538"/>
      <c r="I168" s="535"/>
      <c r="J168" s="536"/>
      <c r="K168" s="535"/>
      <c r="L168" s="539"/>
      <c r="M168" s="536"/>
      <c r="N168" s="540"/>
      <c r="O168" s="541"/>
      <c r="P168" s="535"/>
      <c r="Q168" s="536"/>
      <c r="R168" s="535"/>
      <c r="S168" s="536"/>
      <c r="T168" s="542"/>
      <c r="U168" s="542"/>
      <c r="V168" s="542"/>
      <c r="W168" s="542"/>
      <c r="X168" s="535"/>
      <c r="Y168" s="536"/>
      <c r="Z168" s="170"/>
      <c r="AA168" s="535"/>
      <c r="AB168" s="536"/>
      <c r="AC168" s="82"/>
      <c r="AD168" s="12"/>
      <c r="AE168" s="79" t="str">
        <f>IFERROR(SUM(I168:AC168)/'2. Campaign information'!$T$15,"Complete 6.03-04")</f>
        <v>Complete 6.03-04</v>
      </c>
    </row>
    <row r="169" spans="2:31" x14ac:dyDescent="0.3">
      <c r="B169" s="80">
        <f t="shared" si="3"/>
        <v>18</v>
      </c>
      <c r="C169" s="537" t="str">
        <f>IFERROR(IF('4. Campaign staff'!C27='0d. Support language'!$A$38,'0d. Support language'!$A$38,CONCATENATE('4. Campaign staff'!C27," - ",VLOOKUP('4. Campaign staff'!G27,'0d. Support language'!$A$10:$B$13,2,FALSE), " - grade ",'4. Campaign staff'!E27)),'4. Campaign staff'!C27)</f>
        <v>Select cadre</v>
      </c>
      <c r="D169" s="537"/>
      <c r="E169" s="537"/>
      <c r="F169" s="537"/>
      <c r="G169" s="537"/>
      <c r="H169" s="538"/>
      <c r="I169" s="535"/>
      <c r="J169" s="536"/>
      <c r="K169" s="535"/>
      <c r="L169" s="539"/>
      <c r="M169" s="536"/>
      <c r="N169" s="540"/>
      <c r="O169" s="541"/>
      <c r="P169" s="535"/>
      <c r="Q169" s="536"/>
      <c r="R169" s="535"/>
      <c r="S169" s="536"/>
      <c r="T169" s="542"/>
      <c r="U169" s="542"/>
      <c r="V169" s="542"/>
      <c r="W169" s="542"/>
      <c r="X169" s="535"/>
      <c r="Y169" s="536"/>
      <c r="Z169" s="170"/>
      <c r="AA169" s="535"/>
      <c r="AB169" s="536"/>
      <c r="AC169" s="82"/>
      <c r="AD169" s="12"/>
      <c r="AE169" s="79" t="str">
        <f>IFERROR(SUM(I169:AC169)/'2. Campaign information'!$T$15,"Complete 6.03-04")</f>
        <v>Complete 6.03-04</v>
      </c>
    </row>
    <row r="170" spans="2:31" x14ac:dyDescent="0.3">
      <c r="B170" s="80">
        <f t="shared" si="3"/>
        <v>19</v>
      </c>
      <c r="C170" s="537" t="str">
        <f>IFERROR(IF('4. Campaign staff'!C28='0d. Support language'!$A$38,'0d. Support language'!$A$38,CONCATENATE('4. Campaign staff'!C28," - ",VLOOKUP('4. Campaign staff'!G28,'0d. Support language'!$A$10:$B$13,2,FALSE), " - grade ",'4. Campaign staff'!E28)),'4. Campaign staff'!C28)</f>
        <v>Select cadre</v>
      </c>
      <c r="D170" s="537"/>
      <c r="E170" s="537"/>
      <c r="F170" s="537"/>
      <c r="G170" s="537"/>
      <c r="H170" s="538"/>
      <c r="I170" s="535"/>
      <c r="J170" s="536"/>
      <c r="K170" s="535"/>
      <c r="L170" s="539"/>
      <c r="M170" s="536"/>
      <c r="N170" s="540"/>
      <c r="O170" s="541"/>
      <c r="P170" s="535"/>
      <c r="Q170" s="536"/>
      <c r="R170" s="535"/>
      <c r="S170" s="536"/>
      <c r="T170" s="542"/>
      <c r="U170" s="542"/>
      <c r="V170" s="542"/>
      <c r="W170" s="542"/>
      <c r="X170" s="535"/>
      <c r="Y170" s="536"/>
      <c r="Z170" s="170"/>
      <c r="AA170" s="535"/>
      <c r="AB170" s="536"/>
      <c r="AC170" s="82"/>
      <c r="AD170" s="12"/>
      <c r="AE170" s="79" t="str">
        <f>IFERROR(SUM(I170:AC170)/'2. Campaign information'!$T$15,"Complete 6.03-04")</f>
        <v>Complete 6.03-04</v>
      </c>
    </row>
    <row r="171" spans="2:31" x14ac:dyDescent="0.3">
      <c r="B171" s="80">
        <f t="shared" si="3"/>
        <v>20</v>
      </c>
      <c r="C171" s="537" t="str">
        <f>IFERROR(IF('4. Campaign staff'!C29='0d. Support language'!$A$38,'0d. Support language'!$A$38,CONCATENATE('4. Campaign staff'!C29," - ",VLOOKUP('4. Campaign staff'!G29,'0d. Support language'!$A$10:$B$13,2,FALSE), " - grade ",'4. Campaign staff'!E29)),'4. Campaign staff'!C29)</f>
        <v>Select cadre</v>
      </c>
      <c r="D171" s="537"/>
      <c r="E171" s="537"/>
      <c r="F171" s="537"/>
      <c r="G171" s="537"/>
      <c r="H171" s="538"/>
      <c r="I171" s="535"/>
      <c r="J171" s="536"/>
      <c r="K171" s="535"/>
      <c r="L171" s="539"/>
      <c r="M171" s="536"/>
      <c r="N171" s="540"/>
      <c r="O171" s="541"/>
      <c r="P171" s="535"/>
      <c r="Q171" s="536"/>
      <c r="R171" s="535"/>
      <c r="S171" s="536"/>
      <c r="T171" s="542"/>
      <c r="U171" s="542"/>
      <c r="V171" s="542"/>
      <c r="W171" s="542"/>
      <c r="X171" s="535"/>
      <c r="Y171" s="536"/>
      <c r="Z171" s="170"/>
      <c r="AA171" s="535"/>
      <c r="AB171" s="536"/>
      <c r="AC171" s="82"/>
      <c r="AD171" s="12"/>
      <c r="AE171" s="79" t="str">
        <f>IFERROR(SUM(I171:AC171)/'2. Campaign information'!$T$15,"Complete 6.03-04")</f>
        <v>Complete 6.03-04</v>
      </c>
    </row>
    <row r="172" spans="2:31" x14ac:dyDescent="0.3">
      <c r="B172" s="80">
        <f t="shared" si="3"/>
        <v>21</v>
      </c>
      <c r="C172" s="537" t="str">
        <f>IFERROR(IF('4. Campaign staff'!C30='0d. Support language'!$A$38,'0d. Support language'!$A$38,CONCATENATE('4. Campaign staff'!C30," - ",VLOOKUP('4. Campaign staff'!G30,'0d. Support language'!$A$10:$B$13,2,FALSE), " - grade ",'4. Campaign staff'!E30)),'4. Campaign staff'!C30)</f>
        <v>Select cadre</v>
      </c>
      <c r="D172" s="537"/>
      <c r="E172" s="537"/>
      <c r="F172" s="537"/>
      <c r="G172" s="537"/>
      <c r="H172" s="538"/>
      <c r="I172" s="535"/>
      <c r="J172" s="536"/>
      <c r="K172" s="535"/>
      <c r="L172" s="539"/>
      <c r="M172" s="536"/>
      <c r="N172" s="540"/>
      <c r="O172" s="541"/>
      <c r="P172" s="535"/>
      <c r="Q172" s="536"/>
      <c r="R172" s="535"/>
      <c r="S172" s="536"/>
      <c r="T172" s="542"/>
      <c r="U172" s="542"/>
      <c r="V172" s="542"/>
      <c r="W172" s="542"/>
      <c r="X172" s="535"/>
      <c r="Y172" s="536"/>
      <c r="Z172" s="170"/>
      <c r="AA172" s="535"/>
      <c r="AB172" s="536"/>
      <c r="AC172" s="82"/>
      <c r="AD172" s="12"/>
      <c r="AE172" s="79" t="str">
        <f>IFERROR(SUM(I172:AC172)/'2. Campaign information'!$T$15,"Complete 6.03-04")</f>
        <v>Complete 6.03-04</v>
      </c>
    </row>
    <row r="173" spans="2:31" x14ac:dyDescent="0.3">
      <c r="B173" s="80">
        <f t="shared" si="3"/>
        <v>22</v>
      </c>
      <c r="C173" s="537" t="str">
        <f>IFERROR(IF('4. Campaign staff'!C31='0d. Support language'!$A$38,'0d. Support language'!$A$38,CONCATENATE('4. Campaign staff'!C31," - ",VLOOKUP('4. Campaign staff'!G31,'0d. Support language'!$A$10:$B$13,2,FALSE), " - grade ",'4. Campaign staff'!E31)),'4. Campaign staff'!C31)</f>
        <v>Select cadre</v>
      </c>
      <c r="D173" s="537"/>
      <c r="E173" s="537"/>
      <c r="F173" s="537"/>
      <c r="G173" s="537"/>
      <c r="H173" s="538"/>
      <c r="I173" s="535"/>
      <c r="J173" s="536"/>
      <c r="K173" s="535"/>
      <c r="L173" s="539"/>
      <c r="M173" s="536"/>
      <c r="N173" s="540"/>
      <c r="O173" s="541"/>
      <c r="P173" s="535"/>
      <c r="Q173" s="536"/>
      <c r="R173" s="535"/>
      <c r="S173" s="536"/>
      <c r="T173" s="542"/>
      <c r="U173" s="542"/>
      <c r="V173" s="542"/>
      <c r="W173" s="542"/>
      <c r="X173" s="535"/>
      <c r="Y173" s="536"/>
      <c r="Z173" s="170"/>
      <c r="AA173" s="535"/>
      <c r="AB173" s="536"/>
      <c r="AC173" s="82"/>
      <c r="AD173" s="12"/>
      <c r="AE173" s="79" t="str">
        <f>IFERROR(SUM(I173:AC173)/'2. Campaign information'!$T$15,"Complete 6.03-04")</f>
        <v>Complete 6.03-04</v>
      </c>
    </row>
    <row r="174" spans="2:31" x14ac:dyDescent="0.3">
      <c r="B174" s="80">
        <f t="shared" si="3"/>
        <v>23</v>
      </c>
      <c r="C174" s="537" t="str">
        <f>IFERROR(IF('4. Campaign staff'!C32='0d. Support language'!$A$38,'0d. Support language'!$A$38,CONCATENATE('4. Campaign staff'!C32," - ",VLOOKUP('4. Campaign staff'!G32,'0d. Support language'!$A$10:$B$13,2,FALSE), " - grade ",'4. Campaign staff'!E32)),'4. Campaign staff'!C32)</f>
        <v>Select cadre</v>
      </c>
      <c r="D174" s="537"/>
      <c r="E174" s="537"/>
      <c r="F174" s="537"/>
      <c r="G174" s="537"/>
      <c r="H174" s="538"/>
      <c r="I174" s="535"/>
      <c r="J174" s="536"/>
      <c r="K174" s="535"/>
      <c r="L174" s="539"/>
      <c r="M174" s="536"/>
      <c r="N174" s="540"/>
      <c r="O174" s="541"/>
      <c r="P174" s="535"/>
      <c r="Q174" s="536"/>
      <c r="R174" s="535"/>
      <c r="S174" s="536"/>
      <c r="T174" s="542"/>
      <c r="U174" s="542"/>
      <c r="V174" s="542"/>
      <c r="W174" s="542"/>
      <c r="X174" s="535"/>
      <c r="Y174" s="536"/>
      <c r="Z174" s="170"/>
      <c r="AA174" s="535"/>
      <c r="AB174" s="536"/>
      <c r="AC174" s="82"/>
      <c r="AD174" s="12"/>
      <c r="AE174" s="79" t="str">
        <f>IFERROR(SUM(I174:AC174)/'2. Campaign information'!$T$15,"Complete 6.03-04")</f>
        <v>Complete 6.03-04</v>
      </c>
    </row>
    <row r="175" spans="2:31" x14ac:dyDescent="0.3">
      <c r="B175" s="80">
        <f t="shared" si="3"/>
        <v>24</v>
      </c>
      <c r="C175" s="537" t="str">
        <f>IFERROR(IF('4. Campaign staff'!C33='0d. Support language'!$A$38,'0d. Support language'!$A$38,CONCATENATE('4. Campaign staff'!C33," - ",VLOOKUP('4. Campaign staff'!G33,'0d. Support language'!$A$10:$B$13,2,FALSE), " - grade ",'4. Campaign staff'!E33)),'4. Campaign staff'!C33)</f>
        <v>Select cadre</v>
      </c>
      <c r="D175" s="537"/>
      <c r="E175" s="537"/>
      <c r="F175" s="537"/>
      <c r="G175" s="537"/>
      <c r="H175" s="538"/>
      <c r="I175" s="535"/>
      <c r="J175" s="536"/>
      <c r="K175" s="535"/>
      <c r="L175" s="539"/>
      <c r="M175" s="536"/>
      <c r="N175" s="540"/>
      <c r="O175" s="541"/>
      <c r="P175" s="535"/>
      <c r="Q175" s="536"/>
      <c r="R175" s="535"/>
      <c r="S175" s="536"/>
      <c r="T175" s="542"/>
      <c r="U175" s="542"/>
      <c r="V175" s="542"/>
      <c r="W175" s="542"/>
      <c r="X175" s="535"/>
      <c r="Y175" s="536"/>
      <c r="Z175" s="170"/>
      <c r="AA175" s="535"/>
      <c r="AB175" s="536"/>
      <c r="AC175" s="82"/>
      <c r="AD175" s="12"/>
      <c r="AE175" s="79" t="str">
        <f>IFERROR(SUM(I175:AC175)/'2. Campaign information'!$T$15,"Complete 6.03-04")</f>
        <v>Complete 6.03-04</v>
      </c>
    </row>
    <row r="176" spans="2:31" x14ac:dyDescent="0.3">
      <c r="B176" s="80">
        <f t="shared" si="3"/>
        <v>25</v>
      </c>
      <c r="C176" s="537" t="str">
        <f>IFERROR(IF('4. Campaign staff'!C34='0d. Support language'!$A$38,'0d. Support language'!$A$38,CONCATENATE('4. Campaign staff'!C34," - ",VLOOKUP('4. Campaign staff'!G34,'0d. Support language'!$A$10:$B$13,2,FALSE), " - grade ",'4. Campaign staff'!E34)),'4. Campaign staff'!C34)</f>
        <v>Select cadre</v>
      </c>
      <c r="D176" s="537"/>
      <c r="E176" s="537"/>
      <c r="F176" s="537"/>
      <c r="G176" s="537"/>
      <c r="H176" s="538"/>
      <c r="I176" s="535"/>
      <c r="J176" s="536"/>
      <c r="K176" s="535"/>
      <c r="L176" s="539"/>
      <c r="M176" s="536"/>
      <c r="N176" s="540"/>
      <c r="O176" s="541"/>
      <c r="P176" s="535"/>
      <c r="Q176" s="536"/>
      <c r="R176" s="535"/>
      <c r="S176" s="536"/>
      <c r="T176" s="542"/>
      <c r="U176" s="542"/>
      <c r="V176" s="542"/>
      <c r="W176" s="542"/>
      <c r="X176" s="535"/>
      <c r="Y176" s="536"/>
      <c r="Z176" s="170"/>
      <c r="AA176" s="535"/>
      <c r="AB176" s="536"/>
      <c r="AC176" s="82"/>
      <c r="AD176" s="12"/>
      <c r="AE176" s="79" t="str">
        <f>IFERROR(SUM(I176:AC176)/'2. Campaign information'!$T$15,"Complete 6.03-04")</f>
        <v>Complete 6.03-04</v>
      </c>
    </row>
    <row r="177" spans="2:31" x14ac:dyDescent="0.3">
      <c r="B177" s="80">
        <f t="shared" si="3"/>
        <v>26</v>
      </c>
      <c r="C177" s="537" t="str">
        <f>IFERROR(IF('4. Campaign staff'!C35='0d. Support language'!$A$38,'0d. Support language'!$A$38,CONCATENATE('4. Campaign staff'!C35," - ",VLOOKUP('4. Campaign staff'!G35,'0d. Support language'!$A$10:$B$13,2,FALSE), " - grade ",'4. Campaign staff'!E35)),'4. Campaign staff'!C35)</f>
        <v>Select cadre</v>
      </c>
      <c r="D177" s="537"/>
      <c r="E177" s="537"/>
      <c r="F177" s="537"/>
      <c r="G177" s="537"/>
      <c r="H177" s="538"/>
      <c r="I177" s="535"/>
      <c r="J177" s="536"/>
      <c r="K177" s="535"/>
      <c r="L177" s="539"/>
      <c r="M177" s="536"/>
      <c r="N177" s="540"/>
      <c r="O177" s="541"/>
      <c r="P177" s="535"/>
      <c r="Q177" s="536"/>
      <c r="R177" s="535"/>
      <c r="S177" s="536"/>
      <c r="T177" s="542"/>
      <c r="U177" s="542"/>
      <c r="V177" s="542"/>
      <c r="W177" s="542"/>
      <c r="X177" s="535"/>
      <c r="Y177" s="536"/>
      <c r="Z177" s="170"/>
      <c r="AA177" s="535"/>
      <c r="AB177" s="536"/>
      <c r="AC177" s="82"/>
      <c r="AD177" s="12"/>
      <c r="AE177" s="79" t="str">
        <f>IFERROR(SUM(I177:AC177)/'2. Campaign information'!$T$15,"Complete 6.03-04")</f>
        <v>Complete 6.03-04</v>
      </c>
    </row>
    <row r="178" spans="2:31" x14ac:dyDescent="0.3">
      <c r="B178" s="80">
        <f t="shared" si="3"/>
        <v>27</v>
      </c>
      <c r="C178" s="537" t="str">
        <f>IFERROR(IF('4. Campaign staff'!C36='0d. Support language'!$A$38,'0d. Support language'!$A$38,CONCATENATE('4. Campaign staff'!C36," - ",VLOOKUP('4. Campaign staff'!G36,'0d. Support language'!$A$10:$B$13,2,FALSE), " - grade ",'4. Campaign staff'!E36)),'4. Campaign staff'!C36)</f>
        <v>Select cadre</v>
      </c>
      <c r="D178" s="537"/>
      <c r="E178" s="537"/>
      <c r="F178" s="537"/>
      <c r="G178" s="537"/>
      <c r="H178" s="538"/>
      <c r="I178" s="535"/>
      <c r="J178" s="536"/>
      <c r="K178" s="535"/>
      <c r="L178" s="539"/>
      <c r="M178" s="536"/>
      <c r="N178" s="540"/>
      <c r="O178" s="541"/>
      <c r="P178" s="535"/>
      <c r="Q178" s="536"/>
      <c r="R178" s="535"/>
      <c r="S178" s="536"/>
      <c r="T178" s="542"/>
      <c r="U178" s="542"/>
      <c r="V178" s="542"/>
      <c r="W178" s="542"/>
      <c r="X178" s="535"/>
      <c r="Y178" s="536"/>
      <c r="Z178" s="170"/>
      <c r="AA178" s="535"/>
      <c r="AB178" s="536"/>
      <c r="AC178" s="82"/>
      <c r="AD178" s="12"/>
      <c r="AE178" s="79" t="str">
        <f>IFERROR(SUM(I178:AC178)/'2. Campaign information'!$T$15,"Complete 6.03-04")</f>
        <v>Complete 6.03-04</v>
      </c>
    </row>
    <row r="179" spans="2:31" x14ac:dyDescent="0.3">
      <c r="B179" s="80">
        <f t="shared" si="3"/>
        <v>28</v>
      </c>
      <c r="C179" s="537" t="str">
        <f>IFERROR(IF('4. Campaign staff'!C37='0d. Support language'!$A$38,'0d. Support language'!$A$38,CONCATENATE('4. Campaign staff'!C37," - ",VLOOKUP('4. Campaign staff'!G37,'0d. Support language'!$A$10:$B$13,2,FALSE), " - grade ",'4. Campaign staff'!E37)),'4. Campaign staff'!C37)</f>
        <v>Select cadre</v>
      </c>
      <c r="D179" s="537"/>
      <c r="E179" s="537"/>
      <c r="F179" s="537"/>
      <c r="G179" s="537"/>
      <c r="H179" s="538"/>
      <c r="I179" s="535"/>
      <c r="J179" s="536"/>
      <c r="K179" s="535"/>
      <c r="L179" s="539"/>
      <c r="M179" s="536"/>
      <c r="N179" s="540"/>
      <c r="O179" s="541"/>
      <c r="P179" s="535"/>
      <c r="Q179" s="536"/>
      <c r="R179" s="535"/>
      <c r="S179" s="536"/>
      <c r="T179" s="542"/>
      <c r="U179" s="542"/>
      <c r="V179" s="542"/>
      <c r="W179" s="542"/>
      <c r="X179" s="535"/>
      <c r="Y179" s="536"/>
      <c r="Z179" s="170"/>
      <c r="AA179" s="535"/>
      <c r="AB179" s="536"/>
      <c r="AC179" s="82"/>
      <c r="AD179" s="12"/>
      <c r="AE179" s="79" t="str">
        <f>IFERROR(SUM(I179:AC179)/'2. Campaign information'!$T$15,"Complete 6.03-04")</f>
        <v>Complete 6.03-04</v>
      </c>
    </row>
    <row r="180" spans="2:31" x14ac:dyDescent="0.3">
      <c r="B180" s="80">
        <f t="shared" si="3"/>
        <v>29</v>
      </c>
      <c r="C180" s="537" t="str">
        <f>IFERROR(IF('4. Campaign staff'!C38='0d. Support language'!$A$38,'0d. Support language'!$A$38,CONCATENATE('4. Campaign staff'!C38," - ",VLOOKUP('4. Campaign staff'!G38,'0d. Support language'!$A$10:$B$13,2,FALSE), " - grade ",'4. Campaign staff'!E38)),'4. Campaign staff'!C38)</f>
        <v>Select cadre</v>
      </c>
      <c r="D180" s="537"/>
      <c r="E180" s="537"/>
      <c r="F180" s="537"/>
      <c r="G180" s="537"/>
      <c r="H180" s="538"/>
      <c r="I180" s="535"/>
      <c r="J180" s="536"/>
      <c r="K180" s="535"/>
      <c r="L180" s="539"/>
      <c r="M180" s="536"/>
      <c r="N180" s="540"/>
      <c r="O180" s="541"/>
      <c r="P180" s="535"/>
      <c r="Q180" s="536"/>
      <c r="R180" s="535"/>
      <c r="S180" s="536"/>
      <c r="T180" s="542"/>
      <c r="U180" s="542"/>
      <c r="V180" s="542"/>
      <c r="W180" s="542"/>
      <c r="X180" s="535"/>
      <c r="Y180" s="536"/>
      <c r="Z180" s="170"/>
      <c r="AA180" s="535"/>
      <c r="AB180" s="536"/>
      <c r="AC180" s="82"/>
      <c r="AD180" s="12"/>
      <c r="AE180" s="79" t="str">
        <f>IFERROR(SUM(I180:AC180)/'2. Campaign information'!$T$15,"Complete 6.03-04")</f>
        <v>Complete 6.03-04</v>
      </c>
    </row>
    <row r="181" spans="2:31" x14ac:dyDescent="0.3">
      <c r="B181" s="80">
        <f t="shared" si="3"/>
        <v>30</v>
      </c>
      <c r="C181" s="537" t="str">
        <f>IFERROR(IF('4. Campaign staff'!C39='0d. Support language'!$A$38,'0d. Support language'!$A$38,CONCATENATE('4. Campaign staff'!C39," - ",VLOOKUP('4. Campaign staff'!G39,'0d. Support language'!$A$10:$B$13,2,FALSE), " - grade ",'4. Campaign staff'!E39)),'4. Campaign staff'!C39)</f>
        <v>Select cadre</v>
      </c>
      <c r="D181" s="537"/>
      <c r="E181" s="537"/>
      <c r="F181" s="537"/>
      <c r="G181" s="537"/>
      <c r="H181" s="538"/>
      <c r="I181" s="535"/>
      <c r="J181" s="536"/>
      <c r="K181" s="535"/>
      <c r="L181" s="539"/>
      <c r="M181" s="536"/>
      <c r="N181" s="540"/>
      <c r="O181" s="541"/>
      <c r="P181" s="535"/>
      <c r="Q181" s="536"/>
      <c r="R181" s="535"/>
      <c r="S181" s="536"/>
      <c r="T181" s="542"/>
      <c r="U181" s="542"/>
      <c r="V181" s="542"/>
      <c r="W181" s="542"/>
      <c r="X181" s="535"/>
      <c r="Y181" s="536"/>
      <c r="Z181" s="170"/>
      <c r="AA181" s="535"/>
      <c r="AB181" s="536"/>
      <c r="AC181" s="82"/>
      <c r="AD181" s="12"/>
      <c r="AE181" s="79" t="str">
        <f>IFERROR(SUM(I181:AC181)/'2. Campaign information'!$T$15,"Complete 6.03-04")</f>
        <v>Complete 6.03-04</v>
      </c>
    </row>
    <row r="182" spans="2:31" x14ac:dyDescent="0.3">
      <c r="B182" s="80">
        <f t="shared" si="3"/>
        <v>31</v>
      </c>
      <c r="C182" s="537" t="str">
        <f>IFERROR(IF('4. Campaign staff'!C40='0d. Support language'!$A$38,'0d. Support language'!$A$38,CONCATENATE('4. Campaign staff'!C40," - ",VLOOKUP('4. Campaign staff'!G40,'0d. Support language'!$A$10:$B$13,2,FALSE), " - grade ",'4. Campaign staff'!E40)),'4. Campaign staff'!C40)</f>
        <v>Select cadre</v>
      </c>
      <c r="D182" s="537"/>
      <c r="E182" s="537"/>
      <c r="F182" s="537"/>
      <c r="G182" s="537"/>
      <c r="H182" s="538"/>
      <c r="I182" s="535"/>
      <c r="J182" s="536"/>
      <c r="K182" s="535"/>
      <c r="L182" s="539"/>
      <c r="M182" s="536"/>
      <c r="N182" s="540"/>
      <c r="O182" s="541"/>
      <c r="P182" s="535"/>
      <c r="Q182" s="536"/>
      <c r="R182" s="535"/>
      <c r="S182" s="536"/>
      <c r="T182" s="542"/>
      <c r="U182" s="542"/>
      <c r="V182" s="542"/>
      <c r="W182" s="542"/>
      <c r="X182" s="535"/>
      <c r="Y182" s="536"/>
      <c r="Z182" s="170"/>
      <c r="AA182" s="535"/>
      <c r="AB182" s="536"/>
      <c r="AC182" s="82"/>
      <c r="AD182" s="12"/>
      <c r="AE182" s="79" t="str">
        <f>IFERROR(SUM(I182:AC182)/'2. Campaign information'!$T$15,"Complete 6.03-04")</f>
        <v>Complete 6.03-04</v>
      </c>
    </row>
    <row r="183" spans="2:31" x14ac:dyDescent="0.3">
      <c r="B183" s="80">
        <f t="shared" si="3"/>
        <v>32</v>
      </c>
      <c r="C183" s="537" t="str">
        <f>IFERROR(IF('4. Campaign staff'!C41='0d. Support language'!$A$38,'0d. Support language'!$A$38,CONCATENATE('4. Campaign staff'!C41," - ",VLOOKUP('4. Campaign staff'!G41,'0d. Support language'!$A$10:$B$13,2,FALSE), " - grade ",'4. Campaign staff'!E41)),'4. Campaign staff'!C41)</f>
        <v>Select cadre</v>
      </c>
      <c r="D183" s="537"/>
      <c r="E183" s="537"/>
      <c r="F183" s="537"/>
      <c r="G183" s="537"/>
      <c r="H183" s="538"/>
      <c r="I183" s="535"/>
      <c r="J183" s="536"/>
      <c r="K183" s="535"/>
      <c r="L183" s="539"/>
      <c r="M183" s="536"/>
      <c r="N183" s="540"/>
      <c r="O183" s="541"/>
      <c r="P183" s="535"/>
      <c r="Q183" s="536"/>
      <c r="R183" s="535"/>
      <c r="S183" s="536"/>
      <c r="T183" s="542"/>
      <c r="U183" s="542"/>
      <c r="V183" s="542"/>
      <c r="W183" s="542"/>
      <c r="X183" s="535"/>
      <c r="Y183" s="536"/>
      <c r="Z183" s="170"/>
      <c r="AA183" s="535"/>
      <c r="AB183" s="536"/>
      <c r="AC183" s="82"/>
      <c r="AD183" s="12"/>
      <c r="AE183" s="79" t="str">
        <f>IFERROR(SUM(I183:AC183)/'2. Campaign information'!$T$15,"Complete 6.03-04")</f>
        <v>Complete 6.03-04</v>
      </c>
    </row>
    <row r="184" spans="2:31" x14ac:dyDescent="0.3">
      <c r="B184" s="80">
        <f t="shared" si="3"/>
        <v>33</v>
      </c>
      <c r="C184" s="537" t="str">
        <f>IFERROR(IF('4. Campaign staff'!C42='0d. Support language'!$A$38,'0d. Support language'!$A$38,CONCATENATE('4. Campaign staff'!C42," - ",VLOOKUP('4. Campaign staff'!G42,'0d. Support language'!$A$10:$B$13,2,FALSE), " - grade ",'4. Campaign staff'!E42)),'4. Campaign staff'!C42)</f>
        <v>Select cadre</v>
      </c>
      <c r="D184" s="537"/>
      <c r="E184" s="537"/>
      <c r="F184" s="537"/>
      <c r="G184" s="537"/>
      <c r="H184" s="538"/>
      <c r="I184" s="535"/>
      <c r="J184" s="536"/>
      <c r="K184" s="535"/>
      <c r="L184" s="539"/>
      <c r="M184" s="536"/>
      <c r="N184" s="540"/>
      <c r="O184" s="541"/>
      <c r="P184" s="535"/>
      <c r="Q184" s="536"/>
      <c r="R184" s="535"/>
      <c r="S184" s="536"/>
      <c r="T184" s="542"/>
      <c r="U184" s="542"/>
      <c r="V184" s="542"/>
      <c r="W184" s="542"/>
      <c r="X184" s="535"/>
      <c r="Y184" s="536"/>
      <c r="Z184" s="170"/>
      <c r="AA184" s="535"/>
      <c r="AB184" s="536"/>
      <c r="AC184" s="82"/>
      <c r="AD184" s="12"/>
      <c r="AE184" s="79" t="str">
        <f>IFERROR(SUM(I184:AC184)/'2. Campaign information'!$T$15,"Complete 6.03-04")</f>
        <v>Complete 6.03-04</v>
      </c>
    </row>
    <row r="185" spans="2:31" x14ac:dyDescent="0.3">
      <c r="B185" s="80">
        <f t="shared" si="3"/>
        <v>34</v>
      </c>
      <c r="C185" s="537" t="str">
        <f>IFERROR(IF('4. Campaign staff'!C43='0d. Support language'!$A$38,'0d. Support language'!$A$38,CONCATENATE('4. Campaign staff'!C43," - ",VLOOKUP('4. Campaign staff'!G43,'0d. Support language'!$A$10:$B$13,2,FALSE), " - grade ",'4. Campaign staff'!E43)),'4. Campaign staff'!C43)</f>
        <v>Select cadre</v>
      </c>
      <c r="D185" s="537"/>
      <c r="E185" s="537"/>
      <c r="F185" s="537"/>
      <c r="G185" s="537"/>
      <c r="H185" s="538"/>
      <c r="I185" s="535"/>
      <c r="J185" s="536"/>
      <c r="K185" s="535"/>
      <c r="L185" s="539"/>
      <c r="M185" s="536"/>
      <c r="N185" s="540"/>
      <c r="O185" s="541"/>
      <c r="P185" s="535"/>
      <c r="Q185" s="536"/>
      <c r="R185" s="535"/>
      <c r="S185" s="536"/>
      <c r="T185" s="542"/>
      <c r="U185" s="542"/>
      <c r="V185" s="542"/>
      <c r="W185" s="542"/>
      <c r="X185" s="535"/>
      <c r="Y185" s="536"/>
      <c r="Z185" s="170"/>
      <c r="AA185" s="535"/>
      <c r="AB185" s="536"/>
      <c r="AC185" s="82"/>
      <c r="AD185" s="12"/>
      <c r="AE185" s="79" t="str">
        <f>IFERROR(SUM(I185:AC185)/'2. Campaign information'!$T$15,"Complete 6.03-04")</f>
        <v>Complete 6.03-04</v>
      </c>
    </row>
    <row r="186" spans="2:31" x14ac:dyDescent="0.3">
      <c r="B186" s="80">
        <f t="shared" si="3"/>
        <v>35</v>
      </c>
      <c r="C186" s="537" t="str">
        <f>IFERROR(IF('4. Campaign staff'!C44='0d. Support language'!$A$38,'0d. Support language'!$A$38,CONCATENATE('4. Campaign staff'!C44," - ",VLOOKUP('4. Campaign staff'!G44,'0d. Support language'!$A$10:$B$13,2,FALSE), " - grade ",'4. Campaign staff'!E44)),'4. Campaign staff'!C44)</f>
        <v>Select cadre</v>
      </c>
      <c r="D186" s="537"/>
      <c r="E186" s="537"/>
      <c r="F186" s="537"/>
      <c r="G186" s="537"/>
      <c r="H186" s="538"/>
      <c r="I186" s="535"/>
      <c r="J186" s="536"/>
      <c r="K186" s="535"/>
      <c r="L186" s="539"/>
      <c r="M186" s="536"/>
      <c r="N186" s="540"/>
      <c r="O186" s="541"/>
      <c r="P186" s="535"/>
      <c r="Q186" s="536"/>
      <c r="R186" s="535"/>
      <c r="S186" s="536"/>
      <c r="T186" s="542"/>
      <c r="U186" s="542"/>
      <c r="V186" s="542"/>
      <c r="W186" s="542"/>
      <c r="X186" s="535"/>
      <c r="Y186" s="536"/>
      <c r="Z186" s="170"/>
      <c r="AA186" s="535"/>
      <c r="AB186" s="536"/>
      <c r="AC186" s="82"/>
      <c r="AD186" s="12"/>
      <c r="AE186" s="79" t="str">
        <f>IFERROR(SUM(I186:AC186)/'2. Campaign information'!$T$15,"Complete 6.03-04")</f>
        <v>Complete 6.03-04</v>
      </c>
    </row>
    <row r="187" spans="2:31" x14ac:dyDescent="0.3">
      <c r="B187" s="80">
        <f t="shared" si="3"/>
        <v>36</v>
      </c>
      <c r="C187" s="537" t="str">
        <f>IFERROR(IF('4. Campaign staff'!C45='0d. Support language'!$A$38,'0d. Support language'!$A$38,CONCATENATE('4. Campaign staff'!C45," - ",VLOOKUP('4. Campaign staff'!G45,'0d. Support language'!$A$10:$B$13,2,FALSE), " - grade ",'4. Campaign staff'!E45)),'4. Campaign staff'!C45)</f>
        <v>Select cadre</v>
      </c>
      <c r="D187" s="537"/>
      <c r="E187" s="537"/>
      <c r="F187" s="537"/>
      <c r="G187" s="537"/>
      <c r="H187" s="538"/>
      <c r="I187" s="535"/>
      <c r="J187" s="536"/>
      <c r="K187" s="535"/>
      <c r="L187" s="539"/>
      <c r="M187" s="536"/>
      <c r="N187" s="540"/>
      <c r="O187" s="541"/>
      <c r="P187" s="535"/>
      <c r="Q187" s="536"/>
      <c r="R187" s="535"/>
      <c r="S187" s="536"/>
      <c r="T187" s="542"/>
      <c r="U187" s="542"/>
      <c r="V187" s="542"/>
      <c r="W187" s="542"/>
      <c r="X187" s="535"/>
      <c r="Y187" s="536"/>
      <c r="Z187" s="170"/>
      <c r="AA187" s="535"/>
      <c r="AB187" s="536"/>
      <c r="AC187" s="82"/>
      <c r="AD187" s="12"/>
      <c r="AE187" s="79" t="str">
        <f>IFERROR(SUM(I187:AC187)/'2. Campaign information'!$T$15,"Complete 6.03-04")</f>
        <v>Complete 6.03-04</v>
      </c>
    </row>
    <row r="188" spans="2:31" x14ac:dyDescent="0.3">
      <c r="B188" s="80">
        <f t="shared" si="3"/>
        <v>37</v>
      </c>
      <c r="C188" s="537" t="str">
        <f>IFERROR(IF('4. Campaign staff'!C46='0d. Support language'!$A$38,'0d. Support language'!$A$38,CONCATENATE('4. Campaign staff'!C46," - ",VLOOKUP('4. Campaign staff'!G46,'0d. Support language'!$A$10:$B$13,2,FALSE), " - grade ",'4. Campaign staff'!E46)),'4. Campaign staff'!C46)</f>
        <v>Select cadre</v>
      </c>
      <c r="D188" s="537"/>
      <c r="E188" s="537"/>
      <c r="F188" s="537"/>
      <c r="G188" s="537"/>
      <c r="H188" s="538"/>
      <c r="I188" s="535"/>
      <c r="J188" s="536"/>
      <c r="K188" s="535"/>
      <c r="L188" s="539"/>
      <c r="M188" s="536"/>
      <c r="N188" s="540"/>
      <c r="O188" s="541"/>
      <c r="P188" s="535"/>
      <c r="Q188" s="536"/>
      <c r="R188" s="535"/>
      <c r="S188" s="536"/>
      <c r="T188" s="542"/>
      <c r="U188" s="542"/>
      <c r="V188" s="542"/>
      <c r="W188" s="542"/>
      <c r="X188" s="535"/>
      <c r="Y188" s="536"/>
      <c r="Z188" s="170"/>
      <c r="AA188" s="535"/>
      <c r="AB188" s="536"/>
      <c r="AC188" s="82"/>
      <c r="AD188" s="12"/>
      <c r="AE188" s="79" t="str">
        <f>IFERROR(SUM(I188:AC188)/'2. Campaign information'!$T$15,"Complete 6.03-04")</f>
        <v>Complete 6.03-04</v>
      </c>
    </row>
    <row r="189" spans="2:31" x14ac:dyDescent="0.3">
      <c r="B189" s="80">
        <f t="shared" si="3"/>
        <v>38</v>
      </c>
      <c r="C189" s="537" t="str">
        <f>IFERROR(IF('4. Campaign staff'!C47='0d. Support language'!$A$38,'0d. Support language'!$A$38,CONCATENATE('4. Campaign staff'!C47," - ",VLOOKUP('4. Campaign staff'!G47,'0d. Support language'!$A$10:$B$13,2,FALSE), " - grade ",'4. Campaign staff'!E47)),'4. Campaign staff'!C47)</f>
        <v>Select cadre</v>
      </c>
      <c r="D189" s="537"/>
      <c r="E189" s="537"/>
      <c r="F189" s="537"/>
      <c r="G189" s="537"/>
      <c r="H189" s="538"/>
      <c r="I189" s="535"/>
      <c r="J189" s="536"/>
      <c r="K189" s="535"/>
      <c r="L189" s="539"/>
      <c r="M189" s="536"/>
      <c r="N189" s="540"/>
      <c r="O189" s="541"/>
      <c r="P189" s="535"/>
      <c r="Q189" s="536"/>
      <c r="R189" s="535"/>
      <c r="S189" s="536"/>
      <c r="T189" s="542"/>
      <c r="U189" s="542"/>
      <c r="V189" s="542"/>
      <c r="W189" s="542"/>
      <c r="X189" s="535"/>
      <c r="Y189" s="536"/>
      <c r="Z189" s="170"/>
      <c r="AA189" s="535"/>
      <c r="AB189" s="536"/>
      <c r="AC189" s="82"/>
      <c r="AD189" s="12"/>
      <c r="AE189" s="79" t="str">
        <f>IFERROR(SUM(I189:AC189)/'2. Campaign information'!$T$15,"Complete 6.03-04")</f>
        <v>Complete 6.03-04</v>
      </c>
    </row>
    <row r="190" spans="2:31" x14ac:dyDescent="0.3">
      <c r="B190" s="80">
        <f t="shared" si="3"/>
        <v>39</v>
      </c>
      <c r="C190" s="537" t="str">
        <f>IFERROR(IF('4. Campaign staff'!C48='0d. Support language'!$A$38,'0d. Support language'!$A$38,CONCATENATE('4. Campaign staff'!C48," - ",VLOOKUP('4. Campaign staff'!G48,'0d. Support language'!$A$10:$B$13,2,FALSE), " - grade ",'4. Campaign staff'!E48)),'4. Campaign staff'!C48)</f>
        <v>Select cadre</v>
      </c>
      <c r="D190" s="537"/>
      <c r="E190" s="537"/>
      <c r="F190" s="537"/>
      <c r="G190" s="537"/>
      <c r="H190" s="538"/>
      <c r="I190" s="535"/>
      <c r="J190" s="536"/>
      <c r="K190" s="535"/>
      <c r="L190" s="539"/>
      <c r="M190" s="536"/>
      <c r="N190" s="540"/>
      <c r="O190" s="541"/>
      <c r="P190" s="535"/>
      <c r="Q190" s="536"/>
      <c r="R190" s="535"/>
      <c r="S190" s="536"/>
      <c r="T190" s="542"/>
      <c r="U190" s="542"/>
      <c r="V190" s="542"/>
      <c r="W190" s="542"/>
      <c r="X190" s="535"/>
      <c r="Y190" s="536"/>
      <c r="Z190" s="170"/>
      <c r="AA190" s="535"/>
      <c r="AB190" s="536"/>
      <c r="AC190" s="82"/>
      <c r="AD190" s="12"/>
      <c r="AE190" s="79" t="str">
        <f>IFERROR(SUM(I190:AC190)/'2. Campaign information'!$T$15,"Complete 6.03-04")</f>
        <v>Complete 6.03-04</v>
      </c>
    </row>
    <row r="191" spans="2:31" x14ac:dyDescent="0.3">
      <c r="B191" s="80">
        <f t="shared" si="3"/>
        <v>40</v>
      </c>
      <c r="C191" s="537" t="str">
        <f>IFERROR(IF('4. Campaign staff'!C49='0d. Support language'!$A$38,'0d. Support language'!$A$38,CONCATENATE('4. Campaign staff'!C49," - ",VLOOKUP('4. Campaign staff'!G49,'0d. Support language'!$A$10:$B$13,2,FALSE), " - grade ",'4. Campaign staff'!E49)),'4. Campaign staff'!C49)</f>
        <v>Select cadre</v>
      </c>
      <c r="D191" s="537"/>
      <c r="E191" s="537"/>
      <c r="F191" s="537"/>
      <c r="G191" s="537"/>
      <c r="H191" s="538"/>
      <c r="I191" s="535"/>
      <c r="J191" s="536"/>
      <c r="K191" s="535"/>
      <c r="L191" s="539"/>
      <c r="M191" s="536"/>
      <c r="N191" s="540"/>
      <c r="O191" s="541"/>
      <c r="P191" s="535"/>
      <c r="Q191" s="536"/>
      <c r="R191" s="535"/>
      <c r="S191" s="536"/>
      <c r="T191" s="542"/>
      <c r="U191" s="542"/>
      <c r="V191" s="542"/>
      <c r="W191" s="542"/>
      <c r="X191" s="535"/>
      <c r="Y191" s="536"/>
      <c r="Z191" s="170"/>
      <c r="AA191" s="535"/>
      <c r="AB191" s="536"/>
      <c r="AC191" s="82"/>
      <c r="AD191" s="12"/>
      <c r="AE191" s="79" t="str">
        <f>IFERROR(SUM(I191:AC191)/'2. Campaign information'!$T$15,"Complete 6.03-04")</f>
        <v>Complete 6.03-04</v>
      </c>
    </row>
    <row r="192" spans="2:31" x14ac:dyDescent="0.3">
      <c r="B192" s="80">
        <f t="shared" si="3"/>
        <v>41</v>
      </c>
      <c r="C192" s="537" t="str">
        <f>IFERROR(IF('4. Campaign staff'!C50='0d. Support language'!$A$38,'0d. Support language'!$A$38,CONCATENATE('4. Campaign staff'!C50," - ",VLOOKUP('4. Campaign staff'!G50,'0d. Support language'!$A$10:$B$13,2,FALSE), " - grade ",'4. Campaign staff'!E50)),'4. Campaign staff'!C50)</f>
        <v>Select cadre</v>
      </c>
      <c r="D192" s="537"/>
      <c r="E192" s="537"/>
      <c r="F192" s="537"/>
      <c r="G192" s="537"/>
      <c r="H192" s="538"/>
      <c r="I192" s="535"/>
      <c r="J192" s="536"/>
      <c r="K192" s="535"/>
      <c r="L192" s="539"/>
      <c r="M192" s="536"/>
      <c r="N192" s="540"/>
      <c r="O192" s="541"/>
      <c r="P192" s="535"/>
      <c r="Q192" s="536"/>
      <c r="R192" s="535"/>
      <c r="S192" s="536"/>
      <c r="T192" s="542"/>
      <c r="U192" s="542"/>
      <c r="V192" s="542"/>
      <c r="W192" s="542"/>
      <c r="X192" s="535"/>
      <c r="Y192" s="536"/>
      <c r="Z192" s="170"/>
      <c r="AA192" s="535"/>
      <c r="AB192" s="536"/>
      <c r="AC192" s="82"/>
      <c r="AD192" s="12"/>
      <c r="AE192" s="79" t="str">
        <f>IFERROR(SUM(I192:AC192)/'2. Campaign information'!$T$15,"Complete 6.03-04")</f>
        <v>Complete 6.03-04</v>
      </c>
    </row>
    <row r="193" spans="2:31" x14ac:dyDescent="0.3">
      <c r="B193" s="80">
        <f t="shared" si="3"/>
        <v>42</v>
      </c>
      <c r="C193" s="537" t="str">
        <f>IFERROR(IF('4. Campaign staff'!C51='0d. Support language'!$A$38,'0d. Support language'!$A$38,CONCATENATE('4. Campaign staff'!C51," - ",VLOOKUP('4. Campaign staff'!G51,'0d. Support language'!$A$10:$B$13,2,FALSE), " - grade ",'4. Campaign staff'!E51)),'4. Campaign staff'!C51)</f>
        <v>Select cadre</v>
      </c>
      <c r="D193" s="537"/>
      <c r="E193" s="537"/>
      <c r="F193" s="537"/>
      <c r="G193" s="537"/>
      <c r="H193" s="538"/>
      <c r="I193" s="535"/>
      <c r="J193" s="536"/>
      <c r="K193" s="535"/>
      <c r="L193" s="539"/>
      <c r="M193" s="536"/>
      <c r="N193" s="540"/>
      <c r="O193" s="541"/>
      <c r="P193" s="535"/>
      <c r="Q193" s="536"/>
      <c r="R193" s="535"/>
      <c r="S193" s="536"/>
      <c r="T193" s="542"/>
      <c r="U193" s="542"/>
      <c r="V193" s="542"/>
      <c r="W193" s="542"/>
      <c r="X193" s="535"/>
      <c r="Y193" s="536"/>
      <c r="Z193" s="170"/>
      <c r="AA193" s="535"/>
      <c r="AB193" s="536"/>
      <c r="AC193" s="82"/>
      <c r="AD193" s="12"/>
      <c r="AE193" s="79" t="str">
        <f>IFERROR(SUM(I193:AC193)/'2. Campaign information'!$T$15,"Complete 6.03-04")</f>
        <v>Complete 6.03-04</v>
      </c>
    </row>
    <row r="194" spans="2:31" x14ac:dyDescent="0.3">
      <c r="B194" s="80">
        <f t="shared" si="3"/>
        <v>43</v>
      </c>
      <c r="C194" s="537" t="str">
        <f>IFERROR(IF('4. Campaign staff'!C52='0d. Support language'!$A$38,'0d. Support language'!$A$38,CONCATENATE('4. Campaign staff'!C52," - ",VLOOKUP('4. Campaign staff'!G52,'0d. Support language'!$A$10:$B$13,2,FALSE), " - grade ",'4. Campaign staff'!E52)),'4. Campaign staff'!C52)</f>
        <v>Select cadre</v>
      </c>
      <c r="D194" s="537"/>
      <c r="E194" s="537"/>
      <c r="F194" s="537"/>
      <c r="G194" s="537"/>
      <c r="H194" s="538"/>
      <c r="I194" s="535"/>
      <c r="J194" s="536"/>
      <c r="K194" s="535"/>
      <c r="L194" s="539"/>
      <c r="M194" s="536"/>
      <c r="N194" s="540"/>
      <c r="O194" s="541"/>
      <c r="P194" s="535"/>
      <c r="Q194" s="536"/>
      <c r="R194" s="535"/>
      <c r="S194" s="536"/>
      <c r="T194" s="542"/>
      <c r="U194" s="542"/>
      <c r="V194" s="542"/>
      <c r="W194" s="542"/>
      <c r="X194" s="535"/>
      <c r="Y194" s="536"/>
      <c r="Z194" s="170"/>
      <c r="AA194" s="535"/>
      <c r="AB194" s="536"/>
      <c r="AC194" s="82"/>
      <c r="AD194" s="12"/>
      <c r="AE194" s="79" t="str">
        <f>IFERROR(SUM(I194:AC194)/'2. Campaign information'!$T$15,"Complete 6.03-04")</f>
        <v>Complete 6.03-04</v>
      </c>
    </row>
    <row r="195" spans="2:31" x14ac:dyDescent="0.3">
      <c r="B195" s="80">
        <f t="shared" si="3"/>
        <v>44</v>
      </c>
      <c r="C195" s="537" t="str">
        <f>IFERROR(IF('4. Campaign staff'!C53='0d. Support language'!$A$38,'0d. Support language'!$A$38,CONCATENATE('4. Campaign staff'!C53," - ",VLOOKUP('4. Campaign staff'!G53,'0d. Support language'!$A$10:$B$13,2,FALSE), " - grade ",'4. Campaign staff'!E53)),'4. Campaign staff'!C53)</f>
        <v>Select cadre</v>
      </c>
      <c r="D195" s="537"/>
      <c r="E195" s="537"/>
      <c r="F195" s="537"/>
      <c r="G195" s="537"/>
      <c r="H195" s="538"/>
      <c r="I195" s="535"/>
      <c r="J195" s="536"/>
      <c r="K195" s="535"/>
      <c r="L195" s="539"/>
      <c r="M195" s="536"/>
      <c r="N195" s="540"/>
      <c r="O195" s="541"/>
      <c r="P195" s="535"/>
      <c r="Q195" s="536"/>
      <c r="R195" s="535"/>
      <c r="S195" s="536"/>
      <c r="T195" s="542"/>
      <c r="U195" s="542"/>
      <c r="V195" s="542"/>
      <c r="W195" s="542"/>
      <c r="X195" s="535"/>
      <c r="Y195" s="536"/>
      <c r="Z195" s="170"/>
      <c r="AA195" s="535"/>
      <c r="AB195" s="536"/>
      <c r="AC195" s="82"/>
      <c r="AD195" s="12"/>
      <c r="AE195" s="79" t="str">
        <f>IFERROR(SUM(I195:AC195)/'2. Campaign information'!$T$15,"Complete 6.03-04")</f>
        <v>Complete 6.03-04</v>
      </c>
    </row>
    <row r="196" spans="2:31" x14ac:dyDescent="0.3">
      <c r="B196" s="80">
        <f t="shared" si="3"/>
        <v>45</v>
      </c>
      <c r="C196" s="537" t="str">
        <f>IFERROR(IF('4. Campaign staff'!C54='0d. Support language'!$A$38,'0d. Support language'!$A$38,CONCATENATE('4. Campaign staff'!C54," - ",VLOOKUP('4. Campaign staff'!G54,'0d. Support language'!$A$10:$B$13,2,FALSE), " - grade ",'4. Campaign staff'!E54)),'4. Campaign staff'!C54)</f>
        <v>Select cadre</v>
      </c>
      <c r="D196" s="537"/>
      <c r="E196" s="537"/>
      <c r="F196" s="537"/>
      <c r="G196" s="537"/>
      <c r="H196" s="538"/>
      <c r="I196" s="535"/>
      <c r="J196" s="536"/>
      <c r="K196" s="535"/>
      <c r="L196" s="539"/>
      <c r="M196" s="536"/>
      <c r="N196" s="540"/>
      <c r="O196" s="541"/>
      <c r="P196" s="535"/>
      <c r="Q196" s="536"/>
      <c r="R196" s="535"/>
      <c r="S196" s="536"/>
      <c r="T196" s="542"/>
      <c r="U196" s="542"/>
      <c r="V196" s="542"/>
      <c r="W196" s="542"/>
      <c r="X196" s="535"/>
      <c r="Y196" s="536"/>
      <c r="Z196" s="170"/>
      <c r="AA196" s="535"/>
      <c r="AB196" s="536"/>
      <c r="AC196" s="82"/>
      <c r="AD196" s="12"/>
      <c r="AE196" s="79" t="str">
        <f>IFERROR(SUM(I196:AC196)/'2. Campaign information'!$T$15,"Complete 6.03-04")</f>
        <v>Complete 6.03-04</v>
      </c>
    </row>
    <row r="197" spans="2:31" x14ac:dyDescent="0.3">
      <c r="B197" s="80">
        <f t="shared" si="3"/>
        <v>46</v>
      </c>
      <c r="C197" s="537" t="str">
        <f>IFERROR(IF('4. Campaign staff'!C55='0d. Support language'!$A$38,'0d. Support language'!$A$38,CONCATENATE('4. Campaign staff'!C55," - ",VLOOKUP('4. Campaign staff'!G55,'0d. Support language'!$A$10:$B$13,2,FALSE), " - grade ",'4. Campaign staff'!E55)),'4. Campaign staff'!C55)</f>
        <v>Select cadre</v>
      </c>
      <c r="D197" s="537"/>
      <c r="E197" s="537"/>
      <c r="F197" s="537"/>
      <c r="G197" s="537"/>
      <c r="H197" s="538"/>
      <c r="I197" s="535"/>
      <c r="J197" s="536"/>
      <c r="K197" s="535"/>
      <c r="L197" s="539"/>
      <c r="M197" s="536"/>
      <c r="N197" s="540"/>
      <c r="O197" s="541"/>
      <c r="P197" s="535"/>
      <c r="Q197" s="536"/>
      <c r="R197" s="535"/>
      <c r="S197" s="536"/>
      <c r="T197" s="542"/>
      <c r="U197" s="542"/>
      <c r="V197" s="542"/>
      <c r="W197" s="542"/>
      <c r="X197" s="535"/>
      <c r="Y197" s="536"/>
      <c r="Z197" s="170"/>
      <c r="AA197" s="535"/>
      <c r="AB197" s="536"/>
      <c r="AC197" s="82"/>
      <c r="AD197" s="12"/>
      <c r="AE197" s="79" t="str">
        <f>IFERROR(SUM(I197:AC197)/'2. Campaign information'!$T$15,"Complete 6.03-04")</f>
        <v>Complete 6.03-04</v>
      </c>
    </row>
    <row r="198" spans="2:31" x14ac:dyDescent="0.3">
      <c r="B198" s="80">
        <f t="shared" si="3"/>
        <v>47</v>
      </c>
      <c r="C198" s="537" t="str">
        <f>IFERROR(IF('4. Campaign staff'!C56='0d. Support language'!$A$38,'0d. Support language'!$A$38,CONCATENATE('4. Campaign staff'!C56," - ",VLOOKUP('4. Campaign staff'!G56,'0d. Support language'!$A$10:$B$13,2,FALSE), " - grade ",'4. Campaign staff'!E56)),'4. Campaign staff'!C56)</f>
        <v>Select cadre</v>
      </c>
      <c r="D198" s="537"/>
      <c r="E198" s="537"/>
      <c r="F198" s="537"/>
      <c r="G198" s="537"/>
      <c r="H198" s="538"/>
      <c r="I198" s="535"/>
      <c r="J198" s="536"/>
      <c r="K198" s="535"/>
      <c r="L198" s="539"/>
      <c r="M198" s="536"/>
      <c r="N198" s="540"/>
      <c r="O198" s="541"/>
      <c r="P198" s="535"/>
      <c r="Q198" s="536"/>
      <c r="R198" s="535"/>
      <c r="S198" s="536"/>
      <c r="T198" s="542"/>
      <c r="U198" s="542"/>
      <c r="V198" s="542"/>
      <c r="W198" s="542"/>
      <c r="X198" s="535"/>
      <c r="Y198" s="536"/>
      <c r="Z198" s="170"/>
      <c r="AA198" s="535"/>
      <c r="AB198" s="536"/>
      <c r="AC198" s="82"/>
      <c r="AD198" s="12"/>
      <c r="AE198" s="79" t="str">
        <f>IFERROR(SUM(I198:AC198)/'2. Campaign information'!$T$15,"Complete 6.03-04")</f>
        <v>Complete 6.03-04</v>
      </c>
    </row>
    <row r="199" spans="2:31" x14ac:dyDescent="0.3">
      <c r="B199" s="80">
        <f t="shared" si="3"/>
        <v>48</v>
      </c>
      <c r="C199" s="537" t="str">
        <f>IFERROR(IF('4. Campaign staff'!C57='0d. Support language'!$A$38,'0d. Support language'!$A$38,CONCATENATE('4. Campaign staff'!C57," - ",VLOOKUP('4. Campaign staff'!G57,'0d. Support language'!$A$10:$B$13,2,FALSE), " - grade ",'4. Campaign staff'!E57)),'4. Campaign staff'!C57)</f>
        <v>Select cadre</v>
      </c>
      <c r="D199" s="537"/>
      <c r="E199" s="537"/>
      <c r="F199" s="537"/>
      <c r="G199" s="537"/>
      <c r="H199" s="538"/>
      <c r="I199" s="535"/>
      <c r="J199" s="536"/>
      <c r="K199" s="535"/>
      <c r="L199" s="539"/>
      <c r="M199" s="536"/>
      <c r="N199" s="540"/>
      <c r="O199" s="541"/>
      <c r="P199" s="535"/>
      <c r="Q199" s="536"/>
      <c r="R199" s="535"/>
      <c r="S199" s="536"/>
      <c r="T199" s="542"/>
      <c r="U199" s="542"/>
      <c r="V199" s="542"/>
      <c r="W199" s="542"/>
      <c r="X199" s="535"/>
      <c r="Y199" s="536"/>
      <c r="Z199" s="170"/>
      <c r="AA199" s="535"/>
      <c r="AB199" s="536"/>
      <c r="AC199" s="82"/>
      <c r="AD199" s="12"/>
      <c r="AE199" s="79" t="str">
        <f>IFERROR(SUM(I199:AC199)/'2. Campaign information'!$T$15,"Complete 6.03-04")</f>
        <v>Complete 6.03-04</v>
      </c>
    </row>
    <row r="200" spans="2:31" x14ac:dyDescent="0.3">
      <c r="B200" s="80">
        <f t="shared" si="3"/>
        <v>49</v>
      </c>
      <c r="C200" s="537" t="str">
        <f>IFERROR(IF('4. Campaign staff'!C58='0d. Support language'!$A$38,'0d. Support language'!$A$38,CONCATENATE('4. Campaign staff'!C58," - ",VLOOKUP('4. Campaign staff'!G58,'0d. Support language'!$A$10:$B$13,2,FALSE), " - grade ",'4. Campaign staff'!E58)),'4. Campaign staff'!C58)</f>
        <v>Select cadre</v>
      </c>
      <c r="D200" s="537"/>
      <c r="E200" s="537"/>
      <c r="F200" s="537"/>
      <c r="G200" s="537"/>
      <c r="H200" s="538"/>
      <c r="I200" s="535"/>
      <c r="J200" s="536"/>
      <c r="K200" s="535"/>
      <c r="L200" s="539"/>
      <c r="M200" s="536"/>
      <c r="N200" s="540"/>
      <c r="O200" s="541"/>
      <c r="P200" s="535"/>
      <c r="Q200" s="536"/>
      <c r="R200" s="535"/>
      <c r="S200" s="536"/>
      <c r="T200" s="542"/>
      <c r="U200" s="542"/>
      <c r="V200" s="542"/>
      <c r="W200" s="542"/>
      <c r="X200" s="535"/>
      <c r="Y200" s="536"/>
      <c r="Z200" s="170"/>
      <c r="AA200" s="535"/>
      <c r="AB200" s="536"/>
      <c r="AC200" s="82"/>
      <c r="AD200" s="12"/>
      <c r="AE200" s="79" t="str">
        <f>IFERROR(SUM(I200:AC200)/'2. Campaign information'!$T$15,"Complete 6.03-04")</f>
        <v>Complete 6.03-04</v>
      </c>
    </row>
    <row r="201" spans="2:31" x14ac:dyDescent="0.3">
      <c r="B201" s="80">
        <f t="shared" si="3"/>
        <v>50</v>
      </c>
      <c r="C201" s="537" t="str">
        <f>IFERROR(IF('4. Campaign staff'!C59='0d. Support language'!$A$38,'0d. Support language'!$A$38,CONCATENATE('4. Campaign staff'!C59," - ",VLOOKUP('4. Campaign staff'!G59,'0d. Support language'!$A$10:$B$13,2,FALSE), " - grade ",'4. Campaign staff'!E59)),'4. Campaign staff'!C59)</f>
        <v>Select cadre</v>
      </c>
      <c r="D201" s="537"/>
      <c r="E201" s="537"/>
      <c r="F201" s="537"/>
      <c r="G201" s="537"/>
      <c r="H201" s="538"/>
      <c r="I201" s="535"/>
      <c r="J201" s="536"/>
      <c r="K201" s="535"/>
      <c r="L201" s="539"/>
      <c r="M201" s="536"/>
      <c r="N201" s="540"/>
      <c r="O201" s="541"/>
      <c r="P201" s="535"/>
      <c r="Q201" s="536"/>
      <c r="R201" s="535"/>
      <c r="S201" s="536"/>
      <c r="T201" s="542"/>
      <c r="U201" s="542"/>
      <c r="V201" s="542"/>
      <c r="W201" s="542"/>
      <c r="X201" s="535"/>
      <c r="Y201" s="536"/>
      <c r="Z201" s="170"/>
      <c r="AA201" s="535"/>
      <c r="AB201" s="536"/>
      <c r="AC201" s="82"/>
      <c r="AD201" s="12"/>
      <c r="AE201" s="79" t="str">
        <f>IFERROR(SUM(I201:AC201)/'2. Campaign information'!$T$15,"Complete 6.03-04")</f>
        <v>Complete 6.03-04</v>
      </c>
    </row>
    <row r="202" spans="2:31" x14ac:dyDescent="0.3">
      <c r="B202" s="80">
        <f t="shared" si="3"/>
        <v>51</v>
      </c>
      <c r="C202" s="537" t="str">
        <f>IFERROR(IF('4. Campaign staff'!C60='0d. Support language'!$A$38,'0d. Support language'!$A$38,CONCATENATE('4. Campaign staff'!C60," - ",VLOOKUP('4. Campaign staff'!G60,'0d. Support language'!$A$10:$B$13,2,FALSE), " - grade ",'4. Campaign staff'!E60)),'4. Campaign staff'!C60)</f>
        <v>Select cadre</v>
      </c>
      <c r="D202" s="537"/>
      <c r="E202" s="537"/>
      <c r="F202" s="537"/>
      <c r="G202" s="537"/>
      <c r="H202" s="538"/>
      <c r="I202" s="535"/>
      <c r="J202" s="536"/>
      <c r="K202" s="535"/>
      <c r="L202" s="539"/>
      <c r="M202" s="536"/>
      <c r="N202" s="540"/>
      <c r="O202" s="541"/>
      <c r="P202" s="535"/>
      <c r="Q202" s="536"/>
      <c r="R202" s="535"/>
      <c r="S202" s="536"/>
      <c r="T202" s="542"/>
      <c r="U202" s="542"/>
      <c r="V202" s="542"/>
      <c r="W202" s="542"/>
      <c r="X202" s="535"/>
      <c r="Y202" s="536"/>
      <c r="Z202" s="170"/>
      <c r="AA202" s="535"/>
      <c r="AB202" s="536"/>
      <c r="AC202" s="82"/>
      <c r="AD202" s="12"/>
      <c r="AE202" s="79" t="str">
        <f>IFERROR(SUM(I202:AC202)/'2. Campaign information'!$T$15,"Complete 6.03-04")</f>
        <v>Complete 6.03-04</v>
      </c>
    </row>
    <row r="203" spans="2:31" x14ac:dyDescent="0.3">
      <c r="B203" s="80">
        <f t="shared" si="3"/>
        <v>52</v>
      </c>
      <c r="C203" s="537" t="str">
        <f>IFERROR(IF('4. Campaign staff'!C61='0d. Support language'!$A$38,'0d. Support language'!$A$38,CONCATENATE('4. Campaign staff'!C61," - ",VLOOKUP('4. Campaign staff'!G61,'0d. Support language'!$A$10:$B$13,2,FALSE), " - grade ",'4. Campaign staff'!E61)),'4. Campaign staff'!C61)</f>
        <v>Select cadre</v>
      </c>
      <c r="D203" s="537"/>
      <c r="E203" s="537"/>
      <c r="F203" s="537"/>
      <c r="G203" s="537"/>
      <c r="H203" s="538"/>
      <c r="I203" s="535"/>
      <c r="J203" s="536"/>
      <c r="K203" s="535"/>
      <c r="L203" s="539"/>
      <c r="M203" s="536"/>
      <c r="N203" s="540"/>
      <c r="O203" s="541"/>
      <c r="P203" s="535"/>
      <c r="Q203" s="536"/>
      <c r="R203" s="535"/>
      <c r="S203" s="536"/>
      <c r="T203" s="542"/>
      <c r="U203" s="542"/>
      <c r="V203" s="542"/>
      <c r="W203" s="542"/>
      <c r="X203" s="535"/>
      <c r="Y203" s="536"/>
      <c r="Z203" s="170"/>
      <c r="AA203" s="535"/>
      <c r="AB203" s="536"/>
      <c r="AC203" s="82"/>
      <c r="AD203" s="12"/>
      <c r="AE203" s="79" t="str">
        <f>IFERROR(SUM(I203:AC203)/'2. Campaign information'!$T$15,"Complete 6.03-04")</f>
        <v>Complete 6.03-04</v>
      </c>
    </row>
    <row r="204" spans="2:31" x14ac:dyDescent="0.3">
      <c r="B204" s="80">
        <f t="shared" si="3"/>
        <v>53</v>
      </c>
      <c r="C204" s="537" t="str">
        <f>IFERROR(IF('4. Campaign staff'!C62='0d. Support language'!$A$38,'0d. Support language'!$A$38,CONCATENATE('4. Campaign staff'!C62," - ",VLOOKUP('4. Campaign staff'!G62,'0d. Support language'!$A$10:$B$13,2,FALSE), " - grade ",'4. Campaign staff'!E62)),'4. Campaign staff'!C62)</f>
        <v>Select cadre</v>
      </c>
      <c r="D204" s="537"/>
      <c r="E204" s="537"/>
      <c r="F204" s="537"/>
      <c r="G204" s="537"/>
      <c r="H204" s="538"/>
      <c r="I204" s="535"/>
      <c r="J204" s="536"/>
      <c r="K204" s="535"/>
      <c r="L204" s="539"/>
      <c r="M204" s="536"/>
      <c r="N204" s="540"/>
      <c r="O204" s="541"/>
      <c r="P204" s="535"/>
      <c r="Q204" s="536"/>
      <c r="R204" s="535"/>
      <c r="S204" s="536"/>
      <c r="T204" s="542"/>
      <c r="U204" s="542"/>
      <c r="V204" s="542"/>
      <c r="W204" s="542"/>
      <c r="X204" s="535"/>
      <c r="Y204" s="536"/>
      <c r="Z204" s="170"/>
      <c r="AA204" s="535"/>
      <c r="AB204" s="536"/>
      <c r="AC204" s="82"/>
      <c r="AD204" s="12"/>
      <c r="AE204" s="79" t="str">
        <f>IFERROR(SUM(I204:AC204)/'2. Campaign information'!$T$15,"Complete 6.03-04")</f>
        <v>Complete 6.03-04</v>
      </c>
    </row>
    <row r="205" spans="2:31" x14ac:dyDescent="0.3">
      <c r="B205" s="80">
        <f t="shared" si="3"/>
        <v>54</v>
      </c>
      <c r="C205" s="537" t="str">
        <f>IFERROR(IF('4. Campaign staff'!C63='0d. Support language'!$A$38,'0d. Support language'!$A$38,CONCATENATE('4. Campaign staff'!C63," - ",VLOOKUP('4. Campaign staff'!G63,'0d. Support language'!$A$10:$B$13,2,FALSE), " - grade ",'4. Campaign staff'!E63)),'4. Campaign staff'!C63)</f>
        <v>Select cadre</v>
      </c>
      <c r="D205" s="537"/>
      <c r="E205" s="537"/>
      <c r="F205" s="537"/>
      <c r="G205" s="537"/>
      <c r="H205" s="538"/>
      <c r="I205" s="535"/>
      <c r="J205" s="536"/>
      <c r="K205" s="535"/>
      <c r="L205" s="539"/>
      <c r="M205" s="536"/>
      <c r="N205" s="540"/>
      <c r="O205" s="541"/>
      <c r="P205" s="535"/>
      <c r="Q205" s="536"/>
      <c r="R205" s="535"/>
      <c r="S205" s="536"/>
      <c r="T205" s="542"/>
      <c r="U205" s="542"/>
      <c r="V205" s="542"/>
      <c r="W205" s="542"/>
      <c r="X205" s="535"/>
      <c r="Y205" s="536"/>
      <c r="Z205" s="170"/>
      <c r="AA205" s="535"/>
      <c r="AB205" s="536"/>
      <c r="AC205" s="82"/>
      <c r="AD205" s="12"/>
      <c r="AE205" s="79" t="str">
        <f>IFERROR(SUM(I205:AC205)/'2. Campaign information'!$T$15,"Complete 6.03-04")</f>
        <v>Complete 6.03-04</v>
      </c>
    </row>
    <row r="206" spans="2:31" x14ac:dyDescent="0.3">
      <c r="B206" s="80">
        <f t="shared" si="3"/>
        <v>55</v>
      </c>
      <c r="C206" s="537" t="str">
        <f>IFERROR(IF('4. Campaign staff'!C64='0d. Support language'!$A$38,'0d. Support language'!$A$38,CONCATENATE('4. Campaign staff'!C64," - ",VLOOKUP('4. Campaign staff'!G64,'0d. Support language'!$A$10:$B$13,2,FALSE), " - grade ",'4. Campaign staff'!E64)),'4. Campaign staff'!C64)</f>
        <v>Select cadre</v>
      </c>
      <c r="D206" s="537"/>
      <c r="E206" s="537"/>
      <c r="F206" s="537"/>
      <c r="G206" s="537"/>
      <c r="H206" s="538"/>
      <c r="I206" s="535"/>
      <c r="J206" s="536"/>
      <c r="K206" s="535"/>
      <c r="L206" s="539"/>
      <c r="M206" s="536"/>
      <c r="N206" s="540"/>
      <c r="O206" s="541"/>
      <c r="P206" s="535"/>
      <c r="Q206" s="536"/>
      <c r="R206" s="535"/>
      <c r="S206" s="536"/>
      <c r="T206" s="542"/>
      <c r="U206" s="542"/>
      <c r="V206" s="542"/>
      <c r="W206" s="542"/>
      <c r="X206" s="535"/>
      <c r="Y206" s="536"/>
      <c r="Z206" s="170"/>
      <c r="AA206" s="535"/>
      <c r="AB206" s="536"/>
      <c r="AC206" s="82"/>
      <c r="AD206" s="12"/>
      <c r="AE206" s="79" t="str">
        <f>IFERROR(SUM(I206:AC206)/'2. Campaign information'!$T$15,"Complete 6.03-04")</f>
        <v>Complete 6.03-04</v>
      </c>
    </row>
    <row r="207" spans="2:31" x14ac:dyDescent="0.3">
      <c r="B207" s="80">
        <f t="shared" si="3"/>
        <v>56</v>
      </c>
      <c r="C207" s="537" t="str">
        <f>IFERROR(IF('4. Campaign staff'!C65='0d. Support language'!$A$38,'0d. Support language'!$A$38,CONCATENATE('4. Campaign staff'!C65," - ",VLOOKUP('4. Campaign staff'!G65,'0d. Support language'!$A$10:$B$13,2,FALSE), " - grade ",'4. Campaign staff'!E65)),'4. Campaign staff'!C65)</f>
        <v>Select cadre</v>
      </c>
      <c r="D207" s="537"/>
      <c r="E207" s="537"/>
      <c r="F207" s="537"/>
      <c r="G207" s="537"/>
      <c r="H207" s="538"/>
      <c r="I207" s="535"/>
      <c r="J207" s="536"/>
      <c r="K207" s="535"/>
      <c r="L207" s="539"/>
      <c r="M207" s="536"/>
      <c r="N207" s="540"/>
      <c r="O207" s="541"/>
      <c r="P207" s="535"/>
      <c r="Q207" s="536"/>
      <c r="R207" s="535"/>
      <c r="S207" s="536"/>
      <c r="T207" s="542"/>
      <c r="U207" s="542"/>
      <c r="V207" s="542"/>
      <c r="W207" s="542"/>
      <c r="X207" s="535"/>
      <c r="Y207" s="536"/>
      <c r="Z207" s="170"/>
      <c r="AA207" s="535"/>
      <c r="AB207" s="536"/>
      <c r="AC207" s="82"/>
      <c r="AD207" s="12"/>
      <c r="AE207" s="79" t="str">
        <f>IFERROR(SUM(I207:AC207)/'2. Campaign information'!$T$15,"Complete 6.03-04")</f>
        <v>Complete 6.03-04</v>
      </c>
    </row>
    <row r="208" spans="2:31" x14ac:dyDescent="0.3">
      <c r="B208" s="80">
        <f t="shared" si="3"/>
        <v>57</v>
      </c>
      <c r="C208" s="537" t="str">
        <f>IFERROR(IF('4. Campaign staff'!C66='0d. Support language'!$A$38,'0d. Support language'!$A$38,CONCATENATE('4. Campaign staff'!C66," - ",VLOOKUP('4. Campaign staff'!G66,'0d. Support language'!$A$10:$B$13,2,FALSE), " - grade ",'4. Campaign staff'!E66)),'4. Campaign staff'!C66)</f>
        <v>Select cadre</v>
      </c>
      <c r="D208" s="537"/>
      <c r="E208" s="537"/>
      <c r="F208" s="537"/>
      <c r="G208" s="537"/>
      <c r="H208" s="538"/>
      <c r="I208" s="535"/>
      <c r="J208" s="536"/>
      <c r="K208" s="535"/>
      <c r="L208" s="539"/>
      <c r="M208" s="536"/>
      <c r="N208" s="540"/>
      <c r="O208" s="541"/>
      <c r="P208" s="535"/>
      <c r="Q208" s="536"/>
      <c r="R208" s="535"/>
      <c r="S208" s="536"/>
      <c r="T208" s="542"/>
      <c r="U208" s="542"/>
      <c r="V208" s="542"/>
      <c r="W208" s="542"/>
      <c r="X208" s="535"/>
      <c r="Y208" s="536"/>
      <c r="Z208" s="170"/>
      <c r="AA208" s="535"/>
      <c r="AB208" s="536"/>
      <c r="AC208" s="82"/>
      <c r="AD208" s="12"/>
      <c r="AE208" s="79" t="str">
        <f>IFERROR(SUM(I208:AC208)/'2. Campaign information'!$T$15,"Complete 6.03-04")</f>
        <v>Complete 6.03-04</v>
      </c>
    </row>
    <row r="209" spans="2:31" x14ac:dyDescent="0.3">
      <c r="B209" s="80">
        <f t="shared" si="3"/>
        <v>58</v>
      </c>
      <c r="C209" s="537" t="str">
        <f>IFERROR(IF('4. Campaign staff'!C67='0d. Support language'!$A$38,'0d. Support language'!$A$38,CONCATENATE('4. Campaign staff'!C67," - ",VLOOKUP('4. Campaign staff'!G67,'0d. Support language'!$A$10:$B$13,2,FALSE), " - grade ",'4. Campaign staff'!E67)),'4. Campaign staff'!C67)</f>
        <v>Select cadre</v>
      </c>
      <c r="D209" s="537"/>
      <c r="E209" s="537"/>
      <c r="F209" s="537"/>
      <c r="G209" s="537"/>
      <c r="H209" s="538"/>
      <c r="I209" s="535"/>
      <c r="J209" s="536"/>
      <c r="K209" s="535"/>
      <c r="L209" s="539"/>
      <c r="M209" s="536"/>
      <c r="N209" s="540"/>
      <c r="O209" s="541"/>
      <c r="P209" s="535"/>
      <c r="Q209" s="536"/>
      <c r="R209" s="535"/>
      <c r="S209" s="536"/>
      <c r="T209" s="542"/>
      <c r="U209" s="542"/>
      <c r="V209" s="542"/>
      <c r="W209" s="542"/>
      <c r="X209" s="535"/>
      <c r="Y209" s="536"/>
      <c r="Z209" s="170"/>
      <c r="AA209" s="535"/>
      <c r="AB209" s="536"/>
      <c r="AC209" s="82"/>
      <c r="AD209" s="12"/>
      <c r="AE209" s="79" t="str">
        <f>IFERROR(SUM(I209:AC209)/'2. Campaign information'!$T$15,"Complete 6.03-04")</f>
        <v>Complete 6.03-04</v>
      </c>
    </row>
    <row r="210" spans="2:31" x14ac:dyDescent="0.3">
      <c r="B210" s="80">
        <f t="shared" si="3"/>
        <v>59</v>
      </c>
      <c r="C210" s="537" t="str">
        <f>IFERROR(IF('4. Campaign staff'!C68='0d. Support language'!$A$38,'0d. Support language'!$A$38,CONCATENATE('4. Campaign staff'!C68," - ",VLOOKUP('4. Campaign staff'!G68,'0d. Support language'!$A$10:$B$13,2,FALSE), " - grade ",'4. Campaign staff'!E68)),'4. Campaign staff'!C68)</f>
        <v>Select cadre</v>
      </c>
      <c r="D210" s="537"/>
      <c r="E210" s="537"/>
      <c r="F210" s="537"/>
      <c r="G210" s="537"/>
      <c r="H210" s="538"/>
      <c r="I210" s="535"/>
      <c r="J210" s="536"/>
      <c r="K210" s="535"/>
      <c r="L210" s="539"/>
      <c r="M210" s="536"/>
      <c r="N210" s="540"/>
      <c r="O210" s="541"/>
      <c r="P210" s="535"/>
      <c r="Q210" s="536"/>
      <c r="R210" s="535"/>
      <c r="S210" s="536"/>
      <c r="T210" s="542"/>
      <c r="U210" s="542"/>
      <c r="V210" s="542"/>
      <c r="W210" s="542"/>
      <c r="X210" s="535"/>
      <c r="Y210" s="536"/>
      <c r="Z210" s="170"/>
      <c r="AA210" s="535"/>
      <c r="AB210" s="536"/>
      <c r="AC210" s="82"/>
      <c r="AD210" s="12"/>
      <c r="AE210" s="79" t="str">
        <f>IFERROR(SUM(I210:AC210)/'2. Campaign information'!$T$15,"Complete 6.03-04")</f>
        <v>Complete 6.03-04</v>
      </c>
    </row>
    <row r="211" spans="2:31" x14ac:dyDescent="0.3">
      <c r="B211" s="80">
        <f t="shared" si="3"/>
        <v>60</v>
      </c>
      <c r="C211" s="537" t="str">
        <f>IFERROR(IF('4. Campaign staff'!C69='0d. Support language'!$A$38,'0d. Support language'!$A$38,CONCATENATE('4. Campaign staff'!C69," - ",VLOOKUP('4. Campaign staff'!G69,'0d. Support language'!$A$10:$B$13,2,FALSE), " - grade ",'4. Campaign staff'!E69)),'4. Campaign staff'!C69)</f>
        <v>Select cadre</v>
      </c>
      <c r="D211" s="537"/>
      <c r="E211" s="537"/>
      <c r="F211" s="537"/>
      <c r="G211" s="537"/>
      <c r="H211" s="538"/>
      <c r="I211" s="535"/>
      <c r="J211" s="536"/>
      <c r="K211" s="535"/>
      <c r="L211" s="539"/>
      <c r="M211" s="536"/>
      <c r="N211" s="540"/>
      <c r="O211" s="541"/>
      <c r="P211" s="535"/>
      <c r="Q211" s="536"/>
      <c r="R211" s="535"/>
      <c r="S211" s="536"/>
      <c r="T211" s="542"/>
      <c r="U211" s="542"/>
      <c r="V211" s="542"/>
      <c r="W211" s="542"/>
      <c r="X211" s="535"/>
      <c r="Y211" s="536"/>
      <c r="Z211" s="170"/>
      <c r="AA211" s="535"/>
      <c r="AB211" s="536"/>
      <c r="AC211" s="82"/>
      <c r="AD211" s="12"/>
      <c r="AE211" s="79" t="str">
        <f>IFERROR(SUM(I211:AC211)/'2. Campaign information'!$T$15,"Complete 6.03-04")</f>
        <v>Complete 6.03-04</v>
      </c>
    </row>
    <row r="212" spans="2:31" x14ac:dyDescent="0.3">
      <c r="B212" s="80">
        <f t="shared" si="3"/>
        <v>61</v>
      </c>
      <c r="C212" s="537" t="str">
        <f>IFERROR(IF('4. Campaign staff'!C70='0d. Support language'!$A$38,'0d. Support language'!$A$38,CONCATENATE('4. Campaign staff'!C70," - ",VLOOKUP('4. Campaign staff'!G70,'0d. Support language'!$A$10:$B$13,2,FALSE), " - grade ",'4. Campaign staff'!E70)),'4. Campaign staff'!C70)</f>
        <v>Select cadre</v>
      </c>
      <c r="D212" s="537"/>
      <c r="E212" s="537"/>
      <c r="F212" s="537"/>
      <c r="G212" s="537"/>
      <c r="H212" s="538"/>
      <c r="I212" s="535"/>
      <c r="J212" s="536"/>
      <c r="K212" s="535"/>
      <c r="L212" s="539"/>
      <c r="M212" s="536"/>
      <c r="N212" s="540"/>
      <c r="O212" s="541"/>
      <c r="P212" s="535"/>
      <c r="Q212" s="536"/>
      <c r="R212" s="535"/>
      <c r="S212" s="536"/>
      <c r="T212" s="542"/>
      <c r="U212" s="542"/>
      <c r="V212" s="542"/>
      <c r="W212" s="542"/>
      <c r="X212" s="535"/>
      <c r="Y212" s="536"/>
      <c r="Z212" s="170"/>
      <c r="AA212" s="535"/>
      <c r="AB212" s="536"/>
      <c r="AC212" s="82"/>
      <c r="AD212" s="12"/>
      <c r="AE212" s="79" t="str">
        <f>IFERROR(SUM(I212:AC212)/'2. Campaign information'!$T$15,"Complete 6.03-04")</f>
        <v>Complete 6.03-04</v>
      </c>
    </row>
    <row r="213" spans="2:31" x14ac:dyDescent="0.3">
      <c r="B213" s="80">
        <f t="shared" si="3"/>
        <v>62</v>
      </c>
      <c r="C213" s="537" t="str">
        <f>IFERROR(IF('4. Campaign staff'!C71='0d. Support language'!$A$38,'0d. Support language'!$A$38,CONCATENATE('4. Campaign staff'!C71," - ",VLOOKUP('4. Campaign staff'!G71,'0d. Support language'!$A$10:$B$13,2,FALSE), " - grade ",'4. Campaign staff'!E71)),'4. Campaign staff'!C71)</f>
        <v>Select cadre</v>
      </c>
      <c r="D213" s="537"/>
      <c r="E213" s="537"/>
      <c r="F213" s="537"/>
      <c r="G213" s="537"/>
      <c r="H213" s="538"/>
      <c r="I213" s="535"/>
      <c r="J213" s="536"/>
      <c r="K213" s="535"/>
      <c r="L213" s="539"/>
      <c r="M213" s="536"/>
      <c r="N213" s="540"/>
      <c r="O213" s="541"/>
      <c r="P213" s="535"/>
      <c r="Q213" s="536"/>
      <c r="R213" s="535"/>
      <c r="S213" s="536"/>
      <c r="T213" s="542"/>
      <c r="U213" s="542"/>
      <c r="V213" s="542"/>
      <c r="W213" s="542"/>
      <c r="X213" s="535"/>
      <c r="Y213" s="536"/>
      <c r="Z213" s="170"/>
      <c r="AA213" s="535"/>
      <c r="AB213" s="536"/>
      <c r="AC213" s="82"/>
      <c r="AD213" s="12"/>
      <c r="AE213" s="79" t="str">
        <f>IFERROR(SUM(I213:AC213)/'2. Campaign information'!$T$15,"Complete 6.03-04")</f>
        <v>Complete 6.03-04</v>
      </c>
    </row>
    <row r="214" spans="2:31" x14ac:dyDescent="0.3">
      <c r="B214" s="80">
        <f t="shared" si="3"/>
        <v>63</v>
      </c>
      <c r="C214" s="537" t="str">
        <f>IFERROR(IF('4. Campaign staff'!C72='0d. Support language'!$A$38,'0d. Support language'!$A$38,CONCATENATE('4. Campaign staff'!C72," - ",VLOOKUP('4. Campaign staff'!G72,'0d. Support language'!$A$10:$B$13,2,FALSE), " - grade ",'4. Campaign staff'!E72)),'4. Campaign staff'!C72)</f>
        <v>Select cadre</v>
      </c>
      <c r="D214" s="537"/>
      <c r="E214" s="537"/>
      <c r="F214" s="537"/>
      <c r="G214" s="537"/>
      <c r="H214" s="538"/>
      <c r="I214" s="535"/>
      <c r="J214" s="536"/>
      <c r="K214" s="535"/>
      <c r="L214" s="539"/>
      <c r="M214" s="536"/>
      <c r="N214" s="540"/>
      <c r="O214" s="541"/>
      <c r="P214" s="535"/>
      <c r="Q214" s="536"/>
      <c r="R214" s="535"/>
      <c r="S214" s="536"/>
      <c r="T214" s="542"/>
      <c r="U214" s="542"/>
      <c r="V214" s="542"/>
      <c r="W214" s="542"/>
      <c r="X214" s="535"/>
      <c r="Y214" s="536"/>
      <c r="Z214" s="170"/>
      <c r="AA214" s="535"/>
      <c r="AB214" s="536"/>
      <c r="AC214" s="82"/>
      <c r="AD214" s="12"/>
      <c r="AE214" s="79" t="str">
        <f>IFERROR(SUM(I214:AC214)/'2. Campaign information'!$T$15,"Complete 6.03-04")</f>
        <v>Complete 6.03-04</v>
      </c>
    </row>
    <row r="215" spans="2:31" x14ac:dyDescent="0.3">
      <c r="B215" s="80">
        <f t="shared" si="3"/>
        <v>64</v>
      </c>
      <c r="C215" s="537" t="str">
        <f>IFERROR(IF('4. Campaign staff'!C73='0d. Support language'!$A$38,'0d. Support language'!$A$38,CONCATENATE('4. Campaign staff'!C73," - ",VLOOKUP('4. Campaign staff'!G73,'0d. Support language'!$A$10:$B$13,2,FALSE), " - grade ",'4. Campaign staff'!E73)),'4. Campaign staff'!C73)</f>
        <v>Select cadre</v>
      </c>
      <c r="D215" s="537"/>
      <c r="E215" s="537"/>
      <c r="F215" s="537"/>
      <c r="G215" s="537"/>
      <c r="H215" s="538"/>
      <c r="I215" s="535"/>
      <c r="J215" s="536"/>
      <c r="K215" s="535"/>
      <c r="L215" s="539"/>
      <c r="M215" s="536"/>
      <c r="N215" s="540"/>
      <c r="O215" s="541"/>
      <c r="P215" s="535"/>
      <c r="Q215" s="536"/>
      <c r="R215" s="535"/>
      <c r="S215" s="536"/>
      <c r="T215" s="542"/>
      <c r="U215" s="542"/>
      <c r="V215" s="542"/>
      <c r="W215" s="542"/>
      <c r="X215" s="535"/>
      <c r="Y215" s="536"/>
      <c r="Z215" s="170"/>
      <c r="AA215" s="535"/>
      <c r="AB215" s="536"/>
      <c r="AC215" s="82"/>
      <c r="AD215" s="12"/>
      <c r="AE215" s="79" t="str">
        <f>IFERROR(SUM(I215:AC215)/'2. Campaign information'!$T$15,"Complete 6.03-04")</f>
        <v>Complete 6.03-04</v>
      </c>
    </row>
    <row r="216" spans="2:31" x14ac:dyDescent="0.3">
      <c r="B216" s="80">
        <f t="shared" si="3"/>
        <v>65</v>
      </c>
      <c r="C216" s="537" t="str">
        <f>IFERROR(IF('4. Campaign staff'!C74='0d. Support language'!$A$38,'0d. Support language'!$A$38,CONCATENATE('4. Campaign staff'!C74," - ",VLOOKUP('4. Campaign staff'!G74,'0d. Support language'!$A$10:$B$13,2,FALSE), " - grade ",'4. Campaign staff'!E74)),'4. Campaign staff'!C74)</f>
        <v>Select cadre</v>
      </c>
      <c r="D216" s="537"/>
      <c r="E216" s="537"/>
      <c r="F216" s="537"/>
      <c r="G216" s="537"/>
      <c r="H216" s="538"/>
      <c r="I216" s="535"/>
      <c r="J216" s="536"/>
      <c r="K216" s="535"/>
      <c r="L216" s="539"/>
      <c r="M216" s="536"/>
      <c r="N216" s="540"/>
      <c r="O216" s="541"/>
      <c r="P216" s="535"/>
      <c r="Q216" s="536"/>
      <c r="R216" s="535"/>
      <c r="S216" s="536"/>
      <c r="T216" s="542"/>
      <c r="U216" s="542"/>
      <c r="V216" s="542"/>
      <c r="W216" s="542"/>
      <c r="X216" s="535"/>
      <c r="Y216" s="536"/>
      <c r="Z216" s="170"/>
      <c r="AA216" s="535"/>
      <c r="AB216" s="536"/>
      <c r="AC216" s="82"/>
      <c r="AD216" s="12"/>
      <c r="AE216" s="79" t="str">
        <f>IFERROR(SUM(I216:AC216)/'2. Campaign information'!$T$15,"Complete 6.03-04")</f>
        <v>Complete 6.03-04</v>
      </c>
    </row>
    <row r="217" spans="2:31" x14ac:dyDescent="0.3">
      <c r="B217" s="80">
        <f t="shared" si="3"/>
        <v>66</v>
      </c>
      <c r="C217" s="537" t="str">
        <f>IFERROR(IF('4. Campaign staff'!C75='0d. Support language'!$A$38,'0d. Support language'!$A$38,CONCATENATE('4. Campaign staff'!C75," - ",VLOOKUP('4. Campaign staff'!G75,'0d. Support language'!$A$10:$B$13,2,FALSE), " - grade ",'4. Campaign staff'!E75)),'4. Campaign staff'!C75)</f>
        <v>Select cadre</v>
      </c>
      <c r="D217" s="537"/>
      <c r="E217" s="537"/>
      <c r="F217" s="537"/>
      <c r="G217" s="537"/>
      <c r="H217" s="538"/>
      <c r="I217" s="535"/>
      <c r="J217" s="536"/>
      <c r="K217" s="535"/>
      <c r="L217" s="539"/>
      <c r="M217" s="536"/>
      <c r="N217" s="540"/>
      <c r="O217" s="541"/>
      <c r="P217" s="535"/>
      <c r="Q217" s="536"/>
      <c r="R217" s="535"/>
      <c r="S217" s="536"/>
      <c r="T217" s="542"/>
      <c r="U217" s="542"/>
      <c r="V217" s="542"/>
      <c r="W217" s="542"/>
      <c r="X217" s="535"/>
      <c r="Y217" s="536"/>
      <c r="Z217" s="170"/>
      <c r="AA217" s="535"/>
      <c r="AB217" s="536"/>
      <c r="AC217" s="82"/>
      <c r="AD217" s="12"/>
      <c r="AE217" s="79" t="str">
        <f>IFERROR(SUM(I217:AC217)/'2. Campaign information'!$T$15,"Complete 6.03-04")</f>
        <v>Complete 6.03-04</v>
      </c>
    </row>
    <row r="218" spans="2:31" x14ac:dyDescent="0.3">
      <c r="B218" s="80">
        <f t="shared" si="3"/>
        <v>67</v>
      </c>
      <c r="C218" s="537" t="str">
        <f>IFERROR(IF('4. Campaign staff'!C76='0d. Support language'!$A$38,'0d. Support language'!$A$38,CONCATENATE('4. Campaign staff'!C76," - ",VLOOKUP('4. Campaign staff'!G76,'0d. Support language'!$A$10:$B$13,2,FALSE), " - grade ",'4. Campaign staff'!E76)),'4. Campaign staff'!C76)</f>
        <v>Select cadre</v>
      </c>
      <c r="D218" s="537"/>
      <c r="E218" s="537"/>
      <c r="F218" s="537"/>
      <c r="G218" s="537"/>
      <c r="H218" s="538"/>
      <c r="I218" s="535"/>
      <c r="J218" s="536"/>
      <c r="K218" s="535"/>
      <c r="L218" s="539"/>
      <c r="M218" s="536"/>
      <c r="N218" s="540"/>
      <c r="O218" s="541"/>
      <c r="P218" s="535"/>
      <c r="Q218" s="536"/>
      <c r="R218" s="535"/>
      <c r="S218" s="536"/>
      <c r="T218" s="542"/>
      <c r="U218" s="542"/>
      <c r="V218" s="542"/>
      <c r="W218" s="542"/>
      <c r="X218" s="535"/>
      <c r="Y218" s="536"/>
      <c r="Z218" s="170"/>
      <c r="AA218" s="535"/>
      <c r="AB218" s="536"/>
      <c r="AC218" s="82"/>
      <c r="AD218" s="12"/>
      <c r="AE218" s="79" t="str">
        <f>IFERROR(SUM(I218:AC218)/'2. Campaign information'!$T$15,"Complete 6.03-04")</f>
        <v>Complete 6.03-04</v>
      </c>
    </row>
    <row r="219" spans="2:31" x14ac:dyDescent="0.3">
      <c r="B219" s="80">
        <f t="shared" si="3"/>
        <v>68</v>
      </c>
      <c r="C219" s="537" t="str">
        <f>IFERROR(IF('4. Campaign staff'!C77='0d. Support language'!$A$38,'0d. Support language'!$A$38,CONCATENATE('4. Campaign staff'!C77," - ",VLOOKUP('4. Campaign staff'!G77,'0d. Support language'!$A$10:$B$13,2,FALSE), " - grade ",'4. Campaign staff'!E77)),'4. Campaign staff'!C77)</f>
        <v>Select cadre</v>
      </c>
      <c r="D219" s="537"/>
      <c r="E219" s="537"/>
      <c r="F219" s="537"/>
      <c r="G219" s="537"/>
      <c r="H219" s="538"/>
      <c r="I219" s="535"/>
      <c r="J219" s="536"/>
      <c r="K219" s="535"/>
      <c r="L219" s="539"/>
      <c r="M219" s="536"/>
      <c r="N219" s="540"/>
      <c r="O219" s="541"/>
      <c r="P219" s="535"/>
      <c r="Q219" s="536"/>
      <c r="R219" s="535"/>
      <c r="S219" s="536"/>
      <c r="T219" s="542"/>
      <c r="U219" s="542"/>
      <c r="V219" s="542"/>
      <c r="W219" s="542"/>
      <c r="X219" s="535"/>
      <c r="Y219" s="536"/>
      <c r="Z219" s="170"/>
      <c r="AA219" s="535"/>
      <c r="AB219" s="536"/>
      <c r="AC219" s="82"/>
      <c r="AD219" s="12"/>
      <c r="AE219" s="79" t="str">
        <f>IFERROR(SUM(I219:AC219)/'2. Campaign information'!$T$15,"Complete 6.03-04")</f>
        <v>Complete 6.03-04</v>
      </c>
    </row>
    <row r="220" spans="2:31" x14ac:dyDescent="0.3">
      <c r="B220" s="80">
        <f t="shared" si="3"/>
        <v>69</v>
      </c>
      <c r="C220" s="537" t="str">
        <f>IFERROR(IF('4. Campaign staff'!C78='0d. Support language'!$A$38,'0d. Support language'!$A$38,CONCATENATE('4. Campaign staff'!C78," - ",VLOOKUP('4. Campaign staff'!G78,'0d. Support language'!$A$10:$B$13,2,FALSE), " - grade ",'4. Campaign staff'!E78)),'4. Campaign staff'!C78)</f>
        <v>Select cadre</v>
      </c>
      <c r="D220" s="537"/>
      <c r="E220" s="537"/>
      <c r="F220" s="537"/>
      <c r="G220" s="537"/>
      <c r="H220" s="538"/>
      <c r="I220" s="535"/>
      <c r="J220" s="536"/>
      <c r="K220" s="535"/>
      <c r="L220" s="539"/>
      <c r="M220" s="536"/>
      <c r="N220" s="540"/>
      <c r="O220" s="541"/>
      <c r="P220" s="535"/>
      <c r="Q220" s="536"/>
      <c r="R220" s="535"/>
      <c r="S220" s="536"/>
      <c r="T220" s="542"/>
      <c r="U220" s="542"/>
      <c r="V220" s="542"/>
      <c r="W220" s="542"/>
      <c r="X220" s="535"/>
      <c r="Y220" s="536"/>
      <c r="Z220" s="170"/>
      <c r="AA220" s="535"/>
      <c r="AB220" s="536"/>
      <c r="AC220" s="82"/>
      <c r="AD220" s="12"/>
      <c r="AE220" s="79" t="str">
        <f>IFERROR(SUM(I220:AC220)/'2. Campaign information'!$T$15,"Complete 6.03-04")</f>
        <v>Complete 6.03-04</v>
      </c>
    </row>
    <row r="221" spans="2:31" x14ac:dyDescent="0.3">
      <c r="B221" s="80">
        <f t="shared" si="3"/>
        <v>70</v>
      </c>
      <c r="C221" s="537" t="str">
        <f>IFERROR(IF('4. Campaign staff'!C79='0d. Support language'!$A$38,'0d. Support language'!$A$38,CONCATENATE('4. Campaign staff'!C79," - ",VLOOKUP('4. Campaign staff'!G79,'0d. Support language'!$A$10:$B$13,2,FALSE), " - grade ",'4. Campaign staff'!E79)),'4. Campaign staff'!C79)</f>
        <v>Select cadre</v>
      </c>
      <c r="D221" s="537"/>
      <c r="E221" s="537"/>
      <c r="F221" s="537"/>
      <c r="G221" s="537"/>
      <c r="H221" s="538"/>
      <c r="I221" s="535"/>
      <c r="J221" s="536"/>
      <c r="K221" s="535"/>
      <c r="L221" s="539"/>
      <c r="M221" s="536"/>
      <c r="N221" s="540"/>
      <c r="O221" s="541"/>
      <c r="P221" s="535"/>
      <c r="Q221" s="536"/>
      <c r="R221" s="535"/>
      <c r="S221" s="536"/>
      <c r="T221" s="542"/>
      <c r="U221" s="542"/>
      <c r="V221" s="542"/>
      <c r="W221" s="542"/>
      <c r="X221" s="535"/>
      <c r="Y221" s="536"/>
      <c r="Z221" s="170"/>
      <c r="AA221" s="535"/>
      <c r="AB221" s="536"/>
      <c r="AC221" s="82"/>
      <c r="AD221" s="12"/>
      <c r="AE221" s="79" t="str">
        <f>IFERROR(SUM(I221:AC221)/'2. Campaign information'!$T$15,"Complete 6.03-04")</f>
        <v>Complete 6.03-04</v>
      </c>
    </row>
    <row r="222" spans="2:31" x14ac:dyDescent="0.3">
      <c r="B222" s="80">
        <f t="shared" si="3"/>
        <v>71</v>
      </c>
      <c r="C222" s="537" t="str">
        <f>IFERROR(IF('4. Campaign staff'!C80='0d. Support language'!$A$38,'0d. Support language'!$A$38,CONCATENATE('4. Campaign staff'!C80," - ",VLOOKUP('4. Campaign staff'!G80,'0d. Support language'!$A$10:$B$13,2,FALSE), " - grade ",'4. Campaign staff'!E80)),'4. Campaign staff'!C80)</f>
        <v>Select cadre</v>
      </c>
      <c r="D222" s="537"/>
      <c r="E222" s="537"/>
      <c r="F222" s="537"/>
      <c r="G222" s="537"/>
      <c r="H222" s="538"/>
      <c r="I222" s="535"/>
      <c r="J222" s="536"/>
      <c r="K222" s="535"/>
      <c r="L222" s="539"/>
      <c r="M222" s="536"/>
      <c r="N222" s="540"/>
      <c r="O222" s="541"/>
      <c r="P222" s="535"/>
      <c r="Q222" s="536"/>
      <c r="R222" s="535"/>
      <c r="S222" s="536"/>
      <c r="T222" s="542"/>
      <c r="U222" s="542"/>
      <c r="V222" s="542"/>
      <c r="W222" s="542"/>
      <c r="X222" s="535"/>
      <c r="Y222" s="536"/>
      <c r="Z222" s="170"/>
      <c r="AA222" s="535"/>
      <c r="AB222" s="536"/>
      <c r="AC222" s="82"/>
      <c r="AD222" s="12"/>
      <c r="AE222" s="79" t="str">
        <f>IFERROR(SUM(I222:AC222)/'2. Campaign information'!$T$15,"Complete 6.03-04")</f>
        <v>Complete 6.03-04</v>
      </c>
    </row>
    <row r="223" spans="2:31" x14ac:dyDescent="0.3">
      <c r="B223" s="80">
        <f t="shared" si="3"/>
        <v>72</v>
      </c>
      <c r="C223" s="537" t="str">
        <f>IFERROR(IF('4. Campaign staff'!C81='0d. Support language'!$A$38,'0d. Support language'!$A$38,CONCATENATE('4. Campaign staff'!C81," - ",VLOOKUP('4. Campaign staff'!G81,'0d. Support language'!$A$10:$B$13,2,FALSE), " - grade ",'4. Campaign staff'!E81)),'4. Campaign staff'!C81)</f>
        <v>Select cadre</v>
      </c>
      <c r="D223" s="537"/>
      <c r="E223" s="537"/>
      <c r="F223" s="537"/>
      <c r="G223" s="537"/>
      <c r="H223" s="538"/>
      <c r="I223" s="535"/>
      <c r="J223" s="536"/>
      <c r="K223" s="535"/>
      <c r="L223" s="539"/>
      <c r="M223" s="536"/>
      <c r="N223" s="540"/>
      <c r="O223" s="541"/>
      <c r="P223" s="535"/>
      <c r="Q223" s="536"/>
      <c r="R223" s="535"/>
      <c r="S223" s="536"/>
      <c r="T223" s="542"/>
      <c r="U223" s="542"/>
      <c r="V223" s="542"/>
      <c r="W223" s="542"/>
      <c r="X223" s="535"/>
      <c r="Y223" s="536"/>
      <c r="Z223" s="170"/>
      <c r="AA223" s="535"/>
      <c r="AB223" s="536"/>
      <c r="AC223" s="82"/>
      <c r="AD223" s="12"/>
      <c r="AE223" s="79" t="str">
        <f>IFERROR(SUM(I223:AC223)/'2. Campaign information'!$T$15,"Complete 6.03-04")</f>
        <v>Complete 6.03-04</v>
      </c>
    </row>
    <row r="224" spans="2:31" x14ac:dyDescent="0.3">
      <c r="B224" s="80">
        <f t="shared" si="3"/>
        <v>73</v>
      </c>
      <c r="C224" s="537" t="str">
        <f>IFERROR(IF('4. Campaign staff'!C82='0d. Support language'!$A$38,'0d. Support language'!$A$38,CONCATENATE('4. Campaign staff'!C82," - ",VLOOKUP('4. Campaign staff'!G82,'0d. Support language'!$A$10:$B$13,2,FALSE), " - grade ",'4. Campaign staff'!E82)),'4. Campaign staff'!C82)</f>
        <v>Select cadre</v>
      </c>
      <c r="D224" s="537"/>
      <c r="E224" s="537"/>
      <c r="F224" s="537"/>
      <c r="G224" s="537"/>
      <c r="H224" s="538"/>
      <c r="I224" s="535"/>
      <c r="J224" s="536"/>
      <c r="K224" s="535"/>
      <c r="L224" s="539"/>
      <c r="M224" s="536"/>
      <c r="N224" s="540"/>
      <c r="O224" s="541"/>
      <c r="P224" s="535"/>
      <c r="Q224" s="536"/>
      <c r="R224" s="535"/>
      <c r="S224" s="536"/>
      <c r="T224" s="542"/>
      <c r="U224" s="542"/>
      <c r="V224" s="542"/>
      <c r="W224" s="542"/>
      <c r="X224" s="535"/>
      <c r="Y224" s="536"/>
      <c r="Z224" s="170"/>
      <c r="AA224" s="535"/>
      <c r="AB224" s="536"/>
      <c r="AC224" s="82"/>
      <c r="AD224" s="12"/>
      <c r="AE224" s="79" t="str">
        <f>IFERROR(SUM(I224:AC224)/'2. Campaign information'!$T$15,"Complete 6.03-04")</f>
        <v>Complete 6.03-04</v>
      </c>
    </row>
    <row r="225" spans="2:31" x14ac:dyDescent="0.3">
      <c r="B225" s="80">
        <f t="shared" si="3"/>
        <v>74</v>
      </c>
      <c r="C225" s="537" t="str">
        <f>IFERROR(IF('4. Campaign staff'!C83='0d. Support language'!$A$38,'0d. Support language'!$A$38,CONCATENATE('4. Campaign staff'!C83," - ",VLOOKUP('4. Campaign staff'!G83,'0d. Support language'!$A$10:$B$13,2,FALSE), " - grade ",'4. Campaign staff'!E83)),'4. Campaign staff'!C83)</f>
        <v>Select cadre</v>
      </c>
      <c r="D225" s="537"/>
      <c r="E225" s="537"/>
      <c r="F225" s="537"/>
      <c r="G225" s="537"/>
      <c r="H225" s="538"/>
      <c r="I225" s="535"/>
      <c r="J225" s="536"/>
      <c r="K225" s="535"/>
      <c r="L225" s="539"/>
      <c r="M225" s="536"/>
      <c r="N225" s="540"/>
      <c r="O225" s="541"/>
      <c r="P225" s="535"/>
      <c r="Q225" s="536"/>
      <c r="R225" s="535"/>
      <c r="S225" s="536"/>
      <c r="T225" s="542"/>
      <c r="U225" s="542"/>
      <c r="V225" s="542"/>
      <c r="W225" s="542"/>
      <c r="X225" s="535"/>
      <c r="Y225" s="536"/>
      <c r="Z225" s="170"/>
      <c r="AA225" s="535"/>
      <c r="AB225" s="536"/>
      <c r="AC225" s="82"/>
      <c r="AD225" s="12"/>
      <c r="AE225" s="79" t="str">
        <f>IFERROR(SUM(I225:AC225)/'2. Campaign information'!$T$15,"Complete 6.03-04")</f>
        <v>Complete 6.03-04</v>
      </c>
    </row>
    <row r="226" spans="2:31" x14ac:dyDescent="0.3">
      <c r="B226" s="80">
        <f t="shared" si="3"/>
        <v>75</v>
      </c>
      <c r="C226" s="537" t="str">
        <f>IFERROR(IF('4. Campaign staff'!C84='0d. Support language'!$A$38,'0d. Support language'!$A$38,CONCATENATE('4. Campaign staff'!C84," - ",VLOOKUP('4. Campaign staff'!G84,'0d. Support language'!$A$10:$B$13,2,FALSE), " - grade ",'4. Campaign staff'!E84)),'4. Campaign staff'!C84)</f>
        <v>Select cadre</v>
      </c>
      <c r="D226" s="537"/>
      <c r="E226" s="537"/>
      <c r="F226" s="537"/>
      <c r="G226" s="537"/>
      <c r="H226" s="538"/>
      <c r="I226" s="535"/>
      <c r="J226" s="536"/>
      <c r="K226" s="535"/>
      <c r="L226" s="539"/>
      <c r="M226" s="536"/>
      <c r="N226" s="540"/>
      <c r="O226" s="541"/>
      <c r="P226" s="535"/>
      <c r="Q226" s="536"/>
      <c r="R226" s="535"/>
      <c r="S226" s="536"/>
      <c r="T226" s="542"/>
      <c r="U226" s="542"/>
      <c r="V226" s="542"/>
      <c r="W226" s="542"/>
      <c r="X226" s="535"/>
      <c r="Y226" s="536"/>
      <c r="Z226" s="170"/>
      <c r="AA226" s="535"/>
      <c r="AB226" s="536"/>
      <c r="AC226" s="82"/>
      <c r="AD226" s="12"/>
      <c r="AE226" s="79" t="str">
        <f>IFERROR(SUM(I226:AC226)/'2. Campaign information'!$T$15,"Complete 6.03-04")</f>
        <v>Complete 6.03-04</v>
      </c>
    </row>
    <row r="227" spans="2:31" x14ac:dyDescent="0.3">
      <c r="B227" s="80">
        <f t="shared" si="3"/>
        <v>76</v>
      </c>
      <c r="C227" s="537" t="str">
        <f>IFERROR(IF('4. Campaign staff'!C85='0d. Support language'!$A$38,'0d. Support language'!$A$38,CONCATENATE('4. Campaign staff'!C85," - ",VLOOKUP('4. Campaign staff'!G85,'0d. Support language'!$A$10:$B$13,2,FALSE), " - grade ",'4. Campaign staff'!E85)),'4. Campaign staff'!C85)</f>
        <v>Select cadre</v>
      </c>
      <c r="D227" s="537"/>
      <c r="E227" s="537"/>
      <c r="F227" s="537"/>
      <c r="G227" s="537"/>
      <c r="H227" s="538"/>
      <c r="I227" s="535"/>
      <c r="J227" s="536"/>
      <c r="K227" s="535"/>
      <c r="L227" s="539"/>
      <c r="M227" s="536"/>
      <c r="N227" s="540"/>
      <c r="O227" s="541"/>
      <c r="P227" s="535"/>
      <c r="Q227" s="536"/>
      <c r="R227" s="535"/>
      <c r="S227" s="536"/>
      <c r="T227" s="542"/>
      <c r="U227" s="542"/>
      <c r="V227" s="542"/>
      <c r="W227" s="542"/>
      <c r="X227" s="535"/>
      <c r="Y227" s="536"/>
      <c r="Z227" s="170"/>
      <c r="AA227" s="535"/>
      <c r="AB227" s="536"/>
      <c r="AC227" s="82"/>
      <c r="AD227" s="12"/>
      <c r="AE227" s="79" t="str">
        <f>IFERROR(SUM(I227:AC227)/'2. Campaign information'!$T$15,"Complete 6.03-04")</f>
        <v>Complete 6.03-04</v>
      </c>
    </row>
    <row r="228" spans="2:31" x14ac:dyDescent="0.3">
      <c r="B228" s="80">
        <f t="shared" si="3"/>
        <v>77</v>
      </c>
      <c r="C228" s="537" t="str">
        <f>IFERROR(IF('4. Campaign staff'!C86='0d. Support language'!$A$38,'0d. Support language'!$A$38,CONCATENATE('4. Campaign staff'!C86," - ",VLOOKUP('4. Campaign staff'!G86,'0d. Support language'!$A$10:$B$13,2,FALSE), " - grade ",'4. Campaign staff'!E86)),'4. Campaign staff'!C86)</f>
        <v>Select cadre</v>
      </c>
      <c r="D228" s="537"/>
      <c r="E228" s="537"/>
      <c r="F228" s="537"/>
      <c r="G228" s="537"/>
      <c r="H228" s="538"/>
      <c r="I228" s="535"/>
      <c r="J228" s="536"/>
      <c r="K228" s="535"/>
      <c r="L228" s="539"/>
      <c r="M228" s="536"/>
      <c r="N228" s="540"/>
      <c r="O228" s="541"/>
      <c r="P228" s="535"/>
      <c r="Q228" s="536"/>
      <c r="R228" s="535"/>
      <c r="S228" s="536"/>
      <c r="T228" s="542"/>
      <c r="U228" s="542"/>
      <c r="V228" s="542"/>
      <c r="W228" s="542"/>
      <c r="X228" s="535"/>
      <c r="Y228" s="536"/>
      <c r="Z228" s="170"/>
      <c r="AA228" s="535"/>
      <c r="AB228" s="536"/>
      <c r="AC228" s="82"/>
      <c r="AD228" s="12"/>
      <c r="AE228" s="79" t="str">
        <f>IFERROR(SUM(I228:AC228)/'2. Campaign information'!$T$15,"Complete 6.03-04")</f>
        <v>Complete 6.03-04</v>
      </c>
    </row>
    <row r="229" spans="2:31" x14ac:dyDescent="0.3">
      <c r="B229" s="80">
        <f t="shared" si="3"/>
        <v>78</v>
      </c>
      <c r="C229" s="537" t="str">
        <f>IFERROR(IF('4. Campaign staff'!C87='0d. Support language'!$A$38,'0d. Support language'!$A$38,CONCATENATE('4. Campaign staff'!C87," - ",VLOOKUP('4. Campaign staff'!G87,'0d. Support language'!$A$10:$B$13,2,FALSE), " - grade ",'4. Campaign staff'!E87)),'4. Campaign staff'!C87)</f>
        <v>Select cadre</v>
      </c>
      <c r="D229" s="537"/>
      <c r="E229" s="537"/>
      <c r="F229" s="537"/>
      <c r="G229" s="537"/>
      <c r="H229" s="538"/>
      <c r="I229" s="535"/>
      <c r="J229" s="536"/>
      <c r="K229" s="535"/>
      <c r="L229" s="539"/>
      <c r="M229" s="536"/>
      <c r="N229" s="540"/>
      <c r="O229" s="541"/>
      <c r="P229" s="535"/>
      <c r="Q229" s="536"/>
      <c r="R229" s="535"/>
      <c r="S229" s="536"/>
      <c r="T229" s="542"/>
      <c r="U229" s="542"/>
      <c r="V229" s="542"/>
      <c r="W229" s="542"/>
      <c r="X229" s="535"/>
      <c r="Y229" s="536"/>
      <c r="Z229" s="170"/>
      <c r="AA229" s="535"/>
      <c r="AB229" s="536"/>
      <c r="AC229" s="82"/>
      <c r="AD229" s="12"/>
      <c r="AE229" s="79" t="str">
        <f>IFERROR(SUM(I229:AC229)/'2. Campaign information'!$T$15,"Complete 6.03-04")</f>
        <v>Complete 6.03-04</v>
      </c>
    </row>
    <row r="230" spans="2:31" x14ac:dyDescent="0.3">
      <c r="B230" s="80">
        <f t="shared" si="3"/>
        <v>79</v>
      </c>
      <c r="C230" s="537" t="str">
        <f>IFERROR(IF('4. Campaign staff'!C88='0d. Support language'!$A$38,'0d. Support language'!$A$38,CONCATENATE('4. Campaign staff'!C88," - ",VLOOKUP('4. Campaign staff'!G88,'0d. Support language'!$A$10:$B$13,2,FALSE), " - grade ",'4. Campaign staff'!E88)),'4. Campaign staff'!C88)</f>
        <v>Select cadre</v>
      </c>
      <c r="D230" s="537"/>
      <c r="E230" s="537"/>
      <c r="F230" s="537"/>
      <c r="G230" s="537"/>
      <c r="H230" s="538"/>
      <c r="I230" s="535"/>
      <c r="J230" s="536"/>
      <c r="K230" s="535"/>
      <c r="L230" s="539"/>
      <c r="M230" s="536"/>
      <c r="N230" s="540"/>
      <c r="O230" s="541"/>
      <c r="P230" s="535"/>
      <c r="Q230" s="536"/>
      <c r="R230" s="535"/>
      <c r="S230" s="536"/>
      <c r="T230" s="542"/>
      <c r="U230" s="542"/>
      <c r="V230" s="542"/>
      <c r="W230" s="542"/>
      <c r="X230" s="535"/>
      <c r="Y230" s="536"/>
      <c r="Z230" s="170"/>
      <c r="AA230" s="535"/>
      <c r="AB230" s="536"/>
      <c r="AC230" s="82"/>
      <c r="AD230" s="12"/>
      <c r="AE230" s="79" t="str">
        <f>IFERROR(SUM(I230:AC230)/'2. Campaign information'!$T$15,"Complete 6.03-04")</f>
        <v>Complete 6.03-04</v>
      </c>
    </row>
    <row r="231" spans="2:31" x14ac:dyDescent="0.3">
      <c r="B231" s="80">
        <f t="shared" si="3"/>
        <v>80</v>
      </c>
      <c r="C231" s="537" t="str">
        <f>IFERROR(IF('4. Campaign staff'!C89='0d. Support language'!$A$38,'0d. Support language'!$A$38,CONCATENATE('4. Campaign staff'!C89," - ",VLOOKUP('4. Campaign staff'!G89,'0d. Support language'!$A$10:$B$13,2,FALSE), " - grade ",'4. Campaign staff'!E89)),'4. Campaign staff'!C89)</f>
        <v>Select cadre</v>
      </c>
      <c r="D231" s="537"/>
      <c r="E231" s="537"/>
      <c r="F231" s="537"/>
      <c r="G231" s="537"/>
      <c r="H231" s="538"/>
      <c r="I231" s="535"/>
      <c r="J231" s="536"/>
      <c r="K231" s="535"/>
      <c r="L231" s="539"/>
      <c r="M231" s="536"/>
      <c r="N231" s="540"/>
      <c r="O231" s="541"/>
      <c r="P231" s="535"/>
      <c r="Q231" s="536"/>
      <c r="R231" s="535"/>
      <c r="S231" s="536"/>
      <c r="T231" s="542"/>
      <c r="U231" s="542"/>
      <c r="V231" s="542"/>
      <c r="W231" s="542"/>
      <c r="X231" s="535"/>
      <c r="Y231" s="536"/>
      <c r="Z231" s="170"/>
      <c r="AA231" s="535"/>
      <c r="AB231" s="536"/>
      <c r="AC231" s="82"/>
      <c r="AD231" s="12"/>
      <c r="AE231" s="79" t="str">
        <f>IFERROR(SUM(I231:AC231)/'2. Campaign information'!$T$15,"Complete 6.03-04")</f>
        <v>Complete 6.03-04</v>
      </c>
    </row>
    <row r="232" spans="2:31" x14ac:dyDescent="0.3">
      <c r="B232" s="80">
        <f t="shared" si="3"/>
        <v>81</v>
      </c>
      <c r="C232" s="537" t="str">
        <f>IFERROR(IF('4. Campaign staff'!C90='0d. Support language'!$A$38,'0d. Support language'!$A$38,CONCATENATE('4. Campaign staff'!C90," - ",VLOOKUP('4. Campaign staff'!G90,'0d. Support language'!$A$10:$B$13,2,FALSE), " - grade ",'4. Campaign staff'!E90)),'4. Campaign staff'!C90)</f>
        <v>Select cadre</v>
      </c>
      <c r="D232" s="537"/>
      <c r="E232" s="537"/>
      <c r="F232" s="537"/>
      <c r="G232" s="537"/>
      <c r="H232" s="538"/>
      <c r="I232" s="535"/>
      <c r="J232" s="536"/>
      <c r="K232" s="535"/>
      <c r="L232" s="539"/>
      <c r="M232" s="536"/>
      <c r="N232" s="540"/>
      <c r="O232" s="541"/>
      <c r="P232" s="535"/>
      <c r="Q232" s="536"/>
      <c r="R232" s="535"/>
      <c r="S232" s="536"/>
      <c r="T232" s="542"/>
      <c r="U232" s="542"/>
      <c r="V232" s="542"/>
      <c r="W232" s="542"/>
      <c r="X232" s="535"/>
      <c r="Y232" s="536"/>
      <c r="Z232" s="170"/>
      <c r="AA232" s="535"/>
      <c r="AB232" s="536"/>
      <c r="AC232" s="82"/>
      <c r="AD232" s="12"/>
      <c r="AE232" s="79" t="str">
        <f>IFERROR(SUM(I232:AC232)/'2. Campaign information'!$T$15,"Complete 6.03-04")</f>
        <v>Complete 6.03-04</v>
      </c>
    </row>
    <row r="233" spans="2:31" x14ac:dyDescent="0.3">
      <c r="B233" s="80">
        <f t="shared" si="3"/>
        <v>82</v>
      </c>
      <c r="C233" s="537" t="str">
        <f>IFERROR(IF('4. Campaign staff'!C91='0d. Support language'!$A$38,'0d. Support language'!$A$38,CONCATENATE('4. Campaign staff'!C91," - ",VLOOKUP('4. Campaign staff'!G91,'0d. Support language'!$A$10:$B$13,2,FALSE), " - grade ",'4. Campaign staff'!E91)),'4. Campaign staff'!C91)</f>
        <v>Select cadre</v>
      </c>
      <c r="D233" s="537"/>
      <c r="E233" s="537"/>
      <c r="F233" s="537"/>
      <c r="G233" s="537"/>
      <c r="H233" s="538"/>
      <c r="I233" s="535"/>
      <c r="J233" s="536"/>
      <c r="K233" s="535"/>
      <c r="L233" s="539"/>
      <c r="M233" s="536"/>
      <c r="N233" s="540"/>
      <c r="O233" s="541"/>
      <c r="P233" s="535"/>
      <c r="Q233" s="536"/>
      <c r="R233" s="535"/>
      <c r="S233" s="536"/>
      <c r="T233" s="542"/>
      <c r="U233" s="542"/>
      <c r="V233" s="542"/>
      <c r="W233" s="542"/>
      <c r="X233" s="535"/>
      <c r="Y233" s="536"/>
      <c r="Z233" s="170"/>
      <c r="AA233" s="535"/>
      <c r="AB233" s="536"/>
      <c r="AC233" s="82"/>
      <c r="AD233" s="12"/>
      <c r="AE233" s="79" t="str">
        <f>IFERROR(SUM(I233:AC233)/'2. Campaign information'!$T$15,"Complete 6.03-04")</f>
        <v>Complete 6.03-04</v>
      </c>
    </row>
    <row r="234" spans="2:31" x14ac:dyDescent="0.3">
      <c r="B234" s="80">
        <f t="shared" si="3"/>
        <v>83</v>
      </c>
      <c r="C234" s="537" t="str">
        <f>IFERROR(IF('4. Campaign staff'!C92='0d. Support language'!$A$38,'0d. Support language'!$A$38,CONCATENATE('4. Campaign staff'!C92," - ",VLOOKUP('4. Campaign staff'!G92,'0d. Support language'!$A$10:$B$13,2,FALSE), " - grade ",'4. Campaign staff'!E92)),'4. Campaign staff'!C92)</f>
        <v>Select cadre</v>
      </c>
      <c r="D234" s="537"/>
      <c r="E234" s="537"/>
      <c r="F234" s="537"/>
      <c r="G234" s="537"/>
      <c r="H234" s="538"/>
      <c r="I234" s="535"/>
      <c r="J234" s="536"/>
      <c r="K234" s="535"/>
      <c r="L234" s="539"/>
      <c r="M234" s="536"/>
      <c r="N234" s="540"/>
      <c r="O234" s="541"/>
      <c r="P234" s="535"/>
      <c r="Q234" s="536"/>
      <c r="R234" s="535"/>
      <c r="S234" s="536"/>
      <c r="T234" s="542"/>
      <c r="U234" s="542"/>
      <c r="V234" s="542"/>
      <c r="W234" s="542"/>
      <c r="X234" s="535"/>
      <c r="Y234" s="536"/>
      <c r="Z234" s="170"/>
      <c r="AA234" s="535"/>
      <c r="AB234" s="536"/>
      <c r="AC234" s="82"/>
      <c r="AD234" s="12"/>
      <c r="AE234" s="79" t="str">
        <f>IFERROR(SUM(I234:AC234)/'2. Campaign information'!$T$15,"Complete 6.03-04")</f>
        <v>Complete 6.03-04</v>
      </c>
    </row>
    <row r="235" spans="2:31" x14ac:dyDescent="0.3">
      <c r="B235" s="80">
        <f t="shared" si="3"/>
        <v>84</v>
      </c>
      <c r="C235" s="537" t="str">
        <f>IFERROR(IF('4. Campaign staff'!C93='0d. Support language'!$A$38,'0d. Support language'!$A$38,CONCATENATE('4. Campaign staff'!C93," - ",VLOOKUP('4. Campaign staff'!G93,'0d. Support language'!$A$10:$B$13,2,FALSE), " - grade ",'4. Campaign staff'!E93)),'4. Campaign staff'!C93)</f>
        <v>Select cadre</v>
      </c>
      <c r="D235" s="537"/>
      <c r="E235" s="537"/>
      <c r="F235" s="537"/>
      <c r="G235" s="537"/>
      <c r="H235" s="538"/>
      <c r="I235" s="535"/>
      <c r="J235" s="536"/>
      <c r="K235" s="535"/>
      <c r="L235" s="539"/>
      <c r="M235" s="536"/>
      <c r="N235" s="540"/>
      <c r="O235" s="541"/>
      <c r="P235" s="535"/>
      <c r="Q235" s="536"/>
      <c r="R235" s="535"/>
      <c r="S235" s="536"/>
      <c r="T235" s="542"/>
      <c r="U235" s="542"/>
      <c r="V235" s="542"/>
      <c r="W235" s="542"/>
      <c r="X235" s="535"/>
      <c r="Y235" s="536"/>
      <c r="Z235" s="170"/>
      <c r="AA235" s="535"/>
      <c r="AB235" s="536"/>
      <c r="AC235" s="82"/>
      <c r="AD235" s="12"/>
      <c r="AE235" s="79" t="str">
        <f>IFERROR(SUM(I235:AC235)/'2. Campaign information'!$T$15,"Complete 6.03-04")</f>
        <v>Complete 6.03-04</v>
      </c>
    </row>
    <row r="236" spans="2:31" x14ac:dyDescent="0.3">
      <c r="B236" s="80">
        <f t="shared" si="3"/>
        <v>85</v>
      </c>
      <c r="C236" s="537" t="str">
        <f>IFERROR(IF('4. Campaign staff'!C94='0d. Support language'!$A$38,'0d. Support language'!$A$38,CONCATENATE('4. Campaign staff'!C94," - ",VLOOKUP('4. Campaign staff'!G94,'0d. Support language'!$A$10:$B$13,2,FALSE), " - grade ",'4. Campaign staff'!E94)),'4. Campaign staff'!C94)</f>
        <v>Select cadre</v>
      </c>
      <c r="D236" s="537"/>
      <c r="E236" s="537"/>
      <c r="F236" s="537"/>
      <c r="G236" s="537"/>
      <c r="H236" s="538"/>
      <c r="I236" s="535"/>
      <c r="J236" s="536"/>
      <c r="K236" s="535"/>
      <c r="L236" s="539"/>
      <c r="M236" s="536"/>
      <c r="N236" s="540"/>
      <c r="O236" s="541"/>
      <c r="P236" s="535"/>
      <c r="Q236" s="536"/>
      <c r="R236" s="535"/>
      <c r="S236" s="536"/>
      <c r="T236" s="542"/>
      <c r="U236" s="542"/>
      <c r="V236" s="542"/>
      <c r="W236" s="542"/>
      <c r="X236" s="535"/>
      <c r="Y236" s="536"/>
      <c r="Z236" s="170"/>
      <c r="AA236" s="535"/>
      <c r="AB236" s="536"/>
      <c r="AC236" s="82"/>
      <c r="AD236" s="12"/>
      <c r="AE236" s="79" t="str">
        <f>IFERROR(SUM(I236:AC236)/'2. Campaign information'!$T$15,"Complete 6.03-04")</f>
        <v>Complete 6.03-04</v>
      </c>
    </row>
    <row r="237" spans="2:31" x14ac:dyDescent="0.3">
      <c r="B237" s="80">
        <f t="shared" si="3"/>
        <v>86</v>
      </c>
      <c r="C237" s="537" t="str">
        <f>IFERROR(IF('4. Campaign staff'!C95='0d. Support language'!$A$38,'0d. Support language'!$A$38,CONCATENATE('4. Campaign staff'!C95," - ",VLOOKUP('4. Campaign staff'!G95,'0d. Support language'!$A$10:$B$13,2,FALSE), " - grade ",'4. Campaign staff'!E95)),'4. Campaign staff'!C95)</f>
        <v>Select cadre</v>
      </c>
      <c r="D237" s="537"/>
      <c r="E237" s="537"/>
      <c r="F237" s="537"/>
      <c r="G237" s="537"/>
      <c r="H237" s="538"/>
      <c r="I237" s="535"/>
      <c r="J237" s="536"/>
      <c r="K237" s="535"/>
      <c r="L237" s="539"/>
      <c r="M237" s="536"/>
      <c r="N237" s="540"/>
      <c r="O237" s="541"/>
      <c r="P237" s="535"/>
      <c r="Q237" s="536"/>
      <c r="R237" s="535"/>
      <c r="S237" s="536"/>
      <c r="T237" s="542"/>
      <c r="U237" s="542"/>
      <c r="V237" s="542"/>
      <c r="W237" s="542"/>
      <c r="X237" s="535"/>
      <c r="Y237" s="536"/>
      <c r="Z237" s="170"/>
      <c r="AA237" s="535"/>
      <c r="AB237" s="536"/>
      <c r="AC237" s="82"/>
      <c r="AD237" s="12"/>
      <c r="AE237" s="79" t="str">
        <f>IFERROR(SUM(I237:AC237)/'2. Campaign information'!$T$15,"Complete 6.03-04")</f>
        <v>Complete 6.03-04</v>
      </c>
    </row>
    <row r="238" spans="2:31" x14ac:dyDescent="0.3">
      <c r="B238" s="80">
        <f t="shared" si="3"/>
        <v>87</v>
      </c>
      <c r="C238" s="537" t="str">
        <f>IFERROR(IF('4. Campaign staff'!C96='0d. Support language'!$A$38,'0d. Support language'!$A$38,CONCATENATE('4. Campaign staff'!C96," - ",VLOOKUP('4. Campaign staff'!G96,'0d. Support language'!$A$10:$B$13,2,FALSE), " - grade ",'4. Campaign staff'!E96)),'4. Campaign staff'!C96)</f>
        <v>Select cadre</v>
      </c>
      <c r="D238" s="537"/>
      <c r="E238" s="537"/>
      <c r="F238" s="537"/>
      <c r="G238" s="537"/>
      <c r="H238" s="538"/>
      <c r="I238" s="535"/>
      <c r="J238" s="536"/>
      <c r="K238" s="535"/>
      <c r="L238" s="539"/>
      <c r="M238" s="536"/>
      <c r="N238" s="540"/>
      <c r="O238" s="541"/>
      <c r="P238" s="535"/>
      <c r="Q238" s="536"/>
      <c r="R238" s="535"/>
      <c r="S238" s="536"/>
      <c r="T238" s="542"/>
      <c r="U238" s="542"/>
      <c r="V238" s="542"/>
      <c r="W238" s="542"/>
      <c r="X238" s="535"/>
      <c r="Y238" s="536"/>
      <c r="Z238" s="170"/>
      <c r="AA238" s="535"/>
      <c r="AB238" s="536"/>
      <c r="AC238" s="82"/>
      <c r="AD238" s="12"/>
      <c r="AE238" s="79" t="str">
        <f>IFERROR(SUM(I238:AC238)/'2. Campaign information'!$T$15,"Complete 6.03-04")</f>
        <v>Complete 6.03-04</v>
      </c>
    </row>
    <row r="239" spans="2:31" x14ac:dyDescent="0.3">
      <c r="B239" s="80">
        <f t="shared" si="3"/>
        <v>88</v>
      </c>
      <c r="C239" s="537" t="str">
        <f>IFERROR(IF('4. Campaign staff'!C97='0d. Support language'!$A$38,'0d. Support language'!$A$38,CONCATENATE('4. Campaign staff'!C97," - ",VLOOKUP('4. Campaign staff'!G97,'0d. Support language'!$A$10:$B$13,2,FALSE), " - grade ",'4. Campaign staff'!E97)),'4. Campaign staff'!C97)</f>
        <v>Select cadre</v>
      </c>
      <c r="D239" s="537"/>
      <c r="E239" s="537"/>
      <c r="F239" s="537"/>
      <c r="G239" s="537"/>
      <c r="H239" s="538"/>
      <c r="I239" s="535"/>
      <c r="J239" s="536"/>
      <c r="K239" s="535"/>
      <c r="L239" s="539"/>
      <c r="M239" s="536"/>
      <c r="N239" s="540"/>
      <c r="O239" s="541"/>
      <c r="P239" s="535"/>
      <c r="Q239" s="536"/>
      <c r="R239" s="535"/>
      <c r="S239" s="536"/>
      <c r="T239" s="542"/>
      <c r="U239" s="542"/>
      <c r="V239" s="542"/>
      <c r="W239" s="542"/>
      <c r="X239" s="535"/>
      <c r="Y239" s="536"/>
      <c r="Z239" s="170"/>
      <c r="AA239" s="535"/>
      <c r="AB239" s="536"/>
      <c r="AC239" s="82"/>
      <c r="AD239" s="12"/>
      <c r="AE239" s="79" t="str">
        <f>IFERROR(SUM(I239:AC239)/'2. Campaign information'!$T$15,"Complete 6.03-04")</f>
        <v>Complete 6.03-04</v>
      </c>
    </row>
    <row r="240" spans="2:31" x14ac:dyDescent="0.3">
      <c r="B240" s="80">
        <f t="shared" si="3"/>
        <v>89</v>
      </c>
      <c r="C240" s="537" t="str">
        <f>IFERROR(IF('4. Campaign staff'!C98='0d. Support language'!$A$38,'0d. Support language'!$A$38,CONCATENATE('4. Campaign staff'!C98," - ",VLOOKUP('4. Campaign staff'!G98,'0d. Support language'!$A$10:$B$13,2,FALSE), " - grade ",'4. Campaign staff'!E98)),'4. Campaign staff'!C98)</f>
        <v>Select cadre</v>
      </c>
      <c r="D240" s="537"/>
      <c r="E240" s="537"/>
      <c r="F240" s="537"/>
      <c r="G240" s="537"/>
      <c r="H240" s="538"/>
      <c r="I240" s="535"/>
      <c r="J240" s="536"/>
      <c r="K240" s="535"/>
      <c r="L240" s="539"/>
      <c r="M240" s="536"/>
      <c r="N240" s="540"/>
      <c r="O240" s="541"/>
      <c r="P240" s="535"/>
      <c r="Q240" s="536"/>
      <c r="R240" s="535"/>
      <c r="S240" s="536"/>
      <c r="T240" s="542"/>
      <c r="U240" s="542"/>
      <c r="V240" s="542"/>
      <c r="W240" s="542"/>
      <c r="X240" s="535"/>
      <c r="Y240" s="536"/>
      <c r="Z240" s="170"/>
      <c r="AA240" s="535"/>
      <c r="AB240" s="536"/>
      <c r="AC240" s="82"/>
      <c r="AD240" s="12"/>
      <c r="AE240" s="79" t="str">
        <f>IFERROR(SUM(I240:AC240)/'2. Campaign information'!$T$15,"Complete 6.03-04")</f>
        <v>Complete 6.03-04</v>
      </c>
    </row>
    <row r="241" spans="2:31" x14ac:dyDescent="0.3">
      <c r="B241" s="80">
        <f t="shared" si="3"/>
        <v>90</v>
      </c>
      <c r="C241" s="537" t="str">
        <f>IFERROR(IF('4. Campaign staff'!C99='0d. Support language'!$A$38,'0d. Support language'!$A$38,CONCATENATE('4. Campaign staff'!C99," - ",VLOOKUP('4. Campaign staff'!G99,'0d. Support language'!$A$10:$B$13,2,FALSE), " - grade ",'4. Campaign staff'!E99)),'4. Campaign staff'!C99)</f>
        <v>Select cadre</v>
      </c>
      <c r="D241" s="537"/>
      <c r="E241" s="537"/>
      <c r="F241" s="537"/>
      <c r="G241" s="537"/>
      <c r="H241" s="538"/>
      <c r="I241" s="535"/>
      <c r="J241" s="536"/>
      <c r="K241" s="535"/>
      <c r="L241" s="539"/>
      <c r="M241" s="536"/>
      <c r="N241" s="540"/>
      <c r="O241" s="541"/>
      <c r="P241" s="535"/>
      <c r="Q241" s="536"/>
      <c r="R241" s="535"/>
      <c r="S241" s="536"/>
      <c r="T241" s="542"/>
      <c r="U241" s="542"/>
      <c r="V241" s="542"/>
      <c r="W241" s="542"/>
      <c r="X241" s="535"/>
      <c r="Y241" s="536"/>
      <c r="Z241" s="170"/>
      <c r="AA241" s="535"/>
      <c r="AB241" s="536"/>
      <c r="AC241" s="82"/>
      <c r="AD241" s="12"/>
      <c r="AE241" s="79" t="str">
        <f>IFERROR(SUM(I241:AC241)/'2. Campaign information'!$T$15,"Complete 6.03-04")</f>
        <v>Complete 6.03-04</v>
      </c>
    </row>
    <row r="242" spans="2:31" x14ac:dyDescent="0.3">
      <c r="B242" s="80">
        <f t="shared" si="3"/>
        <v>91</v>
      </c>
      <c r="C242" s="537" t="str">
        <f>IFERROR(IF('4. Campaign staff'!C100='0d. Support language'!$A$38,'0d. Support language'!$A$38,CONCATENATE('4. Campaign staff'!C100," - ",VLOOKUP('4. Campaign staff'!G100,'0d. Support language'!$A$10:$B$13,2,FALSE), " - grade ",'4. Campaign staff'!E100)),'4. Campaign staff'!C100)</f>
        <v>Select cadre</v>
      </c>
      <c r="D242" s="537"/>
      <c r="E242" s="537"/>
      <c r="F242" s="537"/>
      <c r="G242" s="537"/>
      <c r="H242" s="538"/>
      <c r="I242" s="535"/>
      <c r="J242" s="536"/>
      <c r="K242" s="535"/>
      <c r="L242" s="539"/>
      <c r="M242" s="536"/>
      <c r="N242" s="540"/>
      <c r="O242" s="541"/>
      <c r="P242" s="535"/>
      <c r="Q242" s="536"/>
      <c r="R242" s="535"/>
      <c r="S242" s="536"/>
      <c r="T242" s="542"/>
      <c r="U242" s="542"/>
      <c r="V242" s="542"/>
      <c r="W242" s="542"/>
      <c r="X242" s="535"/>
      <c r="Y242" s="536"/>
      <c r="Z242" s="170"/>
      <c r="AA242" s="535"/>
      <c r="AB242" s="536"/>
      <c r="AC242" s="82"/>
      <c r="AD242" s="12"/>
      <c r="AE242" s="79" t="str">
        <f>IFERROR(SUM(I242:AC242)/'2. Campaign information'!$T$15,"Complete 6.03-04")</f>
        <v>Complete 6.03-04</v>
      </c>
    </row>
    <row r="243" spans="2:31" x14ac:dyDescent="0.3">
      <c r="B243" s="80">
        <f t="shared" si="3"/>
        <v>92</v>
      </c>
      <c r="C243" s="537" t="str">
        <f>IFERROR(IF('4. Campaign staff'!C101='0d. Support language'!$A$38,'0d. Support language'!$A$38,CONCATENATE('4. Campaign staff'!C101," - ",VLOOKUP('4. Campaign staff'!G101,'0d. Support language'!$A$10:$B$13,2,FALSE), " - grade ",'4. Campaign staff'!E101)),'4. Campaign staff'!C101)</f>
        <v>Select cadre</v>
      </c>
      <c r="D243" s="537"/>
      <c r="E243" s="537"/>
      <c r="F243" s="537"/>
      <c r="G243" s="537"/>
      <c r="H243" s="538"/>
      <c r="I243" s="535"/>
      <c r="J243" s="536"/>
      <c r="K243" s="535"/>
      <c r="L243" s="539"/>
      <c r="M243" s="536"/>
      <c r="N243" s="540"/>
      <c r="O243" s="541"/>
      <c r="P243" s="535"/>
      <c r="Q243" s="536"/>
      <c r="R243" s="535"/>
      <c r="S243" s="536"/>
      <c r="T243" s="542"/>
      <c r="U243" s="542"/>
      <c r="V243" s="542"/>
      <c r="W243" s="542"/>
      <c r="X243" s="535"/>
      <c r="Y243" s="536"/>
      <c r="Z243" s="170"/>
      <c r="AA243" s="535"/>
      <c r="AB243" s="536"/>
      <c r="AC243" s="82"/>
      <c r="AD243" s="12"/>
      <c r="AE243" s="79" t="str">
        <f>IFERROR(SUM(I243:AC243)/'2. Campaign information'!$T$15,"Complete 6.03-04")</f>
        <v>Complete 6.03-04</v>
      </c>
    </row>
    <row r="244" spans="2:31" x14ac:dyDescent="0.3">
      <c r="B244" s="80">
        <f t="shared" si="3"/>
        <v>93</v>
      </c>
      <c r="C244" s="537" t="str">
        <f>IFERROR(IF('4. Campaign staff'!C102='0d. Support language'!$A$38,'0d. Support language'!$A$38,CONCATENATE('4. Campaign staff'!C102," - ",VLOOKUP('4. Campaign staff'!G102,'0d. Support language'!$A$10:$B$13,2,FALSE), " - grade ",'4. Campaign staff'!E102)),'4. Campaign staff'!C102)</f>
        <v>Select cadre</v>
      </c>
      <c r="D244" s="537"/>
      <c r="E244" s="537"/>
      <c r="F244" s="537"/>
      <c r="G244" s="537"/>
      <c r="H244" s="538"/>
      <c r="I244" s="535"/>
      <c r="J244" s="536"/>
      <c r="K244" s="535"/>
      <c r="L244" s="539"/>
      <c r="M244" s="536"/>
      <c r="N244" s="540"/>
      <c r="O244" s="541"/>
      <c r="P244" s="535"/>
      <c r="Q244" s="536"/>
      <c r="R244" s="535"/>
      <c r="S244" s="536"/>
      <c r="T244" s="542"/>
      <c r="U244" s="542"/>
      <c r="V244" s="542"/>
      <c r="W244" s="542"/>
      <c r="X244" s="535"/>
      <c r="Y244" s="536"/>
      <c r="Z244" s="170"/>
      <c r="AA244" s="535"/>
      <c r="AB244" s="536"/>
      <c r="AC244" s="82"/>
      <c r="AD244" s="12"/>
      <c r="AE244" s="79" t="str">
        <f>IFERROR(SUM(I244:AC244)/'2. Campaign information'!$T$15,"Complete 6.03-04")</f>
        <v>Complete 6.03-04</v>
      </c>
    </row>
    <row r="245" spans="2:31" x14ac:dyDescent="0.3">
      <c r="B245" s="80">
        <f t="shared" si="3"/>
        <v>94</v>
      </c>
      <c r="C245" s="537" t="str">
        <f>IFERROR(IF('4. Campaign staff'!C103='0d. Support language'!$A$38,'0d. Support language'!$A$38,CONCATENATE('4. Campaign staff'!C103," - ",VLOOKUP('4. Campaign staff'!G103,'0d. Support language'!$A$10:$B$13,2,FALSE), " - grade ",'4. Campaign staff'!E103)),'4. Campaign staff'!C103)</f>
        <v>Select cadre</v>
      </c>
      <c r="D245" s="537"/>
      <c r="E245" s="537"/>
      <c r="F245" s="537"/>
      <c r="G245" s="537"/>
      <c r="H245" s="538"/>
      <c r="I245" s="535"/>
      <c r="J245" s="536"/>
      <c r="K245" s="535"/>
      <c r="L245" s="539"/>
      <c r="M245" s="536"/>
      <c r="N245" s="540"/>
      <c r="O245" s="541"/>
      <c r="P245" s="535"/>
      <c r="Q245" s="536"/>
      <c r="R245" s="535"/>
      <c r="S245" s="536"/>
      <c r="T245" s="542"/>
      <c r="U245" s="542"/>
      <c r="V245" s="542"/>
      <c r="W245" s="542"/>
      <c r="X245" s="535"/>
      <c r="Y245" s="536"/>
      <c r="Z245" s="170"/>
      <c r="AA245" s="535"/>
      <c r="AB245" s="536"/>
      <c r="AC245" s="82"/>
      <c r="AD245" s="12"/>
      <c r="AE245" s="79" t="str">
        <f>IFERROR(SUM(I245:AC245)/'2. Campaign information'!$T$15,"Complete 6.03-04")</f>
        <v>Complete 6.03-04</v>
      </c>
    </row>
    <row r="246" spans="2:31" x14ac:dyDescent="0.3">
      <c r="B246" s="80">
        <f t="shared" si="3"/>
        <v>95</v>
      </c>
      <c r="C246" s="537" t="str">
        <f>IFERROR(IF('4. Campaign staff'!C104='0d. Support language'!$A$38,'0d. Support language'!$A$38,CONCATENATE('4. Campaign staff'!C104," - ",VLOOKUP('4. Campaign staff'!G104,'0d. Support language'!$A$10:$B$13,2,FALSE), " - grade ",'4. Campaign staff'!E104)),'4. Campaign staff'!C104)</f>
        <v>Select cadre</v>
      </c>
      <c r="D246" s="537"/>
      <c r="E246" s="537"/>
      <c r="F246" s="537"/>
      <c r="G246" s="537"/>
      <c r="H246" s="538"/>
      <c r="I246" s="535"/>
      <c r="J246" s="536"/>
      <c r="K246" s="535"/>
      <c r="L246" s="539"/>
      <c r="M246" s="536"/>
      <c r="N246" s="540"/>
      <c r="O246" s="541"/>
      <c r="P246" s="535"/>
      <c r="Q246" s="536"/>
      <c r="R246" s="535"/>
      <c r="S246" s="536"/>
      <c r="T246" s="542"/>
      <c r="U246" s="542"/>
      <c r="V246" s="542"/>
      <c r="W246" s="542"/>
      <c r="X246" s="535"/>
      <c r="Y246" s="536"/>
      <c r="Z246" s="170"/>
      <c r="AA246" s="535"/>
      <c r="AB246" s="536"/>
      <c r="AC246" s="82"/>
      <c r="AD246" s="12"/>
      <c r="AE246" s="79" t="str">
        <f>IFERROR(SUM(I246:AC246)/'2. Campaign information'!$T$15,"Complete 6.03-04")</f>
        <v>Complete 6.03-04</v>
      </c>
    </row>
    <row r="247" spans="2:31" x14ac:dyDescent="0.3">
      <c r="B247" s="80">
        <f t="shared" si="3"/>
        <v>96</v>
      </c>
      <c r="C247" s="537" t="str">
        <f>IFERROR(IF('4. Campaign staff'!C105='0d. Support language'!$A$38,'0d. Support language'!$A$38,CONCATENATE('4. Campaign staff'!C105," - ",VLOOKUP('4. Campaign staff'!G105,'0d. Support language'!$A$10:$B$13,2,FALSE), " - grade ",'4. Campaign staff'!E105)),'4. Campaign staff'!C105)</f>
        <v>Select cadre</v>
      </c>
      <c r="D247" s="537"/>
      <c r="E247" s="537"/>
      <c r="F247" s="537"/>
      <c r="G247" s="537"/>
      <c r="H247" s="538"/>
      <c r="I247" s="535"/>
      <c r="J247" s="536"/>
      <c r="K247" s="535"/>
      <c r="L247" s="539"/>
      <c r="M247" s="536"/>
      <c r="N247" s="540"/>
      <c r="O247" s="541"/>
      <c r="P247" s="535"/>
      <c r="Q247" s="536"/>
      <c r="R247" s="535"/>
      <c r="S247" s="536"/>
      <c r="T247" s="542"/>
      <c r="U247" s="542"/>
      <c r="V247" s="542"/>
      <c r="W247" s="542"/>
      <c r="X247" s="535"/>
      <c r="Y247" s="536"/>
      <c r="Z247" s="170"/>
      <c r="AA247" s="535"/>
      <c r="AB247" s="536"/>
      <c r="AC247" s="82"/>
      <c r="AD247" s="12"/>
      <c r="AE247" s="79" t="str">
        <f>IFERROR(SUM(I247:AC247)/'2. Campaign information'!$T$15,"Complete 6.03-04")</f>
        <v>Complete 6.03-04</v>
      </c>
    </row>
    <row r="248" spans="2:31" x14ac:dyDescent="0.3">
      <c r="B248" s="80">
        <f t="shared" si="3"/>
        <v>97</v>
      </c>
      <c r="C248" s="537" t="str">
        <f>IFERROR(IF('4. Campaign staff'!C106='0d. Support language'!$A$38,'0d. Support language'!$A$38,CONCATENATE('4. Campaign staff'!C106," - ",VLOOKUP('4. Campaign staff'!G106,'0d. Support language'!$A$10:$B$13,2,FALSE), " - grade ",'4. Campaign staff'!E106)),'4. Campaign staff'!C106)</f>
        <v>Select cadre</v>
      </c>
      <c r="D248" s="537"/>
      <c r="E248" s="537"/>
      <c r="F248" s="537"/>
      <c r="G248" s="537"/>
      <c r="H248" s="538"/>
      <c r="I248" s="535"/>
      <c r="J248" s="536"/>
      <c r="K248" s="535"/>
      <c r="L248" s="539"/>
      <c r="M248" s="536"/>
      <c r="N248" s="540"/>
      <c r="O248" s="541"/>
      <c r="P248" s="535"/>
      <c r="Q248" s="536"/>
      <c r="R248" s="535"/>
      <c r="S248" s="536"/>
      <c r="T248" s="542"/>
      <c r="U248" s="542"/>
      <c r="V248" s="542"/>
      <c r="W248" s="542"/>
      <c r="X248" s="535"/>
      <c r="Y248" s="536"/>
      <c r="Z248" s="170"/>
      <c r="AA248" s="535"/>
      <c r="AB248" s="536"/>
      <c r="AC248" s="82"/>
      <c r="AD248" s="12"/>
      <c r="AE248" s="79" t="str">
        <f>IFERROR(SUM(I248:AC248)/'2. Campaign information'!$T$15,"Complete 6.03-04")</f>
        <v>Complete 6.03-04</v>
      </c>
    </row>
    <row r="249" spans="2:31" x14ac:dyDescent="0.3">
      <c r="B249" s="80">
        <f t="shared" si="3"/>
        <v>98</v>
      </c>
      <c r="C249" s="537" t="str">
        <f>IFERROR(IF('4. Campaign staff'!C107='0d. Support language'!$A$38,'0d. Support language'!$A$38,CONCATENATE('4. Campaign staff'!C107," - ",VLOOKUP('4. Campaign staff'!G107,'0d. Support language'!$A$10:$B$13,2,FALSE), " - grade ",'4. Campaign staff'!E107)),'4. Campaign staff'!C107)</f>
        <v>Select cadre</v>
      </c>
      <c r="D249" s="537"/>
      <c r="E249" s="537"/>
      <c r="F249" s="537"/>
      <c r="G249" s="537"/>
      <c r="H249" s="538"/>
      <c r="I249" s="535"/>
      <c r="J249" s="536"/>
      <c r="K249" s="535"/>
      <c r="L249" s="539"/>
      <c r="M249" s="536"/>
      <c r="N249" s="540"/>
      <c r="O249" s="541"/>
      <c r="P249" s="535"/>
      <c r="Q249" s="536"/>
      <c r="R249" s="535"/>
      <c r="S249" s="536"/>
      <c r="T249" s="542"/>
      <c r="U249" s="542"/>
      <c r="V249" s="542"/>
      <c r="W249" s="542"/>
      <c r="X249" s="535"/>
      <c r="Y249" s="536"/>
      <c r="Z249" s="170"/>
      <c r="AA249" s="535"/>
      <c r="AB249" s="536"/>
      <c r="AC249" s="82"/>
      <c r="AD249" s="12"/>
      <c r="AE249" s="79" t="str">
        <f>IFERROR(SUM(I249:AC249)/'2. Campaign information'!$T$15,"Complete 6.03-04")</f>
        <v>Complete 6.03-04</v>
      </c>
    </row>
    <row r="250" spans="2:31" x14ac:dyDescent="0.3">
      <c r="B250" s="80">
        <f t="shared" si="3"/>
        <v>99</v>
      </c>
      <c r="C250" s="537" t="str">
        <f>IFERROR(IF('4. Campaign staff'!C108='0d. Support language'!$A$38,'0d. Support language'!$A$38,CONCATENATE('4. Campaign staff'!C108," - ",VLOOKUP('4. Campaign staff'!G108,'0d. Support language'!$A$10:$B$13,2,FALSE), " - grade ",'4. Campaign staff'!E108)),'4. Campaign staff'!C108)</f>
        <v>Select cadre</v>
      </c>
      <c r="D250" s="537"/>
      <c r="E250" s="537"/>
      <c r="F250" s="537"/>
      <c r="G250" s="537"/>
      <c r="H250" s="538"/>
      <c r="I250" s="535"/>
      <c r="J250" s="536"/>
      <c r="K250" s="535"/>
      <c r="L250" s="539"/>
      <c r="M250" s="536"/>
      <c r="N250" s="540"/>
      <c r="O250" s="541"/>
      <c r="P250" s="535"/>
      <c r="Q250" s="536"/>
      <c r="R250" s="535"/>
      <c r="S250" s="536"/>
      <c r="T250" s="542"/>
      <c r="U250" s="542"/>
      <c r="V250" s="542"/>
      <c r="W250" s="542"/>
      <c r="X250" s="535"/>
      <c r="Y250" s="536"/>
      <c r="Z250" s="170"/>
      <c r="AA250" s="535"/>
      <c r="AB250" s="536"/>
      <c r="AC250" s="82"/>
      <c r="AD250" s="12"/>
      <c r="AE250" s="79" t="str">
        <f>IFERROR(SUM(I250:AC250)/'2. Campaign information'!$T$15,"Complete 6.03-04")</f>
        <v>Complete 6.03-04</v>
      </c>
    </row>
    <row r="251" spans="2:31" x14ac:dyDescent="0.3">
      <c r="B251" s="80">
        <f t="shared" si="3"/>
        <v>100</v>
      </c>
      <c r="C251" s="537" t="str">
        <f>IFERROR(IF('4. Campaign staff'!C109='0d. Support language'!$A$38,'0d. Support language'!$A$38,CONCATENATE('4. Campaign staff'!C109," - ",VLOOKUP('4. Campaign staff'!G109,'0d. Support language'!$A$10:$B$13,2,FALSE), " - grade ",'4. Campaign staff'!E109)),'4. Campaign staff'!C109)</f>
        <v>Select cadre</v>
      </c>
      <c r="D251" s="537"/>
      <c r="E251" s="537"/>
      <c r="F251" s="537"/>
      <c r="G251" s="537"/>
      <c r="H251" s="538"/>
      <c r="I251" s="535"/>
      <c r="J251" s="536"/>
      <c r="K251" s="535"/>
      <c r="L251" s="539"/>
      <c r="M251" s="536"/>
      <c r="N251" s="540"/>
      <c r="O251" s="541"/>
      <c r="P251" s="535"/>
      <c r="Q251" s="536"/>
      <c r="R251" s="535"/>
      <c r="S251" s="536"/>
      <c r="T251" s="542"/>
      <c r="U251" s="542"/>
      <c r="V251" s="542"/>
      <c r="W251" s="542"/>
      <c r="X251" s="535"/>
      <c r="Y251" s="536"/>
      <c r="Z251" s="170"/>
      <c r="AA251" s="535"/>
      <c r="AB251" s="536"/>
      <c r="AC251" s="82"/>
      <c r="AD251" s="12"/>
      <c r="AE251" s="79" t="str">
        <f>IFERROR(SUM(I251:AC251)/'2. Campaign information'!$T$15,"Complete 6.03-04")</f>
        <v>Complete 6.03-04</v>
      </c>
    </row>
    <row r="252" spans="2:31" x14ac:dyDescent="0.3">
      <c r="B252" s="80">
        <f t="shared" si="3"/>
        <v>101</v>
      </c>
      <c r="C252" s="537" t="str">
        <f>IFERROR(IF('4. Campaign staff'!C110='0d. Support language'!$A$38,'0d. Support language'!$A$38,CONCATENATE('4. Campaign staff'!C110," - ",VLOOKUP('4. Campaign staff'!G110,'0d. Support language'!$A$10:$B$13,2,FALSE), " - grade ",'4. Campaign staff'!E110)),'4. Campaign staff'!C110)</f>
        <v>Select cadre</v>
      </c>
      <c r="D252" s="537"/>
      <c r="E252" s="537"/>
      <c r="F252" s="537"/>
      <c r="G252" s="537"/>
      <c r="H252" s="538"/>
      <c r="I252" s="535"/>
      <c r="J252" s="536"/>
      <c r="K252" s="535"/>
      <c r="L252" s="539"/>
      <c r="M252" s="536"/>
      <c r="N252" s="540"/>
      <c r="O252" s="541"/>
      <c r="P252" s="535"/>
      <c r="Q252" s="536"/>
      <c r="R252" s="535"/>
      <c r="S252" s="536"/>
      <c r="T252" s="542"/>
      <c r="U252" s="542"/>
      <c r="V252" s="542"/>
      <c r="W252" s="542"/>
      <c r="X252" s="535"/>
      <c r="Y252" s="536"/>
      <c r="Z252" s="170"/>
      <c r="AA252" s="535"/>
      <c r="AB252" s="536"/>
      <c r="AC252" s="82"/>
      <c r="AD252" s="12"/>
      <c r="AE252" s="79" t="str">
        <f>IFERROR(SUM(I252:AC252)/'2. Campaign information'!$T$15,"Complete 6.03-04")</f>
        <v>Complete 6.03-04</v>
      </c>
    </row>
    <row r="253" spans="2:31" x14ac:dyDescent="0.3">
      <c r="B253" s="80">
        <f t="shared" si="3"/>
        <v>102</v>
      </c>
      <c r="C253" s="537" t="str">
        <f>IFERROR(IF('4. Campaign staff'!C111='0d. Support language'!$A$38,'0d. Support language'!$A$38,CONCATENATE('4. Campaign staff'!C111," - ",VLOOKUP('4. Campaign staff'!G111,'0d. Support language'!$A$10:$B$13,2,FALSE), " - grade ",'4. Campaign staff'!E111)),'4. Campaign staff'!C111)</f>
        <v>Select cadre</v>
      </c>
      <c r="D253" s="537"/>
      <c r="E253" s="537"/>
      <c r="F253" s="537"/>
      <c r="G253" s="537"/>
      <c r="H253" s="538"/>
      <c r="I253" s="535"/>
      <c r="J253" s="536"/>
      <c r="K253" s="535"/>
      <c r="L253" s="539"/>
      <c r="M253" s="536"/>
      <c r="N253" s="540"/>
      <c r="O253" s="541"/>
      <c r="P253" s="535"/>
      <c r="Q253" s="536"/>
      <c r="R253" s="535"/>
      <c r="S253" s="536"/>
      <c r="T253" s="542"/>
      <c r="U253" s="542"/>
      <c r="V253" s="542"/>
      <c r="W253" s="542"/>
      <c r="X253" s="535"/>
      <c r="Y253" s="536"/>
      <c r="Z253" s="170"/>
      <c r="AA253" s="535"/>
      <c r="AB253" s="536"/>
      <c r="AC253" s="82"/>
      <c r="AD253" s="12"/>
      <c r="AE253" s="79" t="str">
        <f>IFERROR(SUM(I253:AC253)/'2. Campaign information'!$T$15,"Complete 6.03-04")</f>
        <v>Complete 6.03-04</v>
      </c>
    </row>
    <row r="254" spans="2:31" x14ac:dyDescent="0.3">
      <c r="B254" s="80">
        <f t="shared" si="3"/>
        <v>103</v>
      </c>
      <c r="C254" s="537" t="str">
        <f>IFERROR(IF('4. Campaign staff'!C112='0d. Support language'!$A$38,'0d. Support language'!$A$38,CONCATENATE('4. Campaign staff'!C112," - ",VLOOKUP('4. Campaign staff'!G112,'0d. Support language'!$A$10:$B$13,2,FALSE), " - grade ",'4. Campaign staff'!E112)),'4. Campaign staff'!C112)</f>
        <v>Select cadre</v>
      </c>
      <c r="D254" s="537"/>
      <c r="E254" s="537"/>
      <c r="F254" s="537"/>
      <c r="G254" s="537"/>
      <c r="H254" s="538"/>
      <c r="I254" s="535"/>
      <c r="J254" s="536"/>
      <c r="K254" s="535"/>
      <c r="L254" s="539"/>
      <c r="M254" s="536"/>
      <c r="N254" s="540"/>
      <c r="O254" s="541"/>
      <c r="P254" s="535"/>
      <c r="Q254" s="536"/>
      <c r="R254" s="535"/>
      <c r="S254" s="536"/>
      <c r="T254" s="542"/>
      <c r="U254" s="542"/>
      <c r="V254" s="542"/>
      <c r="W254" s="542"/>
      <c r="X254" s="535"/>
      <c r="Y254" s="536"/>
      <c r="Z254" s="170"/>
      <c r="AA254" s="535"/>
      <c r="AB254" s="536"/>
      <c r="AC254" s="82"/>
      <c r="AD254" s="12"/>
      <c r="AE254" s="79" t="str">
        <f>IFERROR(SUM(I254:AC254)/'2. Campaign information'!$T$15,"Complete 6.03-04")</f>
        <v>Complete 6.03-04</v>
      </c>
    </row>
    <row r="255" spans="2:31" x14ac:dyDescent="0.3">
      <c r="B255" s="80">
        <f t="shared" si="3"/>
        <v>104</v>
      </c>
      <c r="C255" s="537" t="str">
        <f>IFERROR(IF('4. Campaign staff'!C113='0d. Support language'!$A$38,'0d. Support language'!$A$38,CONCATENATE('4. Campaign staff'!C113," - ",VLOOKUP('4. Campaign staff'!G113,'0d. Support language'!$A$10:$B$13,2,FALSE), " - grade ",'4. Campaign staff'!E113)),'4. Campaign staff'!C113)</f>
        <v>Select cadre</v>
      </c>
      <c r="D255" s="537"/>
      <c r="E255" s="537"/>
      <c r="F255" s="537"/>
      <c r="G255" s="537"/>
      <c r="H255" s="538"/>
      <c r="I255" s="535"/>
      <c r="J255" s="536"/>
      <c r="K255" s="535"/>
      <c r="L255" s="539"/>
      <c r="M255" s="536"/>
      <c r="N255" s="540"/>
      <c r="O255" s="541"/>
      <c r="P255" s="535"/>
      <c r="Q255" s="536"/>
      <c r="R255" s="535"/>
      <c r="S255" s="536"/>
      <c r="T255" s="542"/>
      <c r="U255" s="542"/>
      <c r="V255" s="542"/>
      <c r="W255" s="542"/>
      <c r="X255" s="535"/>
      <c r="Y255" s="536"/>
      <c r="Z255" s="170"/>
      <c r="AA255" s="535"/>
      <c r="AB255" s="536"/>
      <c r="AC255" s="82"/>
      <c r="AD255" s="12"/>
      <c r="AE255" s="79" t="str">
        <f>IFERROR(SUM(I255:AC255)/'2. Campaign information'!$T$15,"Complete 6.03-04")</f>
        <v>Complete 6.03-04</v>
      </c>
    </row>
    <row r="256" spans="2:31" x14ac:dyDescent="0.3">
      <c r="B256" s="80">
        <f t="shared" si="3"/>
        <v>105</v>
      </c>
      <c r="C256" s="537" t="str">
        <f>IFERROR(IF('4. Campaign staff'!C114='0d. Support language'!$A$38,'0d. Support language'!$A$38,CONCATENATE('4. Campaign staff'!C114," - ",VLOOKUP('4. Campaign staff'!G114,'0d. Support language'!$A$10:$B$13,2,FALSE), " - grade ",'4. Campaign staff'!E114)),'4. Campaign staff'!C114)</f>
        <v>Select cadre</v>
      </c>
      <c r="D256" s="537"/>
      <c r="E256" s="537"/>
      <c r="F256" s="537"/>
      <c r="G256" s="537"/>
      <c r="H256" s="538"/>
      <c r="I256" s="535"/>
      <c r="J256" s="536"/>
      <c r="K256" s="535"/>
      <c r="L256" s="539"/>
      <c r="M256" s="536"/>
      <c r="N256" s="540"/>
      <c r="O256" s="541"/>
      <c r="P256" s="535"/>
      <c r="Q256" s="536"/>
      <c r="R256" s="535"/>
      <c r="S256" s="536"/>
      <c r="T256" s="542"/>
      <c r="U256" s="542"/>
      <c r="V256" s="542"/>
      <c r="W256" s="542"/>
      <c r="X256" s="535"/>
      <c r="Y256" s="536"/>
      <c r="Z256" s="170"/>
      <c r="AA256" s="535"/>
      <c r="AB256" s="536"/>
      <c r="AC256" s="82"/>
      <c r="AD256" s="12"/>
      <c r="AE256" s="79" t="str">
        <f>IFERROR(SUM(I256:AC256)/'2. Campaign information'!$T$15,"Complete 6.03-04")</f>
        <v>Complete 6.03-04</v>
      </c>
    </row>
    <row r="257" spans="2:31" x14ac:dyDescent="0.3">
      <c r="B257" s="80">
        <f t="shared" si="3"/>
        <v>106</v>
      </c>
      <c r="C257" s="537" t="str">
        <f>IFERROR(IF('4. Campaign staff'!C115='0d. Support language'!$A$38,'0d. Support language'!$A$38,CONCATENATE('4. Campaign staff'!C115," - ",VLOOKUP('4. Campaign staff'!G115,'0d. Support language'!$A$10:$B$13,2,FALSE), " - grade ",'4. Campaign staff'!E115)),'4. Campaign staff'!C115)</f>
        <v>Select cadre</v>
      </c>
      <c r="D257" s="537"/>
      <c r="E257" s="537"/>
      <c r="F257" s="537"/>
      <c r="G257" s="537"/>
      <c r="H257" s="538"/>
      <c r="I257" s="535"/>
      <c r="J257" s="536"/>
      <c r="K257" s="535"/>
      <c r="L257" s="539"/>
      <c r="M257" s="536"/>
      <c r="N257" s="540"/>
      <c r="O257" s="541"/>
      <c r="P257" s="535"/>
      <c r="Q257" s="536"/>
      <c r="R257" s="535"/>
      <c r="S257" s="536"/>
      <c r="T257" s="542"/>
      <c r="U257" s="542"/>
      <c r="V257" s="542"/>
      <c r="W257" s="542"/>
      <c r="X257" s="535"/>
      <c r="Y257" s="536"/>
      <c r="Z257" s="170"/>
      <c r="AA257" s="535"/>
      <c r="AB257" s="536"/>
      <c r="AC257" s="82"/>
      <c r="AD257" s="12"/>
      <c r="AE257" s="79" t="str">
        <f>IFERROR(SUM(I257:AC257)/'2. Campaign information'!$T$15,"Complete 6.03-04")</f>
        <v>Complete 6.03-04</v>
      </c>
    </row>
    <row r="258" spans="2:31" x14ac:dyDescent="0.3">
      <c r="B258" s="80">
        <f t="shared" si="3"/>
        <v>107</v>
      </c>
      <c r="C258" s="537" t="str">
        <f>IFERROR(IF('4. Campaign staff'!C116='0d. Support language'!$A$38,'0d. Support language'!$A$38,CONCATENATE('4. Campaign staff'!C116," - ",VLOOKUP('4. Campaign staff'!G116,'0d. Support language'!$A$10:$B$13,2,FALSE), " - grade ",'4. Campaign staff'!E116)),'4. Campaign staff'!C116)</f>
        <v>Select cadre</v>
      </c>
      <c r="D258" s="537"/>
      <c r="E258" s="537"/>
      <c r="F258" s="537"/>
      <c r="G258" s="537"/>
      <c r="H258" s="538"/>
      <c r="I258" s="535"/>
      <c r="J258" s="536"/>
      <c r="K258" s="535"/>
      <c r="L258" s="539"/>
      <c r="M258" s="536"/>
      <c r="N258" s="540"/>
      <c r="O258" s="541"/>
      <c r="P258" s="535"/>
      <c r="Q258" s="536"/>
      <c r="R258" s="535"/>
      <c r="S258" s="536"/>
      <c r="T258" s="542"/>
      <c r="U258" s="542"/>
      <c r="V258" s="542"/>
      <c r="W258" s="542"/>
      <c r="X258" s="535"/>
      <c r="Y258" s="536"/>
      <c r="Z258" s="170"/>
      <c r="AA258" s="535"/>
      <c r="AB258" s="536"/>
      <c r="AC258" s="82"/>
      <c r="AD258" s="12"/>
      <c r="AE258" s="79" t="str">
        <f>IFERROR(SUM(I258:AC258)/'2. Campaign information'!$T$15,"Complete 6.03-04")</f>
        <v>Complete 6.03-04</v>
      </c>
    </row>
    <row r="259" spans="2:31" x14ac:dyDescent="0.3">
      <c r="B259" s="80">
        <f t="shared" si="3"/>
        <v>108</v>
      </c>
      <c r="C259" s="537" t="str">
        <f>IFERROR(IF('4. Campaign staff'!C117='0d. Support language'!$A$38,'0d. Support language'!$A$38,CONCATENATE('4. Campaign staff'!C117," - ",VLOOKUP('4. Campaign staff'!G117,'0d. Support language'!$A$10:$B$13,2,FALSE), " - grade ",'4. Campaign staff'!E117)),'4. Campaign staff'!C117)</f>
        <v>Select cadre</v>
      </c>
      <c r="D259" s="537"/>
      <c r="E259" s="537"/>
      <c r="F259" s="537"/>
      <c r="G259" s="537"/>
      <c r="H259" s="538"/>
      <c r="I259" s="535"/>
      <c r="J259" s="536"/>
      <c r="K259" s="535"/>
      <c r="L259" s="539"/>
      <c r="M259" s="536"/>
      <c r="N259" s="540"/>
      <c r="O259" s="541"/>
      <c r="P259" s="535"/>
      <c r="Q259" s="536"/>
      <c r="R259" s="535"/>
      <c r="S259" s="536"/>
      <c r="T259" s="542"/>
      <c r="U259" s="542"/>
      <c r="V259" s="542"/>
      <c r="W259" s="542"/>
      <c r="X259" s="535"/>
      <c r="Y259" s="536"/>
      <c r="Z259" s="170"/>
      <c r="AA259" s="535"/>
      <c r="AB259" s="536"/>
      <c r="AC259" s="82"/>
      <c r="AD259" s="12"/>
      <c r="AE259" s="79" t="str">
        <f>IFERROR(SUM(I259:AC259)/'2. Campaign information'!$T$15,"Complete 6.03-04")</f>
        <v>Complete 6.03-04</v>
      </c>
    </row>
    <row r="260" spans="2:31" x14ac:dyDescent="0.3">
      <c r="B260" s="80">
        <f t="shared" si="3"/>
        <v>109</v>
      </c>
      <c r="C260" s="537" t="str">
        <f>IFERROR(IF('4. Campaign staff'!C118='0d. Support language'!$A$38,'0d. Support language'!$A$38,CONCATENATE('4. Campaign staff'!C118," - ",VLOOKUP('4. Campaign staff'!G118,'0d. Support language'!$A$10:$B$13,2,FALSE), " - grade ",'4. Campaign staff'!E118)),'4. Campaign staff'!C118)</f>
        <v>Select cadre</v>
      </c>
      <c r="D260" s="537"/>
      <c r="E260" s="537"/>
      <c r="F260" s="537"/>
      <c r="G260" s="537"/>
      <c r="H260" s="538"/>
      <c r="I260" s="535"/>
      <c r="J260" s="536"/>
      <c r="K260" s="535"/>
      <c r="L260" s="539"/>
      <c r="M260" s="536"/>
      <c r="N260" s="540"/>
      <c r="O260" s="541"/>
      <c r="P260" s="535"/>
      <c r="Q260" s="536"/>
      <c r="R260" s="535"/>
      <c r="S260" s="536"/>
      <c r="T260" s="542"/>
      <c r="U260" s="542"/>
      <c r="V260" s="542"/>
      <c r="W260" s="542"/>
      <c r="X260" s="535"/>
      <c r="Y260" s="536"/>
      <c r="Z260" s="170"/>
      <c r="AA260" s="535"/>
      <c r="AB260" s="536"/>
      <c r="AC260" s="82"/>
      <c r="AD260" s="12"/>
      <c r="AE260" s="79" t="str">
        <f>IFERROR(SUM(I260:AC260)/'2. Campaign information'!$T$15,"Complete 6.03-04")</f>
        <v>Complete 6.03-04</v>
      </c>
    </row>
    <row r="261" spans="2:31" x14ac:dyDescent="0.3">
      <c r="B261" s="80">
        <f t="shared" si="3"/>
        <v>110</v>
      </c>
      <c r="C261" s="537" t="str">
        <f>IFERROR(IF('4. Campaign staff'!C119='0d. Support language'!$A$38,'0d. Support language'!$A$38,CONCATENATE('4. Campaign staff'!C119," - ",VLOOKUP('4. Campaign staff'!G119,'0d. Support language'!$A$10:$B$13,2,FALSE), " - grade ",'4. Campaign staff'!E119)),'4. Campaign staff'!C119)</f>
        <v>Select cadre</v>
      </c>
      <c r="D261" s="537"/>
      <c r="E261" s="537"/>
      <c r="F261" s="537"/>
      <c r="G261" s="537"/>
      <c r="H261" s="538"/>
      <c r="I261" s="535"/>
      <c r="J261" s="536"/>
      <c r="K261" s="535"/>
      <c r="L261" s="539"/>
      <c r="M261" s="536"/>
      <c r="N261" s="540"/>
      <c r="O261" s="541"/>
      <c r="P261" s="535"/>
      <c r="Q261" s="536"/>
      <c r="R261" s="535"/>
      <c r="S261" s="536"/>
      <c r="T261" s="542"/>
      <c r="U261" s="542"/>
      <c r="V261" s="542"/>
      <c r="W261" s="542"/>
      <c r="X261" s="535"/>
      <c r="Y261" s="536"/>
      <c r="Z261" s="170"/>
      <c r="AA261" s="535"/>
      <c r="AB261" s="536"/>
      <c r="AC261" s="82"/>
      <c r="AD261" s="12"/>
      <c r="AE261" s="79" t="str">
        <f>IFERROR(SUM(I261:AC261)/'2. Campaign information'!$T$15,"Complete 6.03-04")</f>
        <v>Complete 6.03-04</v>
      </c>
    </row>
    <row r="262" spans="2:31" x14ac:dyDescent="0.3">
      <c r="B262" s="80">
        <f t="shared" si="3"/>
        <v>111</v>
      </c>
      <c r="C262" s="537" t="str">
        <f>IFERROR(IF('4. Campaign staff'!C120='0d. Support language'!$A$38,'0d. Support language'!$A$38,CONCATENATE('4. Campaign staff'!C120," - ",VLOOKUP('4. Campaign staff'!G120,'0d. Support language'!$A$10:$B$13,2,FALSE), " - grade ",'4. Campaign staff'!E120)),'4. Campaign staff'!C120)</f>
        <v>Select cadre</v>
      </c>
      <c r="D262" s="537"/>
      <c r="E262" s="537"/>
      <c r="F262" s="537"/>
      <c r="G262" s="537"/>
      <c r="H262" s="538"/>
      <c r="I262" s="535"/>
      <c r="J262" s="536"/>
      <c r="K262" s="535"/>
      <c r="L262" s="539"/>
      <c r="M262" s="536"/>
      <c r="N262" s="540"/>
      <c r="O262" s="541"/>
      <c r="P262" s="535"/>
      <c r="Q262" s="536"/>
      <c r="R262" s="535"/>
      <c r="S262" s="536"/>
      <c r="T262" s="542"/>
      <c r="U262" s="542"/>
      <c r="V262" s="542"/>
      <c r="W262" s="542"/>
      <c r="X262" s="535"/>
      <c r="Y262" s="536"/>
      <c r="Z262" s="170"/>
      <c r="AA262" s="535"/>
      <c r="AB262" s="536"/>
      <c r="AC262" s="82"/>
      <c r="AD262" s="12"/>
      <c r="AE262" s="79" t="str">
        <f>IFERROR(SUM(I262:AC262)/'2. Campaign information'!$T$15,"Complete 6.03-04")</f>
        <v>Complete 6.03-04</v>
      </c>
    </row>
    <row r="263" spans="2:31" x14ac:dyDescent="0.3">
      <c r="B263" s="80">
        <f t="shared" si="3"/>
        <v>112</v>
      </c>
      <c r="C263" s="537" t="str">
        <f>IFERROR(IF('4. Campaign staff'!C121='0d. Support language'!$A$38,'0d. Support language'!$A$38,CONCATENATE('4. Campaign staff'!C121," - ",VLOOKUP('4. Campaign staff'!G121,'0d. Support language'!$A$10:$B$13,2,FALSE), " - grade ",'4. Campaign staff'!E121)),'4. Campaign staff'!C121)</f>
        <v>Select cadre</v>
      </c>
      <c r="D263" s="537"/>
      <c r="E263" s="537"/>
      <c r="F263" s="537"/>
      <c r="G263" s="537"/>
      <c r="H263" s="538"/>
      <c r="I263" s="535"/>
      <c r="J263" s="536"/>
      <c r="K263" s="535"/>
      <c r="L263" s="539"/>
      <c r="M263" s="536"/>
      <c r="N263" s="540"/>
      <c r="O263" s="541"/>
      <c r="P263" s="535"/>
      <c r="Q263" s="536"/>
      <c r="R263" s="535"/>
      <c r="S263" s="536"/>
      <c r="T263" s="542"/>
      <c r="U263" s="542"/>
      <c r="V263" s="542"/>
      <c r="W263" s="542"/>
      <c r="X263" s="535"/>
      <c r="Y263" s="536"/>
      <c r="Z263" s="170"/>
      <c r="AA263" s="535"/>
      <c r="AB263" s="536"/>
      <c r="AC263" s="82"/>
      <c r="AD263" s="12"/>
      <c r="AE263" s="79" t="str">
        <f>IFERROR(SUM(I263:AC263)/'2. Campaign information'!$T$15,"Complete 6.03-04")</f>
        <v>Complete 6.03-04</v>
      </c>
    </row>
    <row r="264" spans="2:31" x14ac:dyDescent="0.3">
      <c r="B264" s="80">
        <f t="shared" si="3"/>
        <v>113</v>
      </c>
      <c r="C264" s="537" t="str">
        <f>IFERROR(IF('4. Campaign staff'!C122='0d. Support language'!$A$38,'0d. Support language'!$A$38,CONCATENATE('4. Campaign staff'!C122," - ",VLOOKUP('4. Campaign staff'!G122,'0d. Support language'!$A$10:$B$13,2,FALSE), " - grade ",'4. Campaign staff'!E122)),'4. Campaign staff'!C122)</f>
        <v>Select cadre</v>
      </c>
      <c r="D264" s="537"/>
      <c r="E264" s="537"/>
      <c r="F264" s="537"/>
      <c r="G264" s="537"/>
      <c r="H264" s="538"/>
      <c r="I264" s="535"/>
      <c r="J264" s="536"/>
      <c r="K264" s="535"/>
      <c r="L264" s="539"/>
      <c r="M264" s="536"/>
      <c r="N264" s="540"/>
      <c r="O264" s="541"/>
      <c r="P264" s="535"/>
      <c r="Q264" s="536"/>
      <c r="R264" s="535"/>
      <c r="S264" s="536"/>
      <c r="T264" s="542"/>
      <c r="U264" s="542"/>
      <c r="V264" s="542"/>
      <c r="W264" s="542"/>
      <c r="X264" s="535"/>
      <c r="Y264" s="536"/>
      <c r="Z264" s="170"/>
      <c r="AA264" s="535"/>
      <c r="AB264" s="536"/>
      <c r="AC264" s="82"/>
      <c r="AD264" s="12"/>
      <c r="AE264" s="79" t="str">
        <f>IFERROR(SUM(I264:AC264)/'2. Campaign information'!$T$15,"Complete 6.03-04")</f>
        <v>Complete 6.03-04</v>
      </c>
    </row>
    <row r="265" spans="2:31" x14ac:dyDescent="0.3">
      <c r="B265" s="80">
        <f t="shared" si="3"/>
        <v>114</v>
      </c>
      <c r="C265" s="537" t="str">
        <f>IFERROR(IF('4. Campaign staff'!C123='0d. Support language'!$A$38,'0d. Support language'!$A$38,CONCATENATE('4. Campaign staff'!C123," - ",VLOOKUP('4. Campaign staff'!G123,'0d. Support language'!$A$10:$B$13,2,FALSE), " - grade ",'4. Campaign staff'!E123)),'4. Campaign staff'!C123)</f>
        <v>Select cadre</v>
      </c>
      <c r="D265" s="537"/>
      <c r="E265" s="537"/>
      <c r="F265" s="537"/>
      <c r="G265" s="537"/>
      <c r="H265" s="538"/>
      <c r="I265" s="535"/>
      <c r="J265" s="536"/>
      <c r="K265" s="535"/>
      <c r="L265" s="539"/>
      <c r="M265" s="536"/>
      <c r="N265" s="540"/>
      <c r="O265" s="541"/>
      <c r="P265" s="535"/>
      <c r="Q265" s="536"/>
      <c r="R265" s="535"/>
      <c r="S265" s="536"/>
      <c r="T265" s="542"/>
      <c r="U265" s="542"/>
      <c r="V265" s="542"/>
      <c r="W265" s="542"/>
      <c r="X265" s="535"/>
      <c r="Y265" s="536"/>
      <c r="Z265" s="170"/>
      <c r="AA265" s="535"/>
      <c r="AB265" s="536"/>
      <c r="AC265" s="82"/>
      <c r="AD265" s="12"/>
      <c r="AE265" s="79" t="str">
        <f>IFERROR(SUM(I265:AC265)/'2. Campaign information'!$T$15,"Complete 6.03-04")</f>
        <v>Complete 6.03-04</v>
      </c>
    </row>
    <row r="266" spans="2:31" x14ac:dyDescent="0.3">
      <c r="B266" s="80">
        <f t="shared" si="3"/>
        <v>115</v>
      </c>
      <c r="C266" s="537" t="str">
        <f>IFERROR(IF('4. Campaign staff'!C124='0d. Support language'!$A$38,'0d. Support language'!$A$38,CONCATENATE('4. Campaign staff'!C124," - ",VLOOKUP('4. Campaign staff'!G124,'0d. Support language'!$A$10:$B$13,2,FALSE), " - grade ",'4. Campaign staff'!E124)),'4. Campaign staff'!C124)</f>
        <v>Select cadre</v>
      </c>
      <c r="D266" s="537"/>
      <c r="E266" s="537"/>
      <c r="F266" s="537"/>
      <c r="G266" s="537"/>
      <c r="H266" s="538"/>
      <c r="I266" s="535"/>
      <c r="J266" s="536"/>
      <c r="K266" s="535"/>
      <c r="L266" s="539"/>
      <c r="M266" s="536"/>
      <c r="N266" s="540"/>
      <c r="O266" s="541"/>
      <c r="P266" s="535"/>
      <c r="Q266" s="536"/>
      <c r="R266" s="535"/>
      <c r="S266" s="536"/>
      <c r="T266" s="542"/>
      <c r="U266" s="542"/>
      <c r="V266" s="542"/>
      <c r="W266" s="542"/>
      <c r="X266" s="535"/>
      <c r="Y266" s="536"/>
      <c r="Z266" s="170"/>
      <c r="AA266" s="535"/>
      <c r="AB266" s="536"/>
      <c r="AC266" s="82"/>
      <c r="AD266" s="12"/>
      <c r="AE266" s="79" t="str">
        <f>IFERROR(SUM(I266:AC266)/'2. Campaign information'!$T$15,"Complete 6.03-04")</f>
        <v>Complete 6.03-04</v>
      </c>
    </row>
    <row r="267" spans="2:31" x14ac:dyDescent="0.3">
      <c r="B267" s="80">
        <f t="shared" si="3"/>
        <v>116</v>
      </c>
      <c r="C267" s="537" t="str">
        <f>IFERROR(IF('4. Campaign staff'!C125='0d. Support language'!$A$38,'0d. Support language'!$A$38,CONCATENATE('4. Campaign staff'!C125," - ",VLOOKUP('4. Campaign staff'!G125,'0d. Support language'!$A$10:$B$13,2,FALSE), " - grade ",'4. Campaign staff'!E125)),'4. Campaign staff'!C125)</f>
        <v>Select cadre</v>
      </c>
      <c r="D267" s="537"/>
      <c r="E267" s="537"/>
      <c r="F267" s="537"/>
      <c r="G267" s="537"/>
      <c r="H267" s="538"/>
      <c r="I267" s="535"/>
      <c r="J267" s="536"/>
      <c r="K267" s="535"/>
      <c r="L267" s="539"/>
      <c r="M267" s="536"/>
      <c r="N267" s="540"/>
      <c r="O267" s="541"/>
      <c r="P267" s="535"/>
      <c r="Q267" s="536"/>
      <c r="R267" s="535"/>
      <c r="S267" s="536"/>
      <c r="T267" s="542"/>
      <c r="U267" s="542"/>
      <c r="V267" s="542"/>
      <c r="W267" s="542"/>
      <c r="X267" s="535"/>
      <c r="Y267" s="536"/>
      <c r="Z267" s="170"/>
      <c r="AA267" s="535"/>
      <c r="AB267" s="536"/>
      <c r="AC267" s="82"/>
      <c r="AD267" s="12"/>
      <c r="AE267" s="79" t="str">
        <f>IFERROR(SUM(I267:AC267)/'2. Campaign information'!$T$15,"Complete 6.03-04")</f>
        <v>Complete 6.03-04</v>
      </c>
    </row>
    <row r="268" spans="2:31" x14ac:dyDescent="0.3">
      <c r="B268" s="80">
        <f t="shared" si="3"/>
        <v>117</v>
      </c>
      <c r="C268" s="537" t="str">
        <f>IFERROR(IF('4. Campaign staff'!C126='0d. Support language'!$A$38,'0d. Support language'!$A$38,CONCATENATE('4. Campaign staff'!C126," - ",VLOOKUP('4. Campaign staff'!G126,'0d. Support language'!$A$10:$B$13,2,FALSE), " - grade ",'4. Campaign staff'!E126)),'4. Campaign staff'!C126)</f>
        <v>Select cadre</v>
      </c>
      <c r="D268" s="537"/>
      <c r="E268" s="537"/>
      <c r="F268" s="537"/>
      <c r="G268" s="537"/>
      <c r="H268" s="538"/>
      <c r="I268" s="535"/>
      <c r="J268" s="536"/>
      <c r="K268" s="535"/>
      <c r="L268" s="539"/>
      <c r="M268" s="536"/>
      <c r="N268" s="540"/>
      <c r="O268" s="541"/>
      <c r="P268" s="535"/>
      <c r="Q268" s="536"/>
      <c r="R268" s="535"/>
      <c r="S268" s="536"/>
      <c r="T268" s="542"/>
      <c r="U268" s="542"/>
      <c r="V268" s="542"/>
      <c r="W268" s="542"/>
      <c r="X268" s="535"/>
      <c r="Y268" s="536"/>
      <c r="Z268" s="170"/>
      <c r="AA268" s="535"/>
      <c r="AB268" s="536"/>
      <c r="AC268" s="82"/>
      <c r="AD268" s="12"/>
      <c r="AE268" s="79" t="str">
        <f>IFERROR(SUM(I268:AC268)/'2. Campaign information'!$T$15,"Complete 6.03-04")</f>
        <v>Complete 6.03-04</v>
      </c>
    </row>
    <row r="269" spans="2:31" x14ac:dyDescent="0.3">
      <c r="B269" s="80">
        <f t="shared" si="3"/>
        <v>118</v>
      </c>
      <c r="C269" s="537" t="str">
        <f>IFERROR(IF('4. Campaign staff'!C127='0d. Support language'!$A$38,'0d. Support language'!$A$38,CONCATENATE('4. Campaign staff'!C127," - ",VLOOKUP('4. Campaign staff'!G127,'0d. Support language'!$A$10:$B$13,2,FALSE), " - grade ",'4. Campaign staff'!E127)),'4. Campaign staff'!C127)</f>
        <v>Select cadre</v>
      </c>
      <c r="D269" s="537"/>
      <c r="E269" s="537"/>
      <c r="F269" s="537"/>
      <c r="G269" s="537"/>
      <c r="H269" s="538"/>
      <c r="I269" s="535"/>
      <c r="J269" s="536"/>
      <c r="K269" s="535"/>
      <c r="L269" s="539"/>
      <c r="M269" s="536"/>
      <c r="N269" s="540"/>
      <c r="O269" s="541"/>
      <c r="P269" s="535"/>
      <c r="Q269" s="536"/>
      <c r="R269" s="535"/>
      <c r="S269" s="536"/>
      <c r="T269" s="542"/>
      <c r="U269" s="542"/>
      <c r="V269" s="542"/>
      <c r="W269" s="542"/>
      <c r="X269" s="535"/>
      <c r="Y269" s="536"/>
      <c r="Z269" s="170"/>
      <c r="AA269" s="535"/>
      <c r="AB269" s="536"/>
      <c r="AC269" s="82"/>
      <c r="AD269" s="12"/>
      <c r="AE269" s="79" t="str">
        <f>IFERROR(SUM(I269:AC269)/'2. Campaign information'!$T$15,"Complete 6.03-04")</f>
        <v>Complete 6.03-04</v>
      </c>
    </row>
    <row r="270" spans="2:31" x14ac:dyDescent="0.3">
      <c r="B270" s="80">
        <f t="shared" si="3"/>
        <v>119</v>
      </c>
      <c r="C270" s="537" t="str">
        <f>IFERROR(IF('4. Campaign staff'!C128='0d. Support language'!$A$38,'0d. Support language'!$A$38,CONCATENATE('4. Campaign staff'!C128," - ",VLOOKUP('4. Campaign staff'!G128,'0d. Support language'!$A$10:$B$13,2,FALSE), " - grade ",'4. Campaign staff'!E128)),'4. Campaign staff'!C128)</f>
        <v>Select cadre</v>
      </c>
      <c r="D270" s="537"/>
      <c r="E270" s="537"/>
      <c r="F270" s="537"/>
      <c r="G270" s="537"/>
      <c r="H270" s="538"/>
      <c r="I270" s="535"/>
      <c r="J270" s="536"/>
      <c r="K270" s="535"/>
      <c r="L270" s="539"/>
      <c r="M270" s="536"/>
      <c r="N270" s="540"/>
      <c r="O270" s="541"/>
      <c r="P270" s="535"/>
      <c r="Q270" s="536"/>
      <c r="R270" s="535"/>
      <c r="S270" s="536"/>
      <c r="T270" s="542"/>
      <c r="U270" s="542"/>
      <c r="V270" s="542"/>
      <c r="W270" s="542"/>
      <c r="X270" s="535"/>
      <c r="Y270" s="536"/>
      <c r="Z270" s="170"/>
      <c r="AA270" s="535"/>
      <c r="AB270" s="536"/>
      <c r="AC270" s="82"/>
      <c r="AD270" s="12"/>
      <c r="AE270" s="79" t="str">
        <f>IFERROR(SUM(I270:AC270)/'2. Campaign information'!$T$15,"Complete 6.03-04")</f>
        <v>Complete 6.03-04</v>
      </c>
    </row>
    <row r="271" spans="2:31" x14ac:dyDescent="0.3">
      <c r="B271" s="80">
        <f t="shared" si="3"/>
        <v>120</v>
      </c>
      <c r="C271" s="537" t="str">
        <f>IFERROR(IF('4. Campaign staff'!C129='0d. Support language'!$A$38,'0d. Support language'!$A$38,CONCATENATE('4. Campaign staff'!C129," - ",VLOOKUP('4. Campaign staff'!G129,'0d. Support language'!$A$10:$B$13,2,FALSE), " - grade ",'4. Campaign staff'!E129)),'4. Campaign staff'!C129)</f>
        <v>Select cadre</v>
      </c>
      <c r="D271" s="537"/>
      <c r="E271" s="537"/>
      <c r="F271" s="537"/>
      <c r="G271" s="537"/>
      <c r="H271" s="538"/>
      <c r="I271" s="535"/>
      <c r="J271" s="536"/>
      <c r="K271" s="535"/>
      <c r="L271" s="539"/>
      <c r="M271" s="536"/>
      <c r="N271" s="540"/>
      <c r="O271" s="541"/>
      <c r="P271" s="535"/>
      <c r="Q271" s="536"/>
      <c r="R271" s="535"/>
      <c r="S271" s="536"/>
      <c r="T271" s="542"/>
      <c r="U271" s="542"/>
      <c r="V271" s="542"/>
      <c r="W271" s="542"/>
      <c r="X271" s="535"/>
      <c r="Y271" s="536"/>
      <c r="Z271" s="170"/>
      <c r="AA271" s="535"/>
      <c r="AB271" s="536"/>
      <c r="AC271" s="82"/>
      <c r="AD271" s="12"/>
      <c r="AE271" s="79" t="str">
        <f>IFERROR(SUM(I271:AC271)/'2. Campaign information'!$T$15,"Complete 6.03-04")</f>
        <v>Complete 6.03-04</v>
      </c>
    </row>
    <row r="272" spans="2:31" x14ac:dyDescent="0.3">
      <c r="B272" s="80">
        <f t="shared" si="3"/>
        <v>121</v>
      </c>
      <c r="C272" s="537" t="str">
        <f>IFERROR(IF('4. Campaign staff'!C130='0d. Support language'!$A$38,'0d. Support language'!$A$38,CONCATENATE('4. Campaign staff'!C130," - ",VLOOKUP('4. Campaign staff'!G130,'0d. Support language'!$A$10:$B$13,2,FALSE), " - grade ",'4. Campaign staff'!E130)),'4. Campaign staff'!C130)</f>
        <v>Select cadre</v>
      </c>
      <c r="D272" s="537"/>
      <c r="E272" s="537"/>
      <c r="F272" s="537"/>
      <c r="G272" s="537"/>
      <c r="H272" s="538"/>
      <c r="I272" s="535"/>
      <c r="J272" s="536"/>
      <c r="K272" s="535"/>
      <c r="L272" s="539"/>
      <c r="M272" s="536"/>
      <c r="N272" s="540"/>
      <c r="O272" s="541"/>
      <c r="P272" s="535"/>
      <c r="Q272" s="536"/>
      <c r="R272" s="535"/>
      <c r="S272" s="536"/>
      <c r="T272" s="542"/>
      <c r="U272" s="542"/>
      <c r="V272" s="542"/>
      <c r="W272" s="542"/>
      <c r="X272" s="535"/>
      <c r="Y272" s="536"/>
      <c r="Z272" s="170"/>
      <c r="AA272" s="535"/>
      <c r="AB272" s="536"/>
      <c r="AC272" s="82"/>
      <c r="AD272" s="12"/>
      <c r="AE272" s="79" t="str">
        <f>IFERROR(SUM(I272:AC272)/'2. Campaign information'!$T$15,"Complete 6.03-04")</f>
        <v>Complete 6.03-04</v>
      </c>
    </row>
    <row r="273" spans="1:31" x14ac:dyDescent="0.3">
      <c r="B273" s="80">
        <f t="shared" si="3"/>
        <v>122</v>
      </c>
      <c r="C273" s="537" t="str">
        <f>IFERROR(IF('4. Campaign staff'!C131='0d. Support language'!$A$38,'0d. Support language'!$A$38,CONCATENATE('4. Campaign staff'!C131," - ",VLOOKUP('4. Campaign staff'!G131,'0d. Support language'!$A$10:$B$13,2,FALSE), " - grade ",'4. Campaign staff'!E131)),'4. Campaign staff'!C131)</f>
        <v>Select cadre</v>
      </c>
      <c r="D273" s="537"/>
      <c r="E273" s="537"/>
      <c r="F273" s="537"/>
      <c r="G273" s="537"/>
      <c r="H273" s="538"/>
      <c r="I273" s="535"/>
      <c r="J273" s="536"/>
      <c r="K273" s="535"/>
      <c r="L273" s="539"/>
      <c r="M273" s="536"/>
      <c r="N273" s="540"/>
      <c r="O273" s="541"/>
      <c r="P273" s="535"/>
      <c r="Q273" s="536"/>
      <c r="R273" s="535"/>
      <c r="S273" s="536"/>
      <c r="T273" s="542"/>
      <c r="U273" s="542"/>
      <c r="V273" s="542"/>
      <c r="W273" s="542"/>
      <c r="X273" s="535"/>
      <c r="Y273" s="536"/>
      <c r="Z273" s="170"/>
      <c r="AA273" s="535"/>
      <c r="AB273" s="536"/>
      <c r="AC273" s="82"/>
      <c r="AD273" s="12"/>
      <c r="AE273" s="79" t="str">
        <f>IFERROR(SUM(I273:AC273)/'2. Campaign information'!$T$15,"Complete 6.03-04")</f>
        <v>Complete 6.03-04</v>
      </c>
    </row>
    <row r="274" spans="1:31" x14ac:dyDescent="0.3">
      <c r="B274" s="80">
        <f t="shared" si="3"/>
        <v>123</v>
      </c>
      <c r="C274" s="537" t="str">
        <f>IFERROR(IF('4. Campaign staff'!C132='0d. Support language'!$A$38,'0d. Support language'!$A$38,CONCATENATE('4. Campaign staff'!C132," - ",VLOOKUP('4. Campaign staff'!G132,'0d. Support language'!$A$10:$B$13,2,FALSE), " - grade ",'4. Campaign staff'!E132)),'4. Campaign staff'!C132)</f>
        <v>Select cadre</v>
      </c>
      <c r="D274" s="537"/>
      <c r="E274" s="537"/>
      <c r="F274" s="537"/>
      <c r="G274" s="537"/>
      <c r="H274" s="538"/>
      <c r="I274" s="535"/>
      <c r="J274" s="536"/>
      <c r="K274" s="535"/>
      <c r="L274" s="539"/>
      <c r="M274" s="536"/>
      <c r="N274" s="540"/>
      <c r="O274" s="541"/>
      <c r="P274" s="535"/>
      <c r="Q274" s="536"/>
      <c r="R274" s="535"/>
      <c r="S274" s="536"/>
      <c r="T274" s="542"/>
      <c r="U274" s="542"/>
      <c r="V274" s="542"/>
      <c r="W274" s="542"/>
      <c r="X274" s="535"/>
      <c r="Y274" s="536"/>
      <c r="Z274" s="170"/>
      <c r="AA274" s="535"/>
      <c r="AB274" s="536"/>
      <c r="AC274" s="82"/>
      <c r="AD274" s="12"/>
      <c r="AE274" s="79" t="str">
        <f>IFERROR(SUM(I274:AC274)/'2. Campaign information'!$T$15,"Complete 6.03-04")</f>
        <v>Complete 6.03-04</v>
      </c>
    </row>
    <row r="275" spans="1:31" x14ac:dyDescent="0.3">
      <c r="B275" s="80">
        <f t="shared" si="3"/>
        <v>124</v>
      </c>
      <c r="C275" s="537" t="str">
        <f>IFERROR(IF('4. Campaign staff'!C133='0d. Support language'!$A$38,'0d. Support language'!$A$38,CONCATENATE('4. Campaign staff'!C133," - ",VLOOKUP('4. Campaign staff'!G133,'0d. Support language'!$A$10:$B$13,2,FALSE), " - grade ",'4. Campaign staff'!E133)),'4. Campaign staff'!C133)</f>
        <v>Select cadre</v>
      </c>
      <c r="D275" s="537"/>
      <c r="E275" s="537"/>
      <c r="F275" s="537"/>
      <c r="G275" s="537"/>
      <c r="H275" s="538"/>
      <c r="I275" s="535"/>
      <c r="J275" s="536"/>
      <c r="K275" s="535"/>
      <c r="L275" s="539"/>
      <c r="M275" s="536"/>
      <c r="N275" s="540"/>
      <c r="O275" s="541"/>
      <c r="P275" s="535"/>
      <c r="Q275" s="536"/>
      <c r="R275" s="535"/>
      <c r="S275" s="536"/>
      <c r="T275" s="542"/>
      <c r="U275" s="542"/>
      <c r="V275" s="542"/>
      <c r="W275" s="542"/>
      <c r="X275" s="535"/>
      <c r="Y275" s="536"/>
      <c r="Z275" s="170"/>
      <c r="AA275" s="535"/>
      <c r="AB275" s="536"/>
      <c r="AC275" s="82"/>
      <c r="AD275" s="12"/>
      <c r="AE275" s="79" t="str">
        <f>IFERROR(SUM(I275:AC275)/'2. Campaign information'!$T$15,"Complete 6.03-04")</f>
        <v>Complete 6.03-04</v>
      </c>
    </row>
    <row r="276" spans="1:31" x14ac:dyDescent="0.3">
      <c r="B276" s="80">
        <f t="shared" si="3"/>
        <v>125</v>
      </c>
      <c r="C276" s="537" t="str">
        <f>IFERROR(IF('4. Campaign staff'!C134='0d. Support language'!$A$38,'0d. Support language'!$A$38,CONCATENATE('4. Campaign staff'!C134," - ",VLOOKUP('4. Campaign staff'!G134,'0d. Support language'!$A$10:$B$13,2,FALSE), " - grade ",'4. Campaign staff'!E134)),'4. Campaign staff'!C134)</f>
        <v>Select cadre</v>
      </c>
      <c r="D276" s="537"/>
      <c r="E276" s="537"/>
      <c r="F276" s="537"/>
      <c r="G276" s="537"/>
      <c r="H276" s="538"/>
      <c r="I276" s="535"/>
      <c r="J276" s="536"/>
      <c r="K276" s="535"/>
      <c r="L276" s="539"/>
      <c r="M276" s="536"/>
      <c r="N276" s="540"/>
      <c r="O276" s="541"/>
      <c r="P276" s="535"/>
      <c r="Q276" s="536"/>
      <c r="R276" s="535"/>
      <c r="S276" s="536"/>
      <c r="T276" s="542"/>
      <c r="U276" s="542"/>
      <c r="V276" s="542"/>
      <c r="W276" s="542"/>
      <c r="X276" s="535"/>
      <c r="Y276" s="536"/>
      <c r="Z276" s="170"/>
      <c r="AA276" s="535"/>
      <c r="AB276" s="536"/>
      <c r="AC276" s="82"/>
      <c r="AD276" s="12"/>
      <c r="AE276" s="79" t="str">
        <f>IFERROR(SUM(I276:AC276)/'2. Campaign information'!$T$15,"Complete 6.03-04")</f>
        <v>Complete 6.03-04</v>
      </c>
    </row>
    <row r="277" spans="1:31" x14ac:dyDescent="0.3">
      <c r="B277" s="80">
        <f t="shared" si="3"/>
        <v>126</v>
      </c>
      <c r="C277" s="537" t="str">
        <f>IFERROR(IF('4. Campaign staff'!C135='0d. Support language'!$A$38,'0d. Support language'!$A$38,CONCATENATE('4. Campaign staff'!C135," - ",VLOOKUP('4. Campaign staff'!G135,'0d. Support language'!$A$10:$B$13,2,FALSE), " - grade ",'4. Campaign staff'!E135)),'4. Campaign staff'!C135)</f>
        <v>Select cadre</v>
      </c>
      <c r="D277" s="537"/>
      <c r="E277" s="537"/>
      <c r="F277" s="537"/>
      <c r="G277" s="537"/>
      <c r="H277" s="538"/>
      <c r="I277" s="535"/>
      <c r="J277" s="536"/>
      <c r="K277" s="535"/>
      <c r="L277" s="539"/>
      <c r="M277" s="536"/>
      <c r="N277" s="540"/>
      <c r="O277" s="541"/>
      <c r="P277" s="535"/>
      <c r="Q277" s="536"/>
      <c r="R277" s="535"/>
      <c r="S277" s="536"/>
      <c r="T277" s="542"/>
      <c r="U277" s="542"/>
      <c r="V277" s="542"/>
      <c r="W277" s="542"/>
      <c r="X277" s="535"/>
      <c r="Y277" s="536"/>
      <c r="Z277" s="170"/>
      <c r="AA277" s="535"/>
      <c r="AB277" s="536"/>
      <c r="AC277" s="82"/>
      <c r="AD277" s="12"/>
      <c r="AE277" s="79" t="str">
        <f>IFERROR(SUM(I277:AC277)/'2. Campaign information'!$T$15,"Complete 6.03-04")</f>
        <v>Complete 6.03-04</v>
      </c>
    </row>
    <row r="278" spans="1:31" x14ac:dyDescent="0.3">
      <c r="B278" s="80">
        <f t="shared" si="3"/>
        <v>127</v>
      </c>
      <c r="C278" s="537" t="str">
        <f>IFERROR(IF('4. Campaign staff'!C136='0d. Support language'!$A$38,'0d. Support language'!$A$38,CONCATENATE('4. Campaign staff'!C136," - ",VLOOKUP('4. Campaign staff'!G136,'0d. Support language'!$A$10:$B$13,2,FALSE), " - grade ",'4. Campaign staff'!E136)),'4. Campaign staff'!C136)</f>
        <v>Select cadre</v>
      </c>
      <c r="D278" s="537"/>
      <c r="E278" s="537"/>
      <c r="F278" s="537"/>
      <c r="G278" s="537"/>
      <c r="H278" s="538"/>
      <c r="I278" s="535"/>
      <c r="J278" s="536"/>
      <c r="K278" s="535"/>
      <c r="L278" s="539"/>
      <c r="M278" s="536"/>
      <c r="N278" s="540"/>
      <c r="O278" s="541"/>
      <c r="P278" s="535"/>
      <c r="Q278" s="536"/>
      <c r="R278" s="535"/>
      <c r="S278" s="536"/>
      <c r="T278" s="542"/>
      <c r="U278" s="542"/>
      <c r="V278" s="542"/>
      <c r="W278" s="542"/>
      <c r="X278" s="535"/>
      <c r="Y278" s="536"/>
      <c r="Z278" s="170"/>
      <c r="AA278" s="535"/>
      <c r="AB278" s="536"/>
      <c r="AC278" s="82"/>
      <c r="AD278" s="12"/>
      <c r="AE278" s="79" t="str">
        <f>IFERROR(SUM(I278:AC278)/'2. Campaign information'!$T$15,"Complete 6.03-04")</f>
        <v>Complete 6.03-04</v>
      </c>
    </row>
    <row r="279" spans="1:31" x14ac:dyDescent="0.3">
      <c r="B279" s="80">
        <f t="shared" si="3"/>
        <v>128</v>
      </c>
      <c r="C279" s="537" t="str">
        <f>IFERROR(IF('4. Campaign staff'!C137='0d. Support language'!$A$38,'0d. Support language'!$A$38,CONCATENATE('4. Campaign staff'!C137," - ",VLOOKUP('4. Campaign staff'!G137,'0d. Support language'!$A$10:$B$13,2,FALSE), " - grade ",'4. Campaign staff'!E137)),'4. Campaign staff'!C137)</f>
        <v>Select cadre</v>
      </c>
      <c r="D279" s="537"/>
      <c r="E279" s="537"/>
      <c r="F279" s="537"/>
      <c r="G279" s="537"/>
      <c r="H279" s="538"/>
      <c r="I279" s="535"/>
      <c r="J279" s="536"/>
      <c r="K279" s="535"/>
      <c r="L279" s="539"/>
      <c r="M279" s="536"/>
      <c r="N279" s="540"/>
      <c r="O279" s="541"/>
      <c r="P279" s="535"/>
      <c r="Q279" s="536"/>
      <c r="R279" s="535"/>
      <c r="S279" s="536"/>
      <c r="T279" s="542"/>
      <c r="U279" s="542"/>
      <c r="V279" s="542"/>
      <c r="W279" s="542"/>
      <c r="X279" s="535"/>
      <c r="Y279" s="536"/>
      <c r="Z279" s="170"/>
      <c r="AA279" s="535"/>
      <c r="AB279" s="536"/>
      <c r="AC279" s="82"/>
      <c r="AD279" s="12"/>
      <c r="AE279" s="79" t="str">
        <f>IFERROR(SUM(I279:AC279)/'2. Campaign information'!$T$15,"Complete 6.03-04")</f>
        <v>Complete 6.03-04</v>
      </c>
    </row>
    <row r="280" spans="1:31" x14ac:dyDescent="0.3">
      <c r="B280" s="80">
        <f t="shared" si="3"/>
        <v>129</v>
      </c>
      <c r="C280" s="537" t="str">
        <f>IFERROR(IF('4. Campaign staff'!C138='0d. Support language'!$A$38,'0d. Support language'!$A$38,CONCATENATE('4. Campaign staff'!C138," - ",VLOOKUP('4. Campaign staff'!G138,'0d. Support language'!$A$10:$B$13,2,FALSE), " - grade ",'4. Campaign staff'!E138)),'4. Campaign staff'!C138)</f>
        <v>Select cadre</v>
      </c>
      <c r="D280" s="537"/>
      <c r="E280" s="537"/>
      <c r="F280" s="537"/>
      <c r="G280" s="537"/>
      <c r="H280" s="538"/>
      <c r="I280" s="535"/>
      <c r="J280" s="536"/>
      <c r="K280" s="535"/>
      <c r="L280" s="539"/>
      <c r="M280" s="536"/>
      <c r="N280" s="540"/>
      <c r="O280" s="541"/>
      <c r="P280" s="535"/>
      <c r="Q280" s="536"/>
      <c r="R280" s="535"/>
      <c r="S280" s="536"/>
      <c r="T280" s="542"/>
      <c r="U280" s="542"/>
      <c r="V280" s="542"/>
      <c r="W280" s="542"/>
      <c r="X280" s="535"/>
      <c r="Y280" s="536"/>
      <c r="Z280" s="170"/>
      <c r="AA280" s="535"/>
      <c r="AB280" s="536"/>
      <c r="AC280" s="82"/>
      <c r="AD280" s="12"/>
      <c r="AE280" s="79" t="str">
        <f>IFERROR(SUM(I280:AC280)/'2. Campaign information'!$T$15,"Complete 6.03-04")</f>
        <v>Complete 6.03-04</v>
      </c>
    </row>
    <row r="281" spans="1:31" x14ac:dyDescent="0.3">
      <c r="B281" s="80">
        <f t="shared" si="3"/>
        <v>130</v>
      </c>
      <c r="C281" s="537" t="str">
        <f>IFERROR(IF('4. Campaign staff'!C139='0d. Support language'!$A$38,'0d. Support language'!$A$38,CONCATENATE('4. Campaign staff'!C139," - ",VLOOKUP('4. Campaign staff'!G139,'0d. Support language'!$A$10:$B$13,2,FALSE), " - grade ",'4. Campaign staff'!E139)),'4. Campaign staff'!C139)</f>
        <v>Select cadre</v>
      </c>
      <c r="D281" s="537"/>
      <c r="E281" s="537"/>
      <c r="F281" s="537"/>
      <c r="G281" s="537"/>
      <c r="H281" s="538"/>
      <c r="I281" s="535"/>
      <c r="J281" s="536"/>
      <c r="K281" s="535"/>
      <c r="L281" s="539"/>
      <c r="M281" s="536"/>
      <c r="N281" s="540"/>
      <c r="O281" s="541"/>
      <c r="P281" s="535"/>
      <c r="Q281" s="536"/>
      <c r="R281" s="535"/>
      <c r="S281" s="536"/>
      <c r="T281" s="542"/>
      <c r="U281" s="542"/>
      <c r="V281" s="542"/>
      <c r="W281" s="542"/>
      <c r="X281" s="535"/>
      <c r="Y281" s="536"/>
      <c r="Z281" s="170"/>
      <c r="AA281" s="535"/>
      <c r="AB281" s="536"/>
      <c r="AC281" s="82"/>
      <c r="AD281" s="12"/>
      <c r="AE281" s="79" t="str">
        <f>IFERROR(SUM(I281:AC281)/'2. Campaign information'!$T$15,"Complete 6.03-04")</f>
        <v>Complete 6.03-04</v>
      </c>
    </row>
    <row r="282" spans="1:31" ht="10.199999999999999" customHeight="1" x14ac:dyDescent="0.3">
      <c r="J282" s="12"/>
      <c r="K282" s="12"/>
      <c r="L282" s="12"/>
      <c r="M282" s="12"/>
      <c r="N282" s="12"/>
      <c r="O282" s="12"/>
      <c r="P282" s="12"/>
      <c r="Q282" s="12"/>
      <c r="R282" s="12"/>
      <c r="S282" s="12"/>
      <c r="T282" s="12"/>
      <c r="U282" s="12"/>
      <c r="Y282" s="12"/>
      <c r="Z282" s="12"/>
      <c r="AA282" s="12"/>
      <c r="AB282" s="12"/>
      <c r="AC282" s="12"/>
      <c r="AE282" s="12"/>
    </row>
    <row r="283" spans="1:31" ht="15.6" x14ac:dyDescent="0.3">
      <c r="A283" s="61"/>
      <c r="B283" s="527" t="s">
        <v>162</v>
      </c>
      <c r="C283" s="527"/>
      <c r="D283" s="527"/>
      <c r="E283" s="527"/>
      <c r="F283" s="527"/>
      <c r="G283" s="527"/>
      <c r="H283" s="527"/>
      <c r="I283" s="527"/>
      <c r="J283" s="527"/>
      <c r="K283" s="527"/>
      <c r="L283" s="527"/>
      <c r="M283" s="527"/>
      <c r="N283" s="527"/>
      <c r="O283" s="527"/>
      <c r="P283" s="527"/>
      <c r="Q283" s="527"/>
      <c r="R283" s="527"/>
      <c r="S283" s="527"/>
      <c r="T283" s="527"/>
      <c r="U283" s="527"/>
      <c r="V283" s="527"/>
      <c r="W283" s="527"/>
      <c r="X283" s="527"/>
      <c r="Y283" s="527"/>
      <c r="Z283" s="527"/>
      <c r="AA283" s="527"/>
      <c r="AC283" s="72" t="s">
        <v>144</v>
      </c>
      <c r="AD283" s="61"/>
      <c r="AE283" s="61"/>
    </row>
    <row r="284" spans="1:31" x14ac:dyDescent="0.3">
      <c r="B284" s="528" t="s">
        <v>163</v>
      </c>
      <c r="C284" s="528"/>
      <c r="D284" s="528"/>
      <c r="E284" s="528"/>
      <c r="F284" s="528"/>
      <c r="G284" s="528"/>
      <c r="H284" s="529"/>
      <c r="I284" s="532">
        <v>6.26</v>
      </c>
      <c r="J284" s="533"/>
      <c r="K284" s="532">
        <v>6.27</v>
      </c>
      <c r="L284" s="534"/>
      <c r="M284" s="533"/>
      <c r="N284" s="532">
        <v>6.28</v>
      </c>
      <c r="O284" s="533"/>
      <c r="P284" s="532">
        <v>6.29</v>
      </c>
      <c r="Q284" s="533"/>
      <c r="R284" s="534">
        <v>6.3</v>
      </c>
      <c r="S284" s="533"/>
      <c r="T284" s="532">
        <v>6.31</v>
      </c>
      <c r="U284" s="533"/>
      <c r="V284" s="534">
        <v>6.32</v>
      </c>
      <c r="W284" s="533"/>
      <c r="X284" s="532">
        <v>6.33</v>
      </c>
      <c r="Y284" s="533"/>
      <c r="Z284" s="73">
        <v>6.34</v>
      </c>
      <c r="AA284" s="74">
        <v>6.35</v>
      </c>
      <c r="AC284" s="520" t="s">
        <v>164</v>
      </c>
    </row>
    <row r="285" spans="1:31" x14ac:dyDescent="0.3">
      <c r="B285" s="530"/>
      <c r="C285" s="530"/>
      <c r="D285" s="530"/>
      <c r="E285" s="530"/>
      <c r="F285" s="530"/>
      <c r="G285" s="530"/>
      <c r="H285" s="531"/>
      <c r="I285" s="522" t="s">
        <v>147</v>
      </c>
      <c r="J285" s="523"/>
      <c r="K285" s="522" t="s">
        <v>148</v>
      </c>
      <c r="L285" s="520"/>
      <c r="M285" s="523"/>
      <c r="N285" s="522" t="s">
        <v>149</v>
      </c>
      <c r="O285" s="523"/>
      <c r="P285" s="522" t="s">
        <v>150</v>
      </c>
      <c r="Q285" s="523"/>
      <c r="R285" s="522" t="s">
        <v>151</v>
      </c>
      <c r="S285" s="523"/>
      <c r="T285" s="522" t="s">
        <v>152</v>
      </c>
      <c r="U285" s="523"/>
      <c r="V285" s="522" t="s">
        <v>153</v>
      </c>
      <c r="W285" s="523"/>
      <c r="X285" s="522" t="s">
        <v>154</v>
      </c>
      <c r="Y285" s="523"/>
      <c r="Z285" s="526" t="s">
        <v>155</v>
      </c>
      <c r="AA285" s="522" t="s">
        <v>156</v>
      </c>
      <c r="AC285" s="520"/>
    </row>
    <row r="286" spans="1:31" ht="25.2" customHeight="1" x14ac:dyDescent="0.3">
      <c r="B286" s="543" t="str">
        <f>_xlfn.IFNA(CONCATENATE("(Between ",TEXT(DATE('2. Campaign information'!R15,VLOOKUP('2. Campaign information'!P15,'0d. Support language'!D19:E30,2,FALSE),'2. Campaign information'!N15)+1,"dd-mmm-yyyy"), " and ", TEXT(DATE('2. Campaign information'!R15,VLOOKUP('2. Campaign information'!P15,'0d. Support language'!D19:E30,2,FALSE),'2. Campaign information'!N15)+30,"dd-mmm-yyyy"),")"),"")</f>
        <v/>
      </c>
      <c r="C286" s="543"/>
      <c r="D286" s="543"/>
      <c r="E286" s="543"/>
      <c r="F286" s="543"/>
      <c r="G286" s="543"/>
      <c r="H286" s="544"/>
      <c r="I286" s="522"/>
      <c r="J286" s="523"/>
      <c r="K286" s="522"/>
      <c r="L286" s="520"/>
      <c r="M286" s="523"/>
      <c r="N286" s="522"/>
      <c r="O286" s="523"/>
      <c r="P286" s="522"/>
      <c r="Q286" s="523"/>
      <c r="R286" s="522"/>
      <c r="S286" s="523"/>
      <c r="T286" s="522"/>
      <c r="U286" s="523"/>
      <c r="V286" s="522"/>
      <c r="W286" s="523"/>
      <c r="X286" s="522"/>
      <c r="Y286" s="523"/>
      <c r="Z286" s="526"/>
      <c r="AA286" s="522"/>
      <c r="AC286" s="520"/>
    </row>
    <row r="287" spans="1:31" x14ac:dyDescent="0.3">
      <c r="B287" s="545"/>
      <c r="C287" s="545"/>
      <c r="D287" s="545"/>
      <c r="E287" s="545"/>
      <c r="F287" s="545"/>
      <c r="G287" s="545"/>
      <c r="H287" s="546"/>
      <c r="I287" s="524"/>
      <c r="J287" s="525"/>
      <c r="K287" s="524"/>
      <c r="L287" s="521"/>
      <c r="M287" s="525"/>
      <c r="N287" s="522"/>
      <c r="O287" s="523"/>
      <c r="P287" s="522"/>
      <c r="Q287" s="523"/>
      <c r="R287" s="522"/>
      <c r="S287" s="523"/>
      <c r="T287" s="522"/>
      <c r="U287" s="523"/>
      <c r="V287" s="522"/>
      <c r="W287" s="523"/>
      <c r="X287" s="524"/>
      <c r="Y287" s="525"/>
      <c r="Z287" s="526"/>
      <c r="AA287" s="75" t="s">
        <v>157</v>
      </c>
      <c r="AC287" s="521"/>
    </row>
    <row r="288" spans="1:31" x14ac:dyDescent="0.3">
      <c r="B288" s="76">
        <v>1</v>
      </c>
      <c r="C288" s="537" t="str">
        <f>IFERROR(IF('4. Campaign staff'!C10='0d. Support language'!$A$38,'0d. Support language'!$A$38,CONCATENATE('4. Campaign staff'!C10," - ",VLOOKUP('4. Campaign staff'!G10,'0d. Support language'!$A$10:$B$13,2,FALSE), " - grade ",'4. Campaign staff'!E10)),'4. Campaign staff'!C10)</f>
        <v xml:space="preserve">State Epidemiologist </v>
      </c>
      <c r="D288" s="537"/>
      <c r="E288" s="537"/>
      <c r="F288" s="537"/>
      <c r="G288" s="537"/>
      <c r="H288" s="538"/>
      <c r="I288" s="535"/>
      <c r="J288" s="536"/>
      <c r="K288" s="535"/>
      <c r="L288" s="539"/>
      <c r="M288" s="536"/>
      <c r="N288" s="540"/>
      <c r="O288" s="541"/>
      <c r="P288" s="535"/>
      <c r="Q288" s="536"/>
      <c r="R288" s="535"/>
      <c r="S288" s="536"/>
      <c r="T288" s="542"/>
      <c r="U288" s="542"/>
      <c r="V288" s="542"/>
      <c r="W288" s="542"/>
      <c r="X288" s="535"/>
      <c r="Y288" s="536"/>
      <c r="Z288" s="77"/>
      <c r="AA288" s="78"/>
      <c r="AC288" s="79">
        <f t="shared" ref="AC288:AC417" si="4">SUM(I288:AA288)/30</f>
        <v>0</v>
      </c>
    </row>
    <row r="289" spans="2:29" x14ac:dyDescent="0.3">
      <c r="B289" s="80">
        <f>B288+1</f>
        <v>2</v>
      </c>
      <c r="C289" s="537" t="str">
        <f>IFERROR(IF('4. Campaign staff'!C11='0d. Support language'!$A$38,'0d. Support language'!$A$38,CONCATENATE('4. Campaign staff'!C11," - ",VLOOKUP('4. Campaign staff'!G11,'0d. Support language'!$A$10:$B$13,2,FALSE), " - grade ",'4. Campaign staff'!E11)),'4. Campaign staff'!C11)</f>
        <v xml:space="preserve">State Immunization officer </v>
      </c>
      <c r="D289" s="537"/>
      <c r="E289" s="537"/>
      <c r="F289" s="537"/>
      <c r="G289" s="537"/>
      <c r="H289" s="538"/>
      <c r="I289" s="535"/>
      <c r="J289" s="536"/>
      <c r="K289" s="535"/>
      <c r="L289" s="539"/>
      <c r="M289" s="536"/>
      <c r="N289" s="540"/>
      <c r="O289" s="541"/>
      <c r="P289" s="535"/>
      <c r="Q289" s="536"/>
      <c r="R289" s="535"/>
      <c r="S289" s="536"/>
      <c r="T289" s="542"/>
      <c r="U289" s="542"/>
      <c r="V289" s="542"/>
      <c r="W289" s="542"/>
      <c r="X289" s="535"/>
      <c r="Y289" s="536"/>
      <c r="Z289" s="77"/>
      <c r="AA289" s="78"/>
      <c r="AC289" s="79">
        <f t="shared" si="4"/>
        <v>0</v>
      </c>
    </row>
    <row r="290" spans="2:29" x14ac:dyDescent="0.3">
      <c r="B290" s="80">
        <f t="shared" ref="B290:B417" si="5">B289+1</f>
        <v>3</v>
      </c>
      <c r="C290" s="537" t="str">
        <f>IFERROR(IF('4. Campaign staff'!C12='0d. Support language'!$A$38,'0d. Support language'!$A$38,CONCATENATE('4. Campaign staff'!C12," - ",VLOOKUP('4. Campaign staff'!G12,'0d. Support language'!$A$10:$B$13,2,FALSE), " - grade ",'4. Campaign staff'!E12)),'4. Campaign staff'!C12)</f>
        <v xml:space="preserve">Monitoring and Evaluation officer </v>
      </c>
      <c r="D290" s="537"/>
      <c r="E290" s="537"/>
      <c r="F290" s="537"/>
      <c r="G290" s="537"/>
      <c r="H290" s="538"/>
      <c r="I290" s="535"/>
      <c r="J290" s="536"/>
      <c r="K290" s="535"/>
      <c r="L290" s="539"/>
      <c r="M290" s="536"/>
      <c r="N290" s="540"/>
      <c r="O290" s="541"/>
      <c r="P290" s="535"/>
      <c r="Q290" s="536"/>
      <c r="R290" s="535"/>
      <c r="S290" s="536"/>
      <c r="T290" s="542"/>
      <c r="U290" s="542"/>
      <c r="V290" s="542"/>
      <c r="W290" s="542"/>
      <c r="X290" s="535"/>
      <c r="Y290" s="536"/>
      <c r="Z290" s="77"/>
      <c r="AA290" s="78"/>
      <c r="AC290" s="79">
        <f t="shared" si="4"/>
        <v>0</v>
      </c>
    </row>
    <row r="291" spans="2:29" x14ac:dyDescent="0.3">
      <c r="B291" s="80">
        <f t="shared" si="5"/>
        <v>4</v>
      </c>
      <c r="C291" s="537" t="str">
        <f>IFERROR(IF('4. Campaign staff'!C13='0d. Support language'!$A$38,'0d. Support language'!$A$38,CONCATENATE('4. Campaign staff'!C13," - ",VLOOKUP('4. Campaign staff'!G13,'0d. Support language'!$A$10:$B$13,2,FALSE), " - grade ",'4. Campaign staff'!E13)),'4. Campaign staff'!C13)</f>
        <v xml:space="preserve">State Immunization officer </v>
      </c>
      <c r="D291" s="537"/>
      <c r="E291" s="537"/>
      <c r="F291" s="537"/>
      <c r="G291" s="537"/>
      <c r="H291" s="538"/>
      <c r="I291" s="535"/>
      <c r="J291" s="536"/>
      <c r="K291" s="535"/>
      <c r="L291" s="539"/>
      <c r="M291" s="536"/>
      <c r="N291" s="540"/>
      <c r="O291" s="541"/>
      <c r="P291" s="535"/>
      <c r="Q291" s="536"/>
      <c r="R291" s="535"/>
      <c r="S291" s="536"/>
      <c r="T291" s="542"/>
      <c r="U291" s="542"/>
      <c r="V291" s="542"/>
      <c r="W291" s="542"/>
      <c r="X291" s="535"/>
      <c r="Y291" s="536"/>
      <c r="Z291" s="77"/>
      <c r="AA291" s="78"/>
      <c r="AC291" s="79">
        <f t="shared" si="4"/>
        <v>0</v>
      </c>
    </row>
    <row r="292" spans="2:29" x14ac:dyDescent="0.3">
      <c r="B292" s="80">
        <f t="shared" si="5"/>
        <v>5</v>
      </c>
      <c r="C292" s="537" t="str">
        <f>IFERROR(IF('4. Campaign staff'!C14='0d. Support language'!$A$38,'0d. Support language'!$A$38,CONCATENATE('4. Campaign staff'!C14," - ",VLOOKUP('4. Campaign staff'!G14,'0d. Support language'!$A$10:$B$13,2,FALSE), " - grade ",'4. Campaign staff'!E14)),'4. Campaign staff'!C14)</f>
        <v xml:space="preserve">State Immunization officer </v>
      </c>
      <c r="D292" s="537"/>
      <c r="E292" s="537"/>
      <c r="F292" s="537"/>
      <c r="G292" s="537"/>
      <c r="H292" s="538"/>
      <c r="I292" s="535"/>
      <c r="J292" s="536"/>
      <c r="K292" s="535"/>
      <c r="L292" s="539"/>
      <c r="M292" s="536"/>
      <c r="N292" s="540"/>
      <c r="O292" s="541"/>
      <c r="P292" s="535"/>
      <c r="Q292" s="536"/>
      <c r="R292" s="535"/>
      <c r="S292" s="536"/>
      <c r="T292" s="542"/>
      <c r="U292" s="542"/>
      <c r="V292" s="542"/>
      <c r="W292" s="542"/>
      <c r="X292" s="535"/>
      <c r="Y292" s="536"/>
      <c r="Z292" s="77"/>
      <c r="AA292" s="78"/>
      <c r="AC292" s="79">
        <f t="shared" si="4"/>
        <v>0</v>
      </c>
    </row>
    <row r="293" spans="2:29" x14ac:dyDescent="0.3">
      <c r="B293" s="80">
        <f t="shared" si="5"/>
        <v>6</v>
      </c>
      <c r="C293" s="537" t="str">
        <f>IFERROR(IF('4. Campaign staff'!C15='0d. Support language'!$A$38,'0d. Support language'!$A$38,CONCATENATE('4. Campaign staff'!C15," - ",VLOOKUP('4. Campaign staff'!G15,'0d. Support language'!$A$10:$B$13,2,FALSE), " - grade ",'4. Campaign staff'!E15)),'4. Campaign staff'!C15)</f>
        <v xml:space="preserve">State Health Educator </v>
      </c>
      <c r="D293" s="537"/>
      <c r="E293" s="537"/>
      <c r="F293" s="537"/>
      <c r="G293" s="537"/>
      <c r="H293" s="538"/>
      <c r="I293" s="535"/>
      <c r="J293" s="536"/>
      <c r="K293" s="535"/>
      <c r="L293" s="539"/>
      <c r="M293" s="536"/>
      <c r="N293" s="540"/>
      <c r="O293" s="541"/>
      <c r="P293" s="535"/>
      <c r="Q293" s="536"/>
      <c r="R293" s="535"/>
      <c r="S293" s="536"/>
      <c r="T293" s="542"/>
      <c r="U293" s="542"/>
      <c r="V293" s="542"/>
      <c r="W293" s="542"/>
      <c r="X293" s="535"/>
      <c r="Y293" s="536"/>
      <c r="Z293" s="170"/>
      <c r="AA293" s="169"/>
      <c r="AC293" s="79">
        <f t="shared" si="4"/>
        <v>0</v>
      </c>
    </row>
    <row r="294" spans="2:29" x14ac:dyDescent="0.3">
      <c r="B294" s="80">
        <f t="shared" si="5"/>
        <v>7</v>
      </c>
      <c r="C294" s="537" t="str">
        <f>IFERROR(IF('4. Campaign staff'!C16='0d. Support language'!$A$38,'0d. Support language'!$A$38,CONCATENATE('4. Campaign staff'!C16," - ",VLOOKUP('4. Campaign staff'!G16,'0d. Support language'!$A$10:$B$13,2,FALSE), " - grade ",'4. Campaign staff'!E16)),'4. Campaign staff'!C16)</f>
        <v xml:space="preserve">Monitoring and Evaluation officer </v>
      </c>
      <c r="D294" s="537"/>
      <c r="E294" s="537"/>
      <c r="F294" s="537"/>
      <c r="G294" s="537"/>
      <c r="H294" s="538"/>
      <c r="I294" s="535"/>
      <c r="J294" s="536"/>
      <c r="K294" s="535"/>
      <c r="L294" s="539"/>
      <c r="M294" s="536"/>
      <c r="N294" s="540"/>
      <c r="O294" s="541"/>
      <c r="P294" s="535"/>
      <c r="Q294" s="536"/>
      <c r="R294" s="535"/>
      <c r="S294" s="536"/>
      <c r="T294" s="542"/>
      <c r="U294" s="542"/>
      <c r="V294" s="542"/>
      <c r="W294" s="542"/>
      <c r="X294" s="535"/>
      <c r="Y294" s="536"/>
      <c r="Z294" s="170"/>
      <c r="AA294" s="169"/>
      <c r="AC294" s="79">
        <f t="shared" si="4"/>
        <v>0</v>
      </c>
    </row>
    <row r="295" spans="2:29" x14ac:dyDescent="0.3">
      <c r="B295" s="80">
        <f t="shared" si="5"/>
        <v>8</v>
      </c>
      <c r="C295" s="537" t="str">
        <f>IFERROR(IF('4. Campaign staff'!C17='0d. Support language'!$A$38,'0d. Support language'!$A$38,CONCATENATE('4. Campaign staff'!C17," - ",VLOOKUP('4. Campaign staff'!G17,'0d. Support language'!$A$10:$B$13,2,FALSE), " - grade ",'4. Campaign staff'!E17)),'4. Campaign staff'!C17)</f>
        <v xml:space="preserve">State Health Educator </v>
      </c>
      <c r="D295" s="537"/>
      <c r="E295" s="537"/>
      <c r="F295" s="537"/>
      <c r="G295" s="537"/>
      <c r="H295" s="538"/>
      <c r="I295" s="535"/>
      <c r="J295" s="536"/>
      <c r="K295" s="535"/>
      <c r="L295" s="539"/>
      <c r="M295" s="536"/>
      <c r="N295" s="540"/>
      <c r="O295" s="541"/>
      <c r="P295" s="535"/>
      <c r="Q295" s="536"/>
      <c r="R295" s="535"/>
      <c r="S295" s="536"/>
      <c r="T295" s="542"/>
      <c r="U295" s="542"/>
      <c r="V295" s="542"/>
      <c r="W295" s="542"/>
      <c r="X295" s="535"/>
      <c r="Y295" s="536"/>
      <c r="Z295" s="170"/>
      <c r="AA295" s="169"/>
      <c r="AC295" s="79">
        <f t="shared" si="4"/>
        <v>0</v>
      </c>
    </row>
    <row r="296" spans="2:29" x14ac:dyDescent="0.3">
      <c r="B296" s="80">
        <f t="shared" si="5"/>
        <v>9</v>
      </c>
      <c r="C296" s="537" t="str">
        <f>IFERROR(IF('4. Campaign staff'!C18='0d. Support language'!$A$38,'0d. Support language'!$A$38,CONCATENATE('4. Campaign staff'!C18," - ",VLOOKUP('4. Campaign staff'!G18,'0d. Support language'!$A$10:$B$13,2,FALSE), " - grade ",'4. Campaign staff'!E18)),'4. Campaign staff'!C18)</f>
        <v xml:space="preserve">State Cold Chain Officer </v>
      </c>
      <c r="D296" s="537"/>
      <c r="E296" s="537"/>
      <c r="F296" s="537"/>
      <c r="G296" s="537"/>
      <c r="H296" s="538"/>
      <c r="I296" s="535"/>
      <c r="J296" s="536"/>
      <c r="K296" s="535"/>
      <c r="L296" s="539"/>
      <c r="M296" s="536"/>
      <c r="N296" s="540"/>
      <c r="O296" s="541"/>
      <c r="P296" s="535"/>
      <c r="Q296" s="536"/>
      <c r="R296" s="535"/>
      <c r="S296" s="536"/>
      <c r="T296" s="542"/>
      <c r="U296" s="542"/>
      <c r="V296" s="542"/>
      <c r="W296" s="542"/>
      <c r="X296" s="535"/>
      <c r="Y296" s="536"/>
      <c r="Z296" s="170"/>
      <c r="AA296" s="169"/>
      <c r="AC296" s="79">
        <f t="shared" si="4"/>
        <v>0</v>
      </c>
    </row>
    <row r="297" spans="2:29" x14ac:dyDescent="0.3">
      <c r="B297" s="80">
        <f t="shared" si="5"/>
        <v>10</v>
      </c>
      <c r="C297" s="537" t="str">
        <f>IFERROR(IF('4. Campaign staff'!C19='0d. Support language'!$A$38,'0d. Support language'!$A$38,CONCATENATE('4. Campaign staff'!C19," - ",VLOOKUP('4. Campaign staff'!G19,'0d. Support language'!$A$10:$B$13,2,FALSE), " - grade ",'4. Campaign staff'!E19)),'4. Campaign staff'!C19)</f>
        <v>Select cadre</v>
      </c>
      <c r="D297" s="537"/>
      <c r="E297" s="537"/>
      <c r="F297" s="537"/>
      <c r="G297" s="537"/>
      <c r="H297" s="538"/>
      <c r="I297" s="535"/>
      <c r="J297" s="536"/>
      <c r="K297" s="535"/>
      <c r="L297" s="539"/>
      <c r="M297" s="536"/>
      <c r="N297" s="540"/>
      <c r="O297" s="541"/>
      <c r="P297" s="535"/>
      <c r="Q297" s="536"/>
      <c r="R297" s="535"/>
      <c r="S297" s="536"/>
      <c r="T297" s="542"/>
      <c r="U297" s="542"/>
      <c r="V297" s="542"/>
      <c r="W297" s="542"/>
      <c r="X297" s="535"/>
      <c r="Y297" s="536"/>
      <c r="Z297" s="170"/>
      <c r="AA297" s="169"/>
      <c r="AC297" s="79">
        <f t="shared" si="4"/>
        <v>0</v>
      </c>
    </row>
    <row r="298" spans="2:29" x14ac:dyDescent="0.3">
      <c r="B298" s="80">
        <f t="shared" si="5"/>
        <v>11</v>
      </c>
      <c r="C298" s="537" t="str">
        <f>IFERROR(IF('4. Campaign staff'!C20='0d. Support language'!$A$38,'0d. Support language'!$A$38,CONCATENATE('4. Campaign staff'!C20," - ",VLOOKUP('4. Campaign staff'!G20,'0d. Support language'!$A$10:$B$13,2,FALSE), " - grade ",'4. Campaign staff'!E20)),'4. Campaign staff'!C20)</f>
        <v>Select cadre</v>
      </c>
      <c r="D298" s="537"/>
      <c r="E298" s="537"/>
      <c r="F298" s="537"/>
      <c r="G298" s="537"/>
      <c r="H298" s="538"/>
      <c r="I298" s="535"/>
      <c r="J298" s="536"/>
      <c r="K298" s="535"/>
      <c r="L298" s="539"/>
      <c r="M298" s="536"/>
      <c r="N298" s="540"/>
      <c r="O298" s="541"/>
      <c r="P298" s="535"/>
      <c r="Q298" s="536"/>
      <c r="R298" s="535"/>
      <c r="S298" s="536"/>
      <c r="T298" s="542"/>
      <c r="U298" s="542"/>
      <c r="V298" s="542"/>
      <c r="W298" s="542"/>
      <c r="X298" s="535"/>
      <c r="Y298" s="536"/>
      <c r="Z298" s="170"/>
      <c r="AA298" s="169"/>
      <c r="AC298" s="79">
        <f t="shared" si="4"/>
        <v>0</v>
      </c>
    </row>
    <row r="299" spans="2:29" x14ac:dyDescent="0.3">
      <c r="B299" s="80">
        <f t="shared" si="5"/>
        <v>12</v>
      </c>
      <c r="C299" s="537" t="str">
        <f>IFERROR(IF('4. Campaign staff'!C21='0d. Support language'!$A$38,'0d. Support language'!$A$38,CONCATENATE('4. Campaign staff'!C21," - ",VLOOKUP('4. Campaign staff'!G21,'0d. Support language'!$A$10:$B$13,2,FALSE), " - grade ",'4. Campaign staff'!E21)),'4. Campaign staff'!C21)</f>
        <v>Select cadre</v>
      </c>
      <c r="D299" s="537"/>
      <c r="E299" s="537"/>
      <c r="F299" s="537"/>
      <c r="G299" s="537"/>
      <c r="H299" s="538"/>
      <c r="I299" s="535"/>
      <c r="J299" s="536"/>
      <c r="K299" s="535"/>
      <c r="L299" s="539"/>
      <c r="M299" s="536"/>
      <c r="N299" s="540"/>
      <c r="O299" s="541"/>
      <c r="P299" s="535"/>
      <c r="Q299" s="536"/>
      <c r="R299" s="535"/>
      <c r="S299" s="536"/>
      <c r="T299" s="542"/>
      <c r="U299" s="542"/>
      <c r="V299" s="542"/>
      <c r="W299" s="542"/>
      <c r="X299" s="535"/>
      <c r="Y299" s="536"/>
      <c r="Z299" s="170"/>
      <c r="AA299" s="169"/>
      <c r="AC299" s="79">
        <f t="shared" si="4"/>
        <v>0</v>
      </c>
    </row>
    <row r="300" spans="2:29" x14ac:dyDescent="0.3">
      <c r="B300" s="80">
        <f t="shared" si="5"/>
        <v>13</v>
      </c>
      <c r="C300" s="537" t="str">
        <f>IFERROR(IF('4. Campaign staff'!C22='0d. Support language'!$A$38,'0d. Support language'!$A$38,CONCATENATE('4. Campaign staff'!C22," - ",VLOOKUP('4. Campaign staff'!G22,'0d. Support language'!$A$10:$B$13,2,FALSE), " - grade ",'4. Campaign staff'!E22)),'4. Campaign staff'!C22)</f>
        <v>Select cadre</v>
      </c>
      <c r="D300" s="537"/>
      <c r="E300" s="537"/>
      <c r="F300" s="537"/>
      <c r="G300" s="537"/>
      <c r="H300" s="538"/>
      <c r="I300" s="535"/>
      <c r="J300" s="536"/>
      <c r="K300" s="535"/>
      <c r="L300" s="539"/>
      <c r="M300" s="536"/>
      <c r="N300" s="540"/>
      <c r="O300" s="541"/>
      <c r="P300" s="535"/>
      <c r="Q300" s="536"/>
      <c r="R300" s="535"/>
      <c r="S300" s="536"/>
      <c r="T300" s="542"/>
      <c r="U300" s="542"/>
      <c r="V300" s="542"/>
      <c r="W300" s="542"/>
      <c r="X300" s="535"/>
      <c r="Y300" s="536"/>
      <c r="Z300" s="170"/>
      <c r="AA300" s="169"/>
      <c r="AC300" s="79">
        <f t="shared" si="4"/>
        <v>0</v>
      </c>
    </row>
    <row r="301" spans="2:29" x14ac:dyDescent="0.3">
      <c r="B301" s="80">
        <f t="shared" si="5"/>
        <v>14</v>
      </c>
      <c r="C301" s="537" t="str">
        <f>IFERROR(IF('4. Campaign staff'!C23='0d. Support language'!$A$38,'0d. Support language'!$A$38,CONCATENATE('4. Campaign staff'!C23," - ",VLOOKUP('4. Campaign staff'!G23,'0d. Support language'!$A$10:$B$13,2,FALSE), " - grade ",'4. Campaign staff'!E23)),'4. Campaign staff'!C23)</f>
        <v>Select cadre</v>
      </c>
      <c r="D301" s="537"/>
      <c r="E301" s="537"/>
      <c r="F301" s="537"/>
      <c r="G301" s="537"/>
      <c r="H301" s="538"/>
      <c r="I301" s="535"/>
      <c r="J301" s="536"/>
      <c r="K301" s="535"/>
      <c r="L301" s="539"/>
      <c r="M301" s="536"/>
      <c r="N301" s="540"/>
      <c r="O301" s="541"/>
      <c r="P301" s="535"/>
      <c r="Q301" s="536"/>
      <c r="R301" s="535"/>
      <c r="S301" s="536"/>
      <c r="T301" s="542"/>
      <c r="U301" s="542"/>
      <c r="V301" s="542"/>
      <c r="W301" s="542"/>
      <c r="X301" s="535"/>
      <c r="Y301" s="536"/>
      <c r="Z301" s="170"/>
      <c r="AA301" s="169"/>
      <c r="AC301" s="79">
        <f t="shared" si="4"/>
        <v>0</v>
      </c>
    </row>
    <row r="302" spans="2:29" x14ac:dyDescent="0.3">
      <c r="B302" s="80">
        <f t="shared" si="5"/>
        <v>15</v>
      </c>
      <c r="C302" s="537" t="str">
        <f>IFERROR(IF('4. Campaign staff'!C24='0d. Support language'!$A$38,'0d. Support language'!$A$38,CONCATENATE('4. Campaign staff'!C24," - ",VLOOKUP('4. Campaign staff'!G24,'0d. Support language'!$A$10:$B$13,2,FALSE), " - grade ",'4. Campaign staff'!E24)),'4. Campaign staff'!C24)</f>
        <v>Select cadre</v>
      </c>
      <c r="D302" s="537"/>
      <c r="E302" s="537"/>
      <c r="F302" s="537"/>
      <c r="G302" s="537"/>
      <c r="H302" s="538"/>
      <c r="I302" s="535"/>
      <c r="J302" s="536"/>
      <c r="K302" s="535"/>
      <c r="L302" s="539"/>
      <c r="M302" s="536"/>
      <c r="N302" s="540"/>
      <c r="O302" s="541"/>
      <c r="P302" s="535"/>
      <c r="Q302" s="536"/>
      <c r="R302" s="535"/>
      <c r="S302" s="536"/>
      <c r="T302" s="542"/>
      <c r="U302" s="542"/>
      <c r="V302" s="542"/>
      <c r="W302" s="542"/>
      <c r="X302" s="535"/>
      <c r="Y302" s="536"/>
      <c r="Z302" s="170"/>
      <c r="AA302" s="169"/>
      <c r="AC302" s="79">
        <f t="shared" si="4"/>
        <v>0</v>
      </c>
    </row>
    <row r="303" spans="2:29" x14ac:dyDescent="0.3">
      <c r="B303" s="80">
        <f t="shared" si="5"/>
        <v>16</v>
      </c>
      <c r="C303" s="537" t="str">
        <f>IFERROR(IF('4. Campaign staff'!C25='0d. Support language'!$A$38,'0d. Support language'!$A$38,CONCATENATE('4. Campaign staff'!C25," - ",VLOOKUP('4. Campaign staff'!G25,'0d. Support language'!$A$10:$B$13,2,FALSE), " - grade ",'4. Campaign staff'!E25)),'4. Campaign staff'!C25)</f>
        <v>Select cadre</v>
      </c>
      <c r="D303" s="537"/>
      <c r="E303" s="537"/>
      <c r="F303" s="537"/>
      <c r="G303" s="537"/>
      <c r="H303" s="538"/>
      <c r="I303" s="535"/>
      <c r="J303" s="536"/>
      <c r="K303" s="535"/>
      <c r="L303" s="539"/>
      <c r="M303" s="536"/>
      <c r="N303" s="540"/>
      <c r="O303" s="541"/>
      <c r="P303" s="535"/>
      <c r="Q303" s="536"/>
      <c r="R303" s="535"/>
      <c r="S303" s="536"/>
      <c r="T303" s="542"/>
      <c r="U303" s="542"/>
      <c r="V303" s="542"/>
      <c r="W303" s="542"/>
      <c r="X303" s="535"/>
      <c r="Y303" s="536"/>
      <c r="Z303" s="170"/>
      <c r="AA303" s="169"/>
      <c r="AC303" s="79">
        <f t="shared" si="4"/>
        <v>0</v>
      </c>
    </row>
    <row r="304" spans="2:29" x14ac:dyDescent="0.3">
      <c r="B304" s="80">
        <f t="shared" si="5"/>
        <v>17</v>
      </c>
      <c r="C304" s="537" t="str">
        <f>IFERROR(IF('4. Campaign staff'!C26='0d. Support language'!$A$38,'0d. Support language'!$A$38,CONCATENATE('4. Campaign staff'!C26," - ",VLOOKUP('4. Campaign staff'!G26,'0d. Support language'!$A$10:$B$13,2,FALSE), " - grade ",'4. Campaign staff'!E26)),'4. Campaign staff'!C26)</f>
        <v>Select cadre</v>
      </c>
      <c r="D304" s="537"/>
      <c r="E304" s="537"/>
      <c r="F304" s="537"/>
      <c r="G304" s="537"/>
      <c r="H304" s="538"/>
      <c r="I304" s="535"/>
      <c r="J304" s="536"/>
      <c r="K304" s="535"/>
      <c r="L304" s="539"/>
      <c r="M304" s="536"/>
      <c r="N304" s="540"/>
      <c r="O304" s="541"/>
      <c r="P304" s="535"/>
      <c r="Q304" s="536"/>
      <c r="R304" s="535"/>
      <c r="S304" s="536"/>
      <c r="T304" s="542"/>
      <c r="U304" s="542"/>
      <c r="V304" s="542"/>
      <c r="W304" s="542"/>
      <c r="X304" s="535"/>
      <c r="Y304" s="536"/>
      <c r="Z304" s="170"/>
      <c r="AA304" s="169"/>
      <c r="AC304" s="79">
        <f t="shared" si="4"/>
        <v>0</v>
      </c>
    </row>
    <row r="305" spans="2:29" x14ac:dyDescent="0.3">
      <c r="B305" s="80">
        <f t="shared" si="5"/>
        <v>18</v>
      </c>
      <c r="C305" s="537" t="str">
        <f>IFERROR(IF('4. Campaign staff'!C27='0d. Support language'!$A$38,'0d. Support language'!$A$38,CONCATENATE('4. Campaign staff'!C27," - ",VLOOKUP('4. Campaign staff'!G27,'0d. Support language'!$A$10:$B$13,2,FALSE), " - grade ",'4. Campaign staff'!E27)),'4. Campaign staff'!C27)</f>
        <v>Select cadre</v>
      </c>
      <c r="D305" s="537"/>
      <c r="E305" s="537"/>
      <c r="F305" s="537"/>
      <c r="G305" s="537"/>
      <c r="H305" s="538"/>
      <c r="I305" s="535"/>
      <c r="J305" s="536"/>
      <c r="K305" s="535"/>
      <c r="L305" s="539"/>
      <c r="M305" s="536"/>
      <c r="N305" s="540"/>
      <c r="O305" s="541"/>
      <c r="P305" s="535"/>
      <c r="Q305" s="536"/>
      <c r="R305" s="535"/>
      <c r="S305" s="536"/>
      <c r="T305" s="542"/>
      <c r="U305" s="542"/>
      <c r="V305" s="542"/>
      <c r="W305" s="542"/>
      <c r="X305" s="535"/>
      <c r="Y305" s="536"/>
      <c r="Z305" s="170"/>
      <c r="AA305" s="169"/>
      <c r="AC305" s="79">
        <f t="shared" si="4"/>
        <v>0</v>
      </c>
    </row>
    <row r="306" spans="2:29" x14ac:dyDescent="0.3">
      <c r="B306" s="80">
        <f t="shared" si="5"/>
        <v>19</v>
      </c>
      <c r="C306" s="537" t="str">
        <f>IFERROR(IF('4. Campaign staff'!C28='0d. Support language'!$A$38,'0d. Support language'!$A$38,CONCATENATE('4. Campaign staff'!C28," - ",VLOOKUP('4. Campaign staff'!G28,'0d. Support language'!$A$10:$B$13,2,FALSE), " - grade ",'4. Campaign staff'!E28)),'4. Campaign staff'!C28)</f>
        <v>Select cadre</v>
      </c>
      <c r="D306" s="537"/>
      <c r="E306" s="537"/>
      <c r="F306" s="537"/>
      <c r="G306" s="537"/>
      <c r="H306" s="538"/>
      <c r="I306" s="535"/>
      <c r="J306" s="536"/>
      <c r="K306" s="535"/>
      <c r="L306" s="539"/>
      <c r="M306" s="536"/>
      <c r="N306" s="540"/>
      <c r="O306" s="541"/>
      <c r="P306" s="535"/>
      <c r="Q306" s="536"/>
      <c r="R306" s="535"/>
      <c r="S306" s="536"/>
      <c r="T306" s="542"/>
      <c r="U306" s="542"/>
      <c r="V306" s="542"/>
      <c r="W306" s="542"/>
      <c r="X306" s="535"/>
      <c r="Y306" s="536"/>
      <c r="Z306" s="170"/>
      <c r="AA306" s="169"/>
      <c r="AC306" s="79">
        <f t="shared" si="4"/>
        <v>0</v>
      </c>
    </row>
    <row r="307" spans="2:29" x14ac:dyDescent="0.3">
      <c r="B307" s="80">
        <f t="shared" si="5"/>
        <v>20</v>
      </c>
      <c r="C307" s="537" t="str">
        <f>IFERROR(IF('4. Campaign staff'!C29='0d. Support language'!$A$38,'0d. Support language'!$A$38,CONCATENATE('4. Campaign staff'!C29," - ",VLOOKUP('4. Campaign staff'!G29,'0d. Support language'!$A$10:$B$13,2,FALSE), " - grade ",'4. Campaign staff'!E29)),'4. Campaign staff'!C29)</f>
        <v>Select cadre</v>
      </c>
      <c r="D307" s="537"/>
      <c r="E307" s="537"/>
      <c r="F307" s="537"/>
      <c r="G307" s="537"/>
      <c r="H307" s="538"/>
      <c r="I307" s="535"/>
      <c r="J307" s="536"/>
      <c r="K307" s="535"/>
      <c r="L307" s="539"/>
      <c r="M307" s="536"/>
      <c r="N307" s="540"/>
      <c r="O307" s="541"/>
      <c r="P307" s="535"/>
      <c r="Q307" s="536"/>
      <c r="R307" s="535"/>
      <c r="S307" s="536"/>
      <c r="T307" s="542"/>
      <c r="U307" s="542"/>
      <c r="V307" s="542"/>
      <c r="W307" s="542"/>
      <c r="X307" s="535"/>
      <c r="Y307" s="536"/>
      <c r="Z307" s="170"/>
      <c r="AA307" s="169"/>
      <c r="AC307" s="79">
        <f t="shared" si="4"/>
        <v>0</v>
      </c>
    </row>
    <row r="308" spans="2:29" x14ac:dyDescent="0.3">
      <c r="B308" s="80">
        <f t="shared" si="5"/>
        <v>21</v>
      </c>
      <c r="C308" s="537" t="str">
        <f>IFERROR(IF('4. Campaign staff'!C30='0d. Support language'!$A$38,'0d. Support language'!$A$38,CONCATENATE('4. Campaign staff'!C30," - ",VLOOKUP('4. Campaign staff'!G30,'0d. Support language'!$A$10:$B$13,2,FALSE), " - grade ",'4. Campaign staff'!E30)),'4. Campaign staff'!C30)</f>
        <v>Select cadre</v>
      </c>
      <c r="D308" s="537"/>
      <c r="E308" s="537"/>
      <c r="F308" s="537"/>
      <c r="G308" s="537"/>
      <c r="H308" s="538"/>
      <c r="I308" s="535"/>
      <c r="J308" s="536"/>
      <c r="K308" s="535"/>
      <c r="L308" s="539"/>
      <c r="M308" s="536"/>
      <c r="N308" s="540"/>
      <c r="O308" s="541"/>
      <c r="P308" s="535"/>
      <c r="Q308" s="536"/>
      <c r="R308" s="535"/>
      <c r="S308" s="536"/>
      <c r="T308" s="542"/>
      <c r="U308" s="542"/>
      <c r="V308" s="542"/>
      <c r="W308" s="542"/>
      <c r="X308" s="535"/>
      <c r="Y308" s="536"/>
      <c r="Z308" s="170"/>
      <c r="AA308" s="169"/>
      <c r="AC308" s="79">
        <f t="shared" si="4"/>
        <v>0</v>
      </c>
    </row>
    <row r="309" spans="2:29" x14ac:dyDescent="0.3">
      <c r="B309" s="80">
        <f t="shared" si="5"/>
        <v>22</v>
      </c>
      <c r="C309" s="537" t="str">
        <f>IFERROR(IF('4. Campaign staff'!C31='0d. Support language'!$A$38,'0d. Support language'!$A$38,CONCATENATE('4. Campaign staff'!C31," - ",VLOOKUP('4. Campaign staff'!G31,'0d. Support language'!$A$10:$B$13,2,FALSE), " - grade ",'4. Campaign staff'!E31)),'4. Campaign staff'!C31)</f>
        <v>Select cadre</v>
      </c>
      <c r="D309" s="537"/>
      <c r="E309" s="537"/>
      <c r="F309" s="537"/>
      <c r="G309" s="537"/>
      <c r="H309" s="538"/>
      <c r="I309" s="535"/>
      <c r="J309" s="536"/>
      <c r="K309" s="535"/>
      <c r="L309" s="539"/>
      <c r="M309" s="536"/>
      <c r="N309" s="540"/>
      <c r="O309" s="541"/>
      <c r="P309" s="535"/>
      <c r="Q309" s="536"/>
      <c r="R309" s="535"/>
      <c r="S309" s="536"/>
      <c r="T309" s="542"/>
      <c r="U309" s="542"/>
      <c r="V309" s="542"/>
      <c r="W309" s="542"/>
      <c r="X309" s="535"/>
      <c r="Y309" s="536"/>
      <c r="Z309" s="170"/>
      <c r="AA309" s="169"/>
      <c r="AC309" s="79">
        <f t="shared" si="4"/>
        <v>0</v>
      </c>
    </row>
    <row r="310" spans="2:29" x14ac:dyDescent="0.3">
      <c r="B310" s="80">
        <f t="shared" si="5"/>
        <v>23</v>
      </c>
      <c r="C310" s="537" t="str">
        <f>IFERROR(IF('4. Campaign staff'!C32='0d. Support language'!$A$38,'0d. Support language'!$A$38,CONCATENATE('4. Campaign staff'!C32," - ",VLOOKUP('4. Campaign staff'!G32,'0d. Support language'!$A$10:$B$13,2,FALSE), " - grade ",'4. Campaign staff'!E32)),'4. Campaign staff'!C32)</f>
        <v>Select cadre</v>
      </c>
      <c r="D310" s="537"/>
      <c r="E310" s="537"/>
      <c r="F310" s="537"/>
      <c r="G310" s="537"/>
      <c r="H310" s="538"/>
      <c r="I310" s="535"/>
      <c r="J310" s="536"/>
      <c r="K310" s="535"/>
      <c r="L310" s="539"/>
      <c r="M310" s="536"/>
      <c r="N310" s="540"/>
      <c r="O310" s="541"/>
      <c r="P310" s="535"/>
      <c r="Q310" s="536"/>
      <c r="R310" s="535"/>
      <c r="S310" s="536"/>
      <c r="T310" s="542"/>
      <c r="U310" s="542"/>
      <c r="V310" s="542"/>
      <c r="W310" s="542"/>
      <c r="X310" s="535"/>
      <c r="Y310" s="536"/>
      <c r="Z310" s="170"/>
      <c r="AA310" s="169"/>
      <c r="AC310" s="79">
        <f t="shared" si="4"/>
        <v>0</v>
      </c>
    </row>
    <row r="311" spans="2:29" x14ac:dyDescent="0.3">
      <c r="B311" s="80">
        <f t="shared" si="5"/>
        <v>24</v>
      </c>
      <c r="C311" s="537" t="str">
        <f>IFERROR(IF('4. Campaign staff'!C33='0d. Support language'!$A$38,'0d. Support language'!$A$38,CONCATENATE('4. Campaign staff'!C33," - ",VLOOKUP('4. Campaign staff'!G33,'0d. Support language'!$A$10:$B$13,2,FALSE), " - grade ",'4. Campaign staff'!E33)),'4. Campaign staff'!C33)</f>
        <v>Select cadre</v>
      </c>
      <c r="D311" s="537"/>
      <c r="E311" s="537"/>
      <c r="F311" s="537"/>
      <c r="G311" s="537"/>
      <c r="H311" s="538"/>
      <c r="I311" s="535"/>
      <c r="J311" s="536"/>
      <c r="K311" s="535"/>
      <c r="L311" s="539"/>
      <c r="M311" s="536"/>
      <c r="N311" s="540"/>
      <c r="O311" s="541"/>
      <c r="P311" s="535"/>
      <c r="Q311" s="536"/>
      <c r="R311" s="535"/>
      <c r="S311" s="536"/>
      <c r="T311" s="542"/>
      <c r="U311" s="542"/>
      <c r="V311" s="542"/>
      <c r="W311" s="542"/>
      <c r="X311" s="535"/>
      <c r="Y311" s="536"/>
      <c r="Z311" s="170"/>
      <c r="AA311" s="169"/>
      <c r="AC311" s="79">
        <f t="shared" si="4"/>
        <v>0</v>
      </c>
    </row>
    <row r="312" spans="2:29" x14ac:dyDescent="0.3">
      <c r="B312" s="80">
        <f t="shared" si="5"/>
        <v>25</v>
      </c>
      <c r="C312" s="537" t="str">
        <f>IFERROR(IF('4. Campaign staff'!C34='0d. Support language'!$A$38,'0d. Support language'!$A$38,CONCATENATE('4. Campaign staff'!C34," - ",VLOOKUP('4. Campaign staff'!G34,'0d. Support language'!$A$10:$B$13,2,FALSE), " - grade ",'4. Campaign staff'!E34)),'4. Campaign staff'!C34)</f>
        <v>Select cadre</v>
      </c>
      <c r="D312" s="537"/>
      <c r="E312" s="537"/>
      <c r="F312" s="537"/>
      <c r="G312" s="537"/>
      <c r="H312" s="538"/>
      <c r="I312" s="535"/>
      <c r="J312" s="536"/>
      <c r="K312" s="535"/>
      <c r="L312" s="539"/>
      <c r="M312" s="536"/>
      <c r="N312" s="540"/>
      <c r="O312" s="541"/>
      <c r="P312" s="535"/>
      <c r="Q312" s="536"/>
      <c r="R312" s="535"/>
      <c r="S312" s="536"/>
      <c r="T312" s="542"/>
      <c r="U312" s="542"/>
      <c r="V312" s="542"/>
      <c r="W312" s="542"/>
      <c r="X312" s="535"/>
      <c r="Y312" s="536"/>
      <c r="Z312" s="170"/>
      <c r="AA312" s="169"/>
      <c r="AC312" s="79">
        <f t="shared" si="4"/>
        <v>0</v>
      </c>
    </row>
    <row r="313" spans="2:29" x14ac:dyDescent="0.3">
      <c r="B313" s="80">
        <f t="shared" si="5"/>
        <v>26</v>
      </c>
      <c r="C313" s="537" t="str">
        <f>IFERROR(IF('4. Campaign staff'!C35='0d. Support language'!$A$38,'0d. Support language'!$A$38,CONCATENATE('4. Campaign staff'!C35," - ",VLOOKUP('4. Campaign staff'!G35,'0d. Support language'!$A$10:$B$13,2,FALSE), " - grade ",'4. Campaign staff'!E35)),'4. Campaign staff'!C35)</f>
        <v>Select cadre</v>
      </c>
      <c r="D313" s="537"/>
      <c r="E313" s="537"/>
      <c r="F313" s="537"/>
      <c r="G313" s="537"/>
      <c r="H313" s="538"/>
      <c r="I313" s="535"/>
      <c r="J313" s="536"/>
      <c r="K313" s="535"/>
      <c r="L313" s="539"/>
      <c r="M313" s="536"/>
      <c r="N313" s="540"/>
      <c r="O313" s="541"/>
      <c r="P313" s="535"/>
      <c r="Q313" s="536"/>
      <c r="R313" s="535"/>
      <c r="S313" s="536"/>
      <c r="T313" s="542"/>
      <c r="U313" s="542"/>
      <c r="V313" s="542"/>
      <c r="W313" s="542"/>
      <c r="X313" s="535"/>
      <c r="Y313" s="536"/>
      <c r="Z313" s="170"/>
      <c r="AA313" s="169"/>
      <c r="AC313" s="79">
        <f t="shared" si="4"/>
        <v>0</v>
      </c>
    </row>
    <row r="314" spans="2:29" x14ac:dyDescent="0.3">
      <c r="B314" s="80">
        <f t="shared" si="5"/>
        <v>27</v>
      </c>
      <c r="C314" s="537" t="str">
        <f>IFERROR(IF('4. Campaign staff'!C36='0d. Support language'!$A$38,'0d. Support language'!$A$38,CONCATENATE('4. Campaign staff'!C36," - ",VLOOKUP('4. Campaign staff'!G36,'0d. Support language'!$A$10:$B$13,2,FALSE), " - grade ",'4. Campaign staff'!E36)),'4. Campaign staff'!C36)</f>
        <v>Select cadre</v>
      </c>
      <c r="D314" s="537"/>
      <c r="E314" s="537"/>
      <c r="F314" s="537"/>
      <c r="G314" s="537"/>
      <c r="H314" s="538"/>
      <c r="I314" s="535"/>
      <c r="J314" s="536"/>
      <c r="K314" s="535"/>
      <c r="L314" s="539"/>
      <c r="M314" s="536"/>
      <c r="N314" s="540"/>
      <c r="O314" s="541"/>
      <c r="P314" s="535"/>
      <c r="Q314" s="536"/>
      <c r="R314" s="535"/>
      <c r="S314" s="536"/>
      <c r="T314" s="542"/>
      <c r="U314" s="542"/>
      <c r="V314" s="542"/>
      <c r="W314" s="542"/>
      <c r="X314" s="535"/>
      <c r="Y314" s="536"/>
      <c r="Z314" s="170"/>
      <c r="AA314" s="169"/>
      <c r="AC314" s="79">
        <f t="shared" si="4"/>
        <v>0</v>
      </c>
    </row>
    <row r="315" spans="2:29" x14ac:dyDescent="0.3">
      <c r="B315" s="80">
        <f t="shared" si="5"/>
        <v>28</v>
      </c>
      <c r="C315" s="537" t="str">
        <f>IFERROR(IF('4. Campaign staff'!C37='0d. Support language'!$A$38,'0d. Support language'!$A$38,CONCATENATE('4. Campaign staff'!C37," - ",VLOOKUP('4. Campaign staff'!G37,'0d. Support language'!$A$10:$B$13,2,FALSE), " - grade ",'4. Campaign staff'!E37)),'4. Campaign staff'!C37)</f>
        <v>Select cadre</v>
      </c>
      <c r="D315" s="537"/>
      <c r="E315" s="537"/>
      <c r="F315" s="537"/>
      <c r="G315" s="537"/>
      <c r="H315" s="538"/>
      <c r="I315" s="535"/>
      <c r="J315" s="536"/>
      <c r="K315" s="535"/>
      <c r="L315" s="539"/>
      <c r="M315" s="536"/>
      <c r="N315" s="540"/>
      <c r="O315" s="541"/>
      <c r="P315" s="535"/>
      <c r="Q315" s="536"/>
      <c r="R315" s="535"/>
      <c r="S315" s="536"/>
      <c r="T315" s="542"/>
      <c r="U315" s="542"/>
      <c r="V315" s="542"/>
      <c r="W315" s="542"/>
      <c r="X315" s="535"/>
      <c r="Y315" s="536"/>
      <c r="Z315" s="170"/>
      <c r="AA315" s="169"/>
      <c r="AC315" s="79">
        <f t="shared" si="4"/>
        <v>0</v>
      </c>
    </row>
    <row r="316" spans="2:29" x14ac:dyDescent="0.3">
      <c r="B316" s="80">
        <f t="shared" si="5"/>
        <v>29</v>
      </c>
      <c r="C316" s="537" t="str">
        <f>IFERROR(IF('4. Campaign staff'!C38='0d. Support language'!$A$38,'0d. Support language'!$A$38,CONCATENATE('4. Campaign staff'!C38," - ",VLOOKUP('4. Campaign staff'!G38,'0d. Support language'!$A$10:$B$13,2,FALSE), " - grade ",'4. Campaign staff'!E38)),'4. Campaign staff'!C38)</f>
        <v>Select cadre</v>
      </c>
      <c r="D316" s="537"/>
      <c r="E316" s="537"/>
      <c r="F316" s="537"/>
      <c r="G316" s="537"/>
      <c r="H316" s="538"/>
      <c r="I316" s="535"/>
      <c r="J316" s="536"/>
      <c r="K316" s="535"/>
      <c r="L316" s="539"/>
      <c r="M316" s="536"/>
      <c r="N316" s="540"/>
      <c r="O316" s="541"/>
      <c r="P316" s="535"/>
      <c r="Q316" s="536"/>
      <c r="R316" s="535"/>
      <c r="S316" s="536"/>
      <c r="T316" s="542"/>
      <c r="U316" s="542"/>
      <c r="V316" s="542"/>
      <c r="W316" s="542"/>
      <c r="X316" s="535"/>
      <c r="Y316" s="536"/>
      <c r="Z316" s="170"/>
      <c r="AA316" s="169"/>
      <c r="AC316" s="79">
        <f t="shared" si="4"/>
        <v>0</v>
      </c>
    </row>
    <row r="317" spans="2:29" x14ac:dyDescent="0.3">
      <c r="B317" s="80">
        <f t="shared" si="5"/>
        <v>30</v>
      </c>
      <c r="C317" s="537" t="str">
        <f>IFERROR(IF('4. Campaign staff'!C39='0d. Support language'!$A$38,'0d. Support language'!$A$38,CONCATENATE('4. Campaign staff'!C39," - ",VLOOKUP('4. Campaign staff'!G39,'0d. Support language'!$A$10:$B$13,2,FALSE), " - grade ",'4. Campaign staff'!E39)),'4. Campaign staff'!C39)</f>
        <v>Select cadre</v>
      </c>
      <c r="D317" s="537"/>
      <c r="E317" s="537"/>
      <c r="F317" s="537"/>
      <c r="G317" s="537"/>
      <c r="H317" s="538"/>
      <c r="I317" s="535"/>
      <c r="J317" s="536"/>
      <c r="K317" s="535"/>
      <c r="L317" s="539"/>
      <c r="M317" s="536"/>
      <c r="N317" s="540"/>
      <c r="O317" s="541"/>
      <c r="P317" s="535"/>
      <c r="Q317" s="536"/>
      <c r="R317" s="535"/>
      <c r="S317" s="536"/>
      <c r="T317" s="542"/>
      <c r="U317" s="542"/>
      <c r="V317" s="542"/>
      <c r="W317" s="542"/>
      <c r="X317" s="535"/>
      <c r="Y317" s="536"/>
      <c r="Z317" s="170"/>
      <c r="AA317" s="169"/>
      <c r="AC317" s="79">
        <f t="shared" si="4"/>
        <v>0</v>
      </c>
    </row>
    <row r="318" spans="2:29" x14ac:dyDescent="0.3">
      <c r="B318" s="80">
        <f t="shared" si="5"/>
        <v>31</v>
      </c>
      <c r="C318" s="537" t="str">
        <f>IFERROR(IF('4. Campaign staff'!C40='0d. Support language'!$A$38,'0d. Support language'!$A$38,CONCATENATE('4. Campaign staff'!C40," - ",VLOOKUP('4. Campaign staff'!G40,'0d. Support language'!$A$10:$B$13,2,FALSE), " - grade ",'4. Campaign staff'!E40)),'4. Campaign staff'!C40)</f>
        <v>Select cadre</v>
      </c>
      <c r="D318" s="537"/>
      <c r="E318" s="537"/>
      <c r="F318" s="537"/>
      <c r="G318" s="537"/>
      <c r="H318" s="538"/>
      <c r="I318" s="535"/>
      <c r="J318" s="536"/>
      <c r="K318" s="535"/>
      <c r="L318" s="539"/>
      <c r="M318" s="536"/>
      <c r="N318" s="540"/>
      <c r="O318" s="541"/>
      <c r="P318" s="535"/>
      <c r="Q318" s="536"/>
      <c r="R318" s="535"/>
      <c r="S318" s="536"/>
      <c r="T318" s="542"/>
      <c r="U318" s="542"/>
      <c r="V318" s="542"/>
      <c r="W318" s="542"/>
      <c r="X318" s="535"/>
      <c r="Y318" s="536"/>
      <c r="Z318" s="170"/>
      <c r="AA318" s="169"/>
      <c r="AC318" s="79">
        <f t="shared" si="4"/>
        <v>0</v>
      </c>
    </row>
    <row r="319" spans="2:29" x14ac:dyDescent="0.3">
      <c r="B319" s="80">
        <f t="shared" si="5"/>
        <v>32</v>
      </c>
      <c r="C319" s="537" t="str">
        <f>IFERROR(IF('4. Campaign staff'!C41='0d. Support language'!$A$38,'0d. Support language'!$A$38,CONCATENATE('4. Campaign staff'!C41," - ",VLOOKUP('4. Campaign staff'!G41,'0d. Support language'!$A$10:$B$13,2,FALSE), " - grade ",'4. Campaign staff'!E41)),'4. Campaign staff'!C41)</f>
        <v>Select cadre</v>
      </c>
      <c r="D319" s="537"/>
      <c r="E319" s="537"/>
      <c r="F319" s="537"/>
      <c r="G319" s="537"/>
      <c r="H319" s="538"/>
      <c r="I319" s="535"/>
      <c r="J319" s="536"/>
      <c r="K319" s="535"/>
      <c r="L319" s="539"/>
      <c r="M319" s="536"/>
      <c r="N319" s="540"/>
      <c r="O319" s="541"/>
      <c r="P319" s="535"/>
      <c r="Q319" s="536"/>
      <c r="R319" s="535"/>
      <c r="S319" s="536"/>
      <c r="T319" s="542"/>
      <c r="U319" s="542"/>
      <c r="V319" s="542"/>
      <c r="W319" s="542"/>
      <c r="X319" s="535"/>
      <c r="Y319" s="536"/>
      <c r="Z319" s="170"/>
      <c r="AA319" s="169"/>
      <c r="AC319" s="79">
        <f t="shared" si="4"/>
        <v>0</v>
      </c>
    </row>
    <row r="320" spans="2:29" x14ac:dyDescent="0.3">
      <c r="B320" s="80">
        <f t="shared" si="5"/>
        <v>33</v>
      </c>
      <c r="C320" s="537" t="str">
        <f>IFERROR(IF('4. Campaign staff'!C42='0d. Support language'!$A$38,'0d. Support language'!$A$38,CONCATENATE('4. Campaign staff'!C42," - ",VLOOKUP('4. Campaign staff'!G42,'0d. Support language'!$A$10:$B$13,2,FALSE), " - grade ",'4. Campaign staff'!E42)),'4. Campaign staff'!C42)</f>
        <v>Select cadre</v>
      </c>
      <c r="D320" s="537"/>
      <c r="E320" s="537"/>
      <c r="F320" s="537"/>
      <c r="G320" s="537"/>
      <c r="H320" s="538"/>
      <c r="I320" s="535"/>
      <c r="J320" s="536"/>
      <c r="K320" s="535"/>
      <c r="L320" s="539"/>
      <c r="M320" s="536"/>
      <c r="N320" s="540"/>
      <c r="O320" s="541"/>
      <c r="P320" s="535"/>
      <c r="Q320" s="536"/>
      <c r="R320" s="535"/>
      <c r="S320" s="536"/>
      <c r="T320" s="542"/>
      <c r="U320" s="542"/>
      <c r="V320" s="542"/>
      <c r="W320" s="542"/>
      <c r="X320" s="535"/>
      <c r="Y320" s="536"/>
      <c r="Z320" s="170"/>
      <c r="AA320" s="169"/>
      <c r="AC320" s="79">
        <f t="shared" si="4"/>
        <v>0</v>
      </c>
    </row>
    <row r="321" spans="2:29" x14ac:dyDescent="0.3">
      <c r="B321" s="80">
        <f t="shared" si="5"/>
        <v>34</v>
      </c>
      <c r="C321" s="537" t="str">
        <f>IFERROR(IF('4. Campaign staff'!C43='0d. Support language'!$A$38,'0d. Support language'!$A$38,CONCATENATE('4. Campaign staff'!C43," - ",VLOOKUP('4. Campaign staff'!G43,'0d. Support language'!$A$10:$B$13,2,FALSE), " - grade ",'4. Campaign staff'!E43)),'4. Campaign staff'!C43)</f>
        <v>Select cadre</v>
      </c>
      <c r="D321" s="537"/>
      <c r="E321" s="537"/>
      <c r="F321" s="537"/>
      <c r="G321" s="537"/>
      <c r="H321" s="538"/>
      <c r="I321" s="535"/>
      <c r="J321" s="536"/>
      <c r="K321" s="535"/>
      <c r="L321" s="539"/>
      <c r="M321" s="536"/>
      <c r="N321" s="540"/>
      <c r="O321" s="541"/>
      <c r="P321" s="535"/>
      <c r="Q321" s="536"/>
      <c r="R321" s="535"/>
      <c r="S321" s="536"/>
      <c r="T321" s="542"/>
      <c r="U321" s="542"/>
      <c r="V321" s="542"/>
      <c r="W321" s="542"/>
      <c r="X321" s="535"/>
      <c r="Y321" s="536"/>
      <c r="Z321" s="170"/>
      <c r="AA321" s="169"/>
      <c r="AC321" s="79">
        <f t="shared" si="4"/>
        <v>0</v>
      </c>
    </row>
    <row r="322" spans="2:29" x14ac:dyDescent="0.3">
      <c r="B322" s="80">
        <f t="shared" si="5"/>
        <v>35</v>
      </c>
      <c r="C322" s="537" t="str">
        <f>IFERROR(IF('4. Campaign staff'!C44='0d. Support language'!$A$38,'0d. Support language'!$A$38,CONCATENATE('4. Campaign staff'!C44," - ",VLOOKUP('4. Campaign staff'!G44,'0d. Support language'!$A$10:$B$13,2,FALSE), " - grade ",'4. Campaign staff'!E44)),'4. Campaign staff'!C44)</f>
        <v>Select cadre</v>
      </c>
      <c r="D322" s="537"/>
      <c r="E322" s="537"/>
      <c r="F322" s="537"/>
      <c r="G322" s="537"/>
      <c r="H322" s="538"/>
      <c r="I322" s="535"/>
      <c r="J322" s="536"/>
      <c r="K322" s="535"/>
      <c r="L322" s="539"/>
      <c r="M322" s="536"/>
      <c r="N322" s="540"/>
      <c r="O322" s="541"/>
      <c r="P322" s="535"/>
      <c r="Q322" s="536"/>
      <c r="R322" s="535"/>
      <c r="S322" s="536"/>
      <c r="T322" s="542"/>
      <c r="U322" s="542"/>
      <c r="V322" s="542"/>
      <c r="W322" s="542"/>
      <c r="X322" s="535"/>
      <c r="Y322" s="536"/>
      <c r="Z322" s="170"/>
      <c r="AA322" s="169"/>
      <c r="AC322" s="79">
        <f t="shared" si="4"/>
        <v>0</v>
      </c>
    </row>
    <row r="323" spans="2:29" x14ac:dyDescent="0.3">
      <c r="B323" s="80">
        <f t="shared" si="5"/>
        <v>36</v>
      </c>
      <c r="C323" s="537" t="str">
        <f>IFERROR(IF('4. Campaign staff'!C45='0d. Support language'!$A$38,'0d. Support language'!$A$38,CONCATENATE('4. Campaign staff'!C45," - ",VLOOKUP('4. Campaign staff'!G45,'0d. Support language'!$A$10:$B$13,2,FALSE), " - grade ",'4. Campaign staff'!E45)),'4. Campaign staff'!C45)</f>
        <v>Select cadre</v>
      </c>
      <c r="D323" s="537"/>
      <c r="E323" s="537"/>
      <c r="F323" s="537"/>
      <c r="G323" s="537"/>
      <c r="H323" s="538"/>
      <c r="I323" s="535"/>
      <c r="J323" s="536"/>
      <c r="K323" s="535"/>
      <c r="L323" s="539"/>
      <c r="M323" s="536"/>
      <c r="N323" s="540"/>
      <c r="O323" s="541"/>
      <c r="P323" s="535"/>
      <c r="Q323" s="536"/>
      <c r="R323" s="535"/>
      <c r="S323" s="536"/>
      <c r="T323" s="542"/>
      <c r="U323" s="542"/>
      <c r="V323" s="542"/>
      <c r="W323" s="542"/>
      <c r="X323" s="535"/>
      <c r="Y323" s="536"/>
      <c r="Z323" s="170"/>
      <c r="AA323" s="169"/>
      <c r="AC323" s="79">
        <f t="shared" si="4"/>
        <v>0</v>
      </c>
    </row>
    <row r="324" spans="2:29" x14ac:dyDescent="0.3">
      <c r="B324" s="80">
        <f t="shared" si="5"/>
        <v>37</v>
      </c>
      <c r="C324" s="537" t="str">
        <f>IFERROR(IF('4. Campaign staff'!C46='0d. Support language'!$A$38,'0d. Support language'!$A$38,CONCATENATE('4. Campaign staff'!C46," - ",VLOOKUP('4. Campaign staff'!G46,'0d. Support language'!$A$10:$B$13,2,FALSE), " - grade ",'4. Campaign staff'!E46)),'4. Campaign staff'!C46)</f>
        <v>Select cadre</v>
      </c>
      <c r="D324" s="537"/>
      <c r="E324" s="537"/>
      <c r="F324" s="537"/>
      <c r="G324" s="537"/>
      <c r="H324" s="538"/>
      <c r="I324" s="535"/>
      <c r="J324" s="536"/>
      <c r="K324" s="535"/>
      <c r="L324" s="539"/>
      <c r="M324" s="536"/>
      <c r="N324" s="540"/>
      <c r="O324" s="541"/>
      <c r="P324" s="535"/>
      <c r="Q324" s="536"/>
      <c r="R324" s="535"/>
      <c r="S324" s="536"/>
      <c r="T324" s="542"/>
      <c r="U324" s="542"/>
      <c r="V324" s="542"/>
      <c r="W324" s="542"/>
      <c r="X324" s="535"/>
      <c r="Y324" s="536"/>
      <c r="Z324" s="170"/>
      <c r="AA324" s="169"/>
      <c r="AC324" s="79">
        <f t="shared" si="4"/>
        <v>0</v>
      </c>
    </row>
    <row r="325" spans="2:29" x14ac:dyDescent="0.3">
      <c r="B325" s="80">
        <f t="shared" si="5"/>
        <v>38</v>
      </c>
      <c r="C325" s="537" t="str">
        <f>IFERROR(IF('4. Campaign staff'!C47='0d. Support language'!$A$38,'0d. Support language'!$A$38,CONCATENATE('4. Campaign staff'!C47," - ",VLOOKUP('4. Campaign staff'!G47,'0d. Support language'!$A$10:$B$13,2,FALSE), " - grade ",'4. Campaign staff'!E47)),'4. Campaign staff'!C47)</f>
        <v>Select cadre</v>
      </c>
      <c r="D325" s="537"/>
      <c r="E325" s="537"/>
      <c r="F325" s="537"/>
      <c r="G325" s="537"/>
      <c r="H325" s="538"/>
      <c r="I325" s="535"/>
      <c r="J325" s="536"/>
      <c r="K325" s="535"/>
      <c r="L325" s="539"/>
      <c r="M325" s="536"/>
      <c r="N325" s="540"/>
      <c r="O325" s="541"/>
      <c r="P325" s="535"/>
      <c r="Q325" s="536"/>
      <c r="R325" s="535"/>
      <c r="S325" s="536"/>
      <c r="T325" s="542"/>
      <c r="U325" s="542"/>
      <c r="V325" s="542"/>
      <c r="W325" s="542"/>
      <c r="X325" s="535"/>
      <c r="Y325" s="536"/>
      <c r="Z325" s="170"/>
      <c r="AA325" s="169"/>
      <c r="AC325" s="79">
        <f t="shared" si="4"/>
        <v>0</v>
      </c>
    </row>
    <row r="326" spans="2:29" x14ac:dyDescent="0.3">
      <c r="B326" s="80">
        <f t="shared" si="5"/>
        <v>39</v>
      </c>
      <c r="C326" s="537" t="str">
        <f>IFERROR(IF('4. Campaign staff'!C48='0d. Support language'!$A$38,'0d. Support language'!$A$38,CONCATENATE('4. Campaign staff'!C48," - ",VLOOKUP('4. Campaign staff'!G48,'0d. Support language'!$A$10:$B$13,2,FALSE), " - grade ",'4. Campaign staff'!E48)),'4. Campaign staff'!C48)</f>
        <v>Select cadre</v>
      </c>
      <c r="D326" s="537"/>
      <c r="E326" s="537"/>
      <c r="F326" s="537"/>
      <c r="G326" s="537"/>
      <c r="H326" s="538"/>
      <c r="I326" s="535"/>
      <c r="J326" s="536"/>
      <c r="K326" s="535"/>
      <c r="L326" s="539"/>
      <c r="M326" s="536"/>
      <c r="N326" s="540"/>
      <c r="O326" s="541"/>
      <c r="P326" s="535"/>
      <c r="Q326" s="536"/>
      <c r="R326" s="535"/>
      <c r="S326" s="536"/>
      <c r="T326" s="542"/>
      <c r="U326" s="542"/>
      <c r="V326" s="542"/>
      <c r="W326" s="542"/>
      <c r="X326" s="535"/>
      <c r="Y326" s="536"/>
      <c r="Z326" s="170"/>
      <c r="AA326" s="169"/>
      <c r="AC326" s="79">
        <f t="shared" si="4"/>
        <v>0</v>
      </c>
    </row>
    <row r="327" spans="2:29" x14ac:dyDescent="0.3">
      <c r="B327" s="80">
        <f t="shared" si="5"/>
        <v>40</v>
      </c>
      <c r="C327" s="537" t="str">
        <f>IFERROR(IF('4. Campaign staff'!C49='0d. Support language'!$A$38,'0d. Support language'!$A$38,CONCATENATE('4. Campaign staff'!C49," - ",VLOOKUP('4. Campaign staff'!G49,'0d. Support language'!$A$10:$B$13,2,FALSE), " - grade ",'4. Campaign staff'!E49)),'4. Campaign staff'!C49)</f>
        <v>Select cadre</v>
      </c>
      <c r="D327" s="537"/>
      <c r="E327" s="537"/>
      <c r="F327" s="537"/>
      <c r="G327" s="537"/>
      <c r="H327" s="538"/>
      <c r="I327" s="535"/>
      <c r="J327" s="536"/>
      <c r="K327" s="535"/>
      <c r="L327" s="539"/>
      <c r="M327" s="536"/>
      <c r="N327" s="540"/>
      <c r="O327" s="541"/>
      <c r="P327" s="535"/>
      <c r="Q327" s="536"/>
      <c r="R327" s="535"/>
      <c r="S327" s="536"/>
      <c r="T327" s="542"/>
      <c r="U327" s="542"/>
      <c r="V327" s="542"/>
      <c r="W327" s="542"/>
      <c r="X327" s="535"/>
      <c r="Y327" s="536"/>
      <c r="Z327" s="170"/>
      <c r="AA327" s="169"/>
      <c r="AC327" s="79">
        <f t="shared" si="4"/>
        <v>0</v>
      </c>
    </row>
    <row r="328" spans="2:29" x14ac:dyDescent="0.3">
      <c r="B328" s="80">
        <f t="shared" si="5"/>
        <v>41</v>
      </c>
      <c r="C328" s="537" t="str">
        <f>IFERROR(IF('4. Campaign staff'!C50='0d. Support language'!$A$38,'0d. Support language'!$A$38,CONCATENATE('4. Campaign staff'!C50," - ",VLOOKUP('4. Campaign staff'!G50,'0d. Support language'!$A$10:$B$13,2,FALSE), " - grade ",'4. Campaign staff'!E50)),'4. Campaign staff'!C50)</f>
        <v>Select cadre</v>
      </c>
      <c r="D328" s="537"/>
      <c r="E328" s="537"/>
      <c r="F328" s="537"/>
      <c r="G328" s="537"/>
      <c r="H328" s="538"/>
      <c r="I328" s="535"/>
      <c r="J328" s="536"/>
      <c r="K328" s="535"/>
      <c r="L328" s="539"/>
      <c r="M328" s="536"/>
      <c r="N328" s="540"/>
      <c r="O328" s="541"/>
      <c r="P328" s="535"/>
      <c r="Q328" s="536"/>
      <c r="R328" s="535"/>
      <c r="S328" s="536"/>
      <c r="T328" s="542"/>
      <c r="U328" s="542"/>
      <c r="V328" s="542"/>
      <c r="W328" s="542"/>
      <c r="X328" s="535"/>
      <c r="Y328" s="536"/>
      <c r="Z328" s="170"/>
      <c r="AA328" s="169"/>
      <c r="AC328" s="79">
        <f t="shared" si="4"/>
        <v>0</v>
      </c>
    </row>
    <row r="329" spans="2:29" x14ac:dyDescent="0.3">
      <c r="B329" s="80">
        <f t="shared" si="5"/>
        <v>42</v>
      </c>
      <c r="C329" s="537" t="str">
        <f>IFERROR(IF('4. Campaign staff'!C51='0d. Support language'!$A$38,'0d. Support language'!$A$38,CONCATENATE('4. Campaign staff'!C51," - ",VLOOKUP('4. Campaign staff'!G51,'0d. Support language'!$A$10:$B$13,2,FALSE), " - grade ",'4. Campaign staff'!E51)),'4. Campaign staff'!C51)</f>
        <v>Select cadre</v>
      </c>
      <c r="D329" s="537"/>
      <c r="E329" s="537"/>
      <c r="F329" s="537"/>
      <c r="G329" s="537"/>
      <c r="H329" s="538"/>
      <c r="I329" s="535"/>
      <c r="J329" s="536"/>
      <c r="K329" s="535"/>
      <c r="L329" s="539"/>
      <c r="M329" s="536"/>
      <c r="N329" s="540"/>
      <c r="O329" s="541"/>
      <c r="P329" s="535"/>
      <c r="Q329" s="536"/>
      <c r="R329" s="535"/>
      <c r="S329" s="536"/>
      <c r="T329" s="542"/>
      <c r="U329" s="542"/>
      <c r="V329" s="542"/>
      <c r="W329" s="542"/>
      <c r="X329" s="535"/>
      <c r="Y329" s="536"/>
      <c r="Z329" s="170"/>
      <c r="AA329" s="169"/>
      <c r="AC329" s="79">
        <f t="shared" si="4"/>
        <v>0</v>
      </c>
    </row>
    <row r="330" spans="2:29" x14ac:dyDescent="0.3">
      <c r="B330" s="80">
        <f t="shared" si="5"/>
        <v>43</v>
      </c>
      <c r="C330" s="537" t="str">
        <f>IFERROR(IF('4. Campaign staff'!C52='0d. Support language'!$A$38,'0d. Support language'!$A$38,CONCATENATE('4. Campaign staff'!C52," - ",VLOOKUP('4. Campaign staff'!G52,'0d. Support language'!$A$10:$B$13,2,FALSE), " - grade ",'4. Campaign staff'!E52)),'4. Campaign staff'!C52)</f>
        <v>Select cadre</v>
      </c>
      <c r="D330" s="537"/>
      <c r="E330" s="537"/>
      <c r="F330" s="537"/>
      <c r="G330" s="537"/>
      <c r="H330" s="538"/>
      <c r="I330" s="535"/>
      <c r="J330" s="536"/>
      <c r="K330" s="535"/>
      <c r="L330" s="539"/>
      <c r="M330" s="536"/>
      <c r="N330" s="540"/>
      <c r="O330" s="541"/>
      <c r="P330" s="535"/>
      <c r="Q330" s="536"/>
      <c r="R330" s="535"/>
      <c r="S330" s="536"/>
      <c r="T330" s="542"/>
      <c r="U330" s="542"/>
      <c r="V330" s="542"/>
      <c r="W330" s="542"/>
      <c r="X330" s="535"/>
      <c r="Y330" s="536"/>
      <c r="Z330" s="170"/>
      <c r="AA330" s="169"/>
      <c r="AC330" s="79">
        <f t="shared" si="4"/>
        <v>0</v>
      </c>
    </row>
    <row r="331" spans="2:29" x14ac:dyDescent="0.3">
      <c r="B331" s="80">
        <f t="shared" si="5"/>
        <v>44</v>
      </c>
      <c r="C331" s="537" t="str">
        <f>IFERROR(IF('4. Campaign staff'!C53='0d. Support language'!$A$38,'0d. Support language'!$A$38,CONCATENATE('4. Campaign staff'!C53," - ",VLOOKUP('4. Campaign staff'!G53,'0d. Support language'!$A$10:$B$13,2,FALSE), " - grade ",'4. Campaign staff'!E53)),'4. Campaign staff'!C53)</f>
        <v>Select cadre</v>
      </c>
      <c r="D331" s="537"/>
      <c r="E331" s="537"/>
      <c r="F331" s="537"/>
      <c r="G331" s="537"/>
      <c r="H331" s="538"/>
      <c r="I331" s="535"/>
      <c r="J331" s="536"/>
      <c r="K331" s="535"/>
      <c r="L331" s="539"/>
      <c r="M331" s="536"/>
      <c r="N331" s="540"/>
      <c r="O331" s="541"/>
      <c r="P331" s="535"/>
      <c r="Q331" s="536"/>
      <c r="R331" s="535"/>
      <c r="S331" s="536"/>
      <c r="T331" s="542"/>
      <c r="U331" s="542"/>
      <c r="V331" s="542"/>
      <c r="W331" s="542"/>
      <c r="X331" s="535"/>
      <c r="Y331" s="536"/>
      <c r="Z331" s="170"/>
      <c r="AA331" s="169"/>
      <c r="AC331" s="79">
        <f t="shared" si="4"/>
        <v>0</v>
      </c>
    </row>
    <row r="332" spans="2:29" x14ac:dyDescent="0.3">
      <c r="B332" s="80">
        <f t="shared" si="5"/>
        <v>45</v>
      </c>
      <c r="C332" s="537" t="str">
        <f>IFERROR(IF('4. Campaign staff'!C54='0d. Support language'!$A$38,'0d. Support language'!$A$38,CONCATENATE('4. Campaign staff'!C54," - ",VLOOKUP('4. Campaign staff'!G54,'0d. Support language'!$A$10:$B$13,2,FALSE), " - grade ",'4. Campaign staff'!E54)),'4. Campaign staff'!C54)</f>
        <v>Select cadre</v>
      </c>
      <c r="D332" s="537"/>
      <c r="E332" s="537"/>
      <c r="F332" s="537"/>
      <c r="G332" s="537"/>
      <c r="H332" s="538"/>
      <c r="I332" s="535"/>
      <c r="J332" s="536"/>
      <c r="K332" s="535"/>
      <c r="L332" s="539"/>
      <c r="M332" s="536"/>
      <c r="N332" s="540"/>
      <c r="O332" s="541"/>
      <c r="P332" s="535"/>
      <c r="Q332" s="536"/>
      <c r="R332" s="535"/>
      <c r="S332" s="536"/>
      <c r="T332" s="542"/>
      <c r="U332" s="542"/>
      <c r="V332" s="542"/>
      <c r="W332" s="542"/>
      <c r="X332" s="535"/>
      <c r="Y332" s="536"/>
      <c r="Z332" s="170"/>
      <c r="AA332" s="169"/>
      <c r="AC332" s="79">
        <f t="shared" si="4"/>
        <v>0</v>
      </c>
    </row>
    <row r="333" spans="2:29" x14ac:dyDescent="0.3">
      <c r="B333" s="80">
        <f t="shared" si="5"/>
        <v>46</v>
      </c>
      <c r="C333" s="537" t="str">
        <f>IFERROR(IF('4. Campaign staff'!C55='0d. Support language'!$A$38,'0d. Support language'!$A$38,CONCATENATE('4. Campaign staff'!C55," - ",VLOOKUP('4. Campaign staff'!G55,'0d. Support language'!$A$10:$B$13,2,FALSE), " - grade ",'4. Campaign staff'!E55)),'4. Campaign staff'!C55)</f>
        <v>Select cadre</v>
      </c>
      <c r="D333" s="537"/>
      <c r="E333" s="537"/>
      <c r="F333" s="537"/>
      <c r="G333" s="537"/>
      <c r="H333" s="538"/>
      <c r="I333" s="535"/>
      <c r="J333" s="536"/>
      <c r="K333" s="535"/>
      <c r="L333" s="539"/>
      <c r="M333" s="536"/>
      <c r="N333" s="540"/>
      <c r="O333" s="541"/>
      <c r="P333" s="535"/>
      <c r="Q333" s="536"/>
      <c r="R333" s="535"/>
      <c r="S333" s="536"/>
      <c r="T333" s="542"/>
      <c r="U333" s="542"/>
      <c r="V333" s="542"/>
      <c r="W333" s="542"/>
      <c r="X333" s="535"/>
      <c r="Y333" s="536"/>
      <c r="Z333" s="170"/>
      <c r="AA333" s="169"/>
      <c r="AC333" s="79">
        <f t="shared" si="4"/>
        <v>0</v>
      </c>
    </row>
    <row r="334" spans="2:29" x14ac:dyDescent="0.3">
      <c r="B334" s="80">
        <f t="shared" si="5"/>
        <v>47</v>
      </c>
      <c r="C334" s="537" t="str">
        <f>IFERROR(IF('4. Campaign staff'!C56='0d. Support language'!$A$38,'0d. Support language'!$A$38,CONCATENATE('4. Campaign staff'!C56," - ",VLOOKUP('4. Campaign staff'!G56,'0d. Support language'!$A$10:$B$13,2,FALSE), " - grade ",'4. Campaign staff'!E56)),'4. Campaign staff'!C56)</f>
        <v>Select cadre</v>
      </c>
      <c r="D334" s="537"/>
      <c r="E334" s="537"/>
      <c r="F334" s="537"/>
      <c r="G334" s="537"/>
      <c r="H334" s="538"/>
      <c r="I334" s="535"/>
      <c r="J334" s="536"/>
      <c r="K334" s="535"/>
      <c r="L334" s="539"/>
      <c r="M334" s="536"/>
      <c r="N334" s="540"/>
      <c r="O334" s="541"/>
      <c r="P334" s="535"/>
      <c r="Q334" s="536"/>
      <c r="R334" s="535"/>
      <c r="S334" s="536"/>
      <c r="T334" s="542"/>
      <c r="U334" s="542"/>
      <c r="V334" s="542"/>
      <c r="W334" s="542"/>
      <c r="X334" s="535"/>
      <c r="Y334" s="536"/>
      <c r="Z334" s="170"/>
      <c r="AA334" s="169"/>
      <c r="AC334" s="79">
        <f t="shared" si="4"/>
        <v>0</v>
      </c>
    </row>
    <row r="335" spans="2:29" x14ac:dyDescent="0.3">
      <c r="B335" s="80">
        <f t="shared" si="5"/>
        <v>48</v>
      </c>
      <c r="C335" s="537" t="str">
        <f>IFERROR(IF('4. Campaign staff'!C57='0d. Support language'!$A$38,'0d. Support language'!$A$38,CONCATENATE('4. Campaign staff'!C57," - ",VLOOKUP('4. Campaign staff'!G57,'0d. Support language'!$A$10:$B$13,2,FALSE), " - grade ",'4. Campaign staff'!E57)),'4. Campaign staff'!C57)</f>
        <v>Select cadre</v>
      </c>
      <c r="D335" s="537"/>
      <c r="E335" s="537"/>
      <c r="F335" s="537"/>
      <c r="G335" s="537"/>
      <c r="H335" s="538"/>
      <c r="I335" s="535"/>
      <c r="J335" s="536"/>
      <c r="K335" s="535"/>
      <c r="L335" s="539"/>
      <c r="M335" s="536"/>
      <c r="N335" s="540"/>
      <c r="O335" s="541"/>
      <c r="P335" s="535"/>
      <c r="Q335" s="536"/>
      <c r="R335" s="535"/>
      <c r="S335" s="536"/>
      <c r="T335" s="542"/>
      <c r="U335" s="542"/>
      <c r="V335" s="542"/>
      <c r="W335" s="542"/>
      <c r="X335" s="535"/>
      <c r="Y335" s="536"/>
      <c r="Z335" s="170"/>
      <c r="AA335" s="169"/>
      <c r="AC335" s="79">
        <f t="shared" si="4"/>
        <v>0</v>
      </c>
    </row>
    <row r="336" spans="2:29" x14ac:dyDescent="0.3">
      <c r="B336" s="80">
        <f t="shared" si="5"/>
        <v>49</v>
      </c>
      <c r="C336" s="537" t="str">
        <f>IFERROR(IF('4. Campaign staff'!C58='0d. Support language'!$A$38,'0d. Support language'!$A$38,CONCATENATE('4. Campaign staff'!C58," - ",VLOOKUP('4. Campaign staff'!G58,'0d. Support language'!$A$10:$B$13,2,FALSE), " - grade ",'4. Campaign staff'!E58)),'4. Campaign staff'!C58)</f>
        <v>Select cadre</v>
      </c>
      <c r="D336" s="537"/>
      <c r="E336" s="537"/>
      <c r="F336" s="537"/>
      <c r="G336" s="537"/>
      <c r="H336" s="538"/>
      <c r="I336" s="535"/>
      <c r="J336" s="536"/>
      <c r="K336" s="535"/>
      <c r="L336" s="539"/>
      <c r="M336" s="536"/>
      <c r="N336" s="540"/>
      <c r="O336" s="541"/>
      <c r="P336" s="535"/>
      <c r="Q336" s="536"/>
      <c r="R336" s="535"/>
      <c r="S336" s="536"/>
      <c r="T336" s="542"/>
      <c r="U336" s="542"/>
      <c r="V336" s="542"/>
      <c r="W336" s="542"/>
      <c r="X336" s="535"/>
      <c r="Y336" s="536"/>
      <c r="Z336" s="170"/>
      <c r="AA336" s="169"/>
      <c r="AC336" s="79">
        <f t="shared" si="4"/>
        <v>0</v>
      </c>
    </row>
    <row r="337" spans="2:29" x14ac:dyDescent="0.3">
      <c r="B337" s="80">
        <f t="shared" si="5"/>
        <v>50</v>
      </c>
      <c r="C337" s="537" t="str">
        <f>IFERROR(IF('4. Campaign staff'!C59='0d. Support language'!$A$38,'0d. Support language'!$A$38,CONCATENATE('4. Campaign staff'!C59," - ",VLOOKUP('4. Campaign staff'!G59,'0d. Support language'!$A$10:$B$13,2,FALSE), " - grade ",'4. Campaign staff'!E59)),'4. Campaign staff'!C59)</f>
        <v>Select cadre</v>
      </c>
      <c r="D337" s="537"/>
      <c r="E337" s="537"/>
      <c r="F337" s="537"/>
      <c r="G337" s="537"/>
      <c r="H337" s="538"/>
      <c r="I337" s="535"/>
      <c r="J337" s="536"/>
      <c r="K337" s="535"/>
      <c r="L337" s="539"/>
      <c r="M337" s="536"/>
      <c r="N337" s="540"/>
      <c r="O337" s="541"/>
      <c r="P337" s="535"/>
      <c r="Q337" s="536"/>
      <c r="R337" s="535"/>
      <c r="S337" s="536"/>
      <c r="T337" s="542"/>
      <c r="U337" s="542"/>
      <c r="V337" s="542"/>
      <c r="W337" s="542"/>
      <c r="X337" s="535"/>
      <c r="Y337" s="536"/>
      <c r="Z337" s="170"/>
      <c r="AA337" s="169"/>
      <c r="AC337" s="79">
        <f t="shared" si="4"/>
        <v>0</v>
      </c>
    </row>
    <row r="338" spans="2:29" x14ac:dyDescent="0.3">
      <c r="B338" s="80">
        <f t="shared" si="5"/>
        <v>51</v>
      </c>
      <c r="C338" s="537" t="str">
        <f>IFERROR(IF('4. Campaign staff'!C60='0d. Support language'!$A$38,'0d. Support language'!$A$38,CONCATENATE('4. Campaign staff'!C60," - ",VLOOKUP('4. Campaign staff'!G60,'0d. Support language'!$A$10:$B$13,2,FALSE), " - grade ",'4. Campaign staff'!E60)),'4. Campaign staff'!C60)</f>
        <v>Select cadre</v>
      </c>
      <c r="D338" s="537"/>
      <c r="E338" s="537"/>
      <c r="F338" s="537"/>
      <c r="G338" s="537"/>
      <c r="H338" s="538"/>
      <c r="I338" s="535"/>
      <c r="J338" s="536"/>
      <c r="K338" s="535"/>
      <c r="L338" s="539"/>
      <c r="M338" s="536"/>
      <c r="N338" s="540"/>
      <c r="O338" s="541"/>
      <c r="P338" s="535"/>
      <c r="Q338" s="536"/>
      <c r="R338" s="535"/>
      <c r="S338" s="536"/>
      <c r="T338" s="542"/>
      <c r="U338" s="542"/>
      <c r="V338" s="542"/>
      <c r="W338" s="542"/>
      <c r="X338" s="535"/>
      <c r="Y338" s="536"/>
      <c r="Z338" s="170"/>
      <c r="AA338" s="169"/>
      <c r="AC338" s="79">
        <f t="shared" si="4"/>
        <v>0</v>
      </c>
    </row>
    <row r="339" spans="2:29" x14ac:dyDescent="0.3">
      <c r="B339" s="80">
        <f t="shared" si="5"/>
        <v>52</v>
      </c>
      <c r="C339" s="537" t="str">
        <f>IFERROR(IF('4. Campaign staff'!C61='0d. Support language'!$A$38,'0d. Support language'!$A$38,CONCATENATE('4. Campaign staff'!C61," - ",VLOOKUP('4. Campaign staff'!G61,'0d. Support language'!$A$10:$B$13,2,FALSE), " - grade ",'4. Campaign staff'!E61)),'4. Campaign staff'!C61)</f>
        <v>Select cadre</v>
      </c>
      <c r="D339" s="537"/>
      <c r="E339" s="537"/>
      <c r="F339" s="537"/>
      <c r="G339" s="537"/>
      <c r="H339" s="538"/>
      <c r="I339" s="535"/>
      <c r="J339" s="536"/>
      <c r="K339" s="535"/>
      <c r="L339" s="539"/>
      <c r="M339" s="536"/>
      <c r="N339" s="540"/>
      <c r="O339" s="541"/>
      <c r="P339" s="535"/>
      <c r="Q339" s="536"/>
      <c r="R339" s="535"/>
      <c r="S339" s="536"/>
      <c r="T339" s="542"/>
      <c r="U339" s="542"/>
      <c r="V339" s="542"/>
      <c r="W339" s="542"/>
      <c r="X339" s="535"/>
      <c r="Y339" s="536"/>
      <c r="Z339" s="170"/>
      <c r="AA339" s="169"/>
      <c r="AC339" s="79">
        <f t="shared" si="4"/>
        <v>0</v>
      </c>
    </row>
    <row r="340" spans="2:29" x14ac:dyDescent="0.3">
      <c r="B340" s="80">
        <f t="shared" si="5"/>
        <v>53</v>
      </c>
      <c r="C340" s="537" t="str">
        <f>IFERROR(IF('4. Campaign staff'!C62='0d. Support language'!$A$38,'0d. Support language'!$A$38,CONCATENATE('4. Campaign staff'!C62," - ",VLOOKUP('4. Campaign staff'!G62,'0d. Support language'!$A$10:$B$13,2,FALSE), " - grade ",'4. Campaign staff'!E62)),'4. Campaign staff'!C62)</f>
        <v>Select cadre</v>
      </c>
      <c r="D340" s="537"/>
      <c r="E340" s="537"/>
      <c r="F340" s="537"/>
      <c r="G340" s="537"/>
      <c r="H340" s="538"/>
      <c r="I340" s="535"/>
      <c r="J340" s="536"/>
      <c r="K340" s="535"/>
      <c r="L340" s="539"/>
      <c r="M340" s="536"/>
      <c r="N340" s="540"/>
      <c r="O340" s="541"/>
      <c r="P340" s="535"/>
      <c r="Q340" s="536"/>
      <c r="R340" s="535"/>
      <c r="S340" s="536"/>
      <c r="T340" s="542"/>
      <c r="U340" s="542"/>
      <c r="V340" s="542"/>
      <c r="W340" s="542"/>
      <c r="X340" s="535"/>
      <c r="Y340" s="536"/>
      <c r="Z340" s="170"/>
      <c r="AA340" s="169"/>
      <c r="AC340" s="79">
        <f t="shared" si="4"/>
        <v>0</v>
      </c>
    </row>
    <row r="341" spans="2:29" x14ac:dyDescent="0.3">
      <c r="B341" s="80">
        <f t="shared" si="5"/>
        <v>54</v>
      </c>
      <c r="C341" s="537" t="str">
        <f>IFERROR(IF('4. Campaign staff'!C63='0d. Support language'!$A$38,'0d. Support language'!$A$38,CONCATENATE('4. Campaign staff'!C63," - ",VLOOKUP('4. Campaign staff'!G63,'0d. Support language'!$A$10:$B$13,2,FALSE), " - grade ",'4. Campaign staff'!E63)),'4. Campaign staff'!C63)</f>
        <v>Select cadre</v>
      </c>
      <c r="D341" s="537"/>
      <c r="E341" s="537"/>
      <c r="F341" s="537"/>
      <c r="G341" s="537"/>
      <c r="H341" s="538"/>
      <c r="I341" s="535"/>
      <c r="J341" s="536"/>
      <c r="K341" s="535"/>
      <c r="L341" s="539"/>
      <c r="M341" s="536"/>
      <c r="N341" s="540"/>
      <c r="O341" s="541"/>
      <c r="P341" s="535"/>
      <c r="Q341" s="536"/>
      <c r="R341" s="535"/>
      <c r="S341" s="536"/>
      <c r="T341" s="542"/>
      <c r="U341" s="542"/>
      <c r="V341" s="542"/>
      <c r="W341" s="542"/>
      <c r="X341" s="535"/>
      <c r="Y341" s="536"/>
      <c r="Z341" s="170"/>
      <c r="AA341" s="169"/>
      <c r="AC341" s="79">
        <f t="shared" si="4"/>
        <v>0</v>
      </c>
    </row>
    <row r="342" spans="2:29" x14ac:dyDescent="0.3">
      <c r="B342" s="80">
        <f t="shared" si="5"/>
        <v>55</v>
      </c>
      <c r="C342" s="537" t="str">
        <f>IFERROR(IF('4. Campaign staff'!C64='0d. Support language'!$A$38,'0d. Support language'!$A$38,CONCATENATE('4. Campaign staff'!C64," - ",VLOOKUP('4. Campaign staff'!G64,'0d. Support language'!$A$10:$B$13,2,FALSE), " - grade ",'4. Campaign staff'!E64)),'4. Campaign staff'!C64)</f>
        <v>Select cadre</v>
      </c>
      <c r="D342" s="537"/>
      <c r="E342" s="537"/>
      <c r="F342" s="537"/>
      <c r="G342" s="537"/>
      <c r="H342" s="538"/>
      <c r="I342" s="535"/>
      <c r="J342" s="536"/>
      <c r="K342" s="535"/>
      <c r="L342" s="539"/>
      <c r="M342" s="536"/>
      <c r="N342" s="540"/>
      <c r="O342" s="541"/>
      <c r="P342" s="535"/>
      <c r="Q342" s="536"/>
      <c r="R342" s="535"/>
      <c r="S342" s="536"/>
      <c r="T342" s="542"/>
      <c r="U342" s="542"/>
      <c r="V342" s="542"/>
      <c r="W342" s="542"/>
      <c r="X342" s="535"/>
      <c r="Y342" s="536"/>
      <c r="Z342" s="170"/>
      <c r="AA342" s="169"/>
      <c r="AC342" s="79">
        <f t="shared" si="4"/>
        <v>0</v>
      </c>
    </row>
    <row r="343" spans="2:29" x14ac:dyDescent="0.3">
      <c r="B343" s="80">
        <f t="shared" si="5"/>
        <v>56</v>
      </c>
      <c r="C343" s="537" t="str">
        <f>IFERROR(IF('4. Campaign staff'!C65='0d. Support language'!$A$38,'0d. Support language'!$A$38,CONCATENATE('4. Campaign staff'!C65," - ",VLOOKUP('4. Campaign staff'!G65,'0d. Support language'!$A$10:$B$13,2,FALSE), " - grade ",'4. Campaign staff'!E65)),'4. Campaign staff'!C65)</f>
        <v>Select cadre</v>
      </c>
      <c r="D343" s="537"/>
      <c r="E343" s="537"/>
      <c r="F343" s="537"/>
      <c r="G343" s="537"/>
      <c r="H343" s="538"/>
      <c r="I343" s="535"/>
      <c r="J343" s="536"/>
      <c r="K343" s="535"/>
      <c r="L343" s="539"/>
      <c r="M343" s="536"/>
      <c r="N343" s="540"/>
      <c r="O343" s="541"/>
      <c r="P343" s="535"/>
      <c r="Q343" s="536"/>
      <c r="R343" s="535"/>
      <c r="S343" s="536"/>
      <c r="T343" s="542"/>
      <c r="U343" s="542"/>
      <c r="V343" s="542"/>
      <c r="W343" s="542"/>
      <c r="X343" s="535"/>
      <c r="Y343" s="536"/>
      <c r="Z343" s="170"/>
      <c r="AA343" s="169"/>
      <c r="AC343" s="79">
        <f t="shared" si="4"/>
        <v>0</v>
      </c>
    </row>
    <row r="344" spans="2:29" x14ac:dyDescent="0.3">
      <c r="B344" s="80">
        <f t="shared" si="5"/>
        <v>57</v>
      </c>
      <c r="C344" s="537" t="str">
        <f>IFERROR(IF('4. Campaign staff'!C66='0d. Support language'!$A$38,'0d. Support language'!$A$38,CONCATENATE('4. Campaign staff'!C66," - ",VLOOKUP('4. Campaign staff'!G66,'0d. Support language'!$A$10:$B$13,2,FALSE), " - grade ",'4. Campaign staff'!E66)),'4. Campaign staff'!C66)</f>
        <v>Select cadre</v>
      </c>
      <c r="D344" s="537"/>
      <c r="E344" s="537"/>
      <c r="F344" s="537"/>
      <c r="G344" s="537"/>
      <c r="H344" s="538"/>
      <c r="I344" s="535"/>
      <c r="J344" s="536"/>
      <c r="K344" s="535"/>
      <c r="L344" s="539"/>
      <c r="M344" s="536"/>
      <c r="N344" s="540"/>
      <c r="O344" s="541"/>
      <c r="P344" s="535"/>
      <c r="Q344" s="536"/>
      <c r="R344" s="535"/>
      <c r="S344" s="536"/>
      <c r="T344" s="542"/>
      <c r="U344" s="542"/>
      <c r="V344" s="542"/>
      <c r="W344" s="542"/>
      <c r="X344" s="535"/>
      <c r="Y344" s="536"/>
      <c r="Z344" s="170"/>
      <c r="AA344" s="169"/>
      <c r="AC344" s="79">
        <f t="shared" si="4"/>
        <v>0</v>
      </c>
    </row>
    <row r="345" spans="2:29" x14ac:dyDescent="0.3">
      <c r="B345" s="80">
        <f t="shared" si="5"/>
        <v>58</v>
      </c>
      <c r="C345" s="537" t="str">
        <f>IFERROR(IF('4. Campaign staff'!C67='0d. Support language'!$A$38,'0d. Support language'!$A$38,CONCATENATE('4. Campaign staff'!C67," - ",VLOOKUP('4. Campaign staff'!G67,'0d. Support language'!$A$10:$B$13,2,FALSE), " - grade ",'4. Campaign staff'!E67)),'4. Campaign staff'!C67)</f>
        <v>Select cadre</v>
      </c>
      <c r="D345" s="537"/>
      <c r="E345" s="537"/>
      <c r="F345" s="537"/>
      <c r="G345" s="537"/>
      <c r="H345" s="538"/>
      <c r="I345" s="535"/>
      <c r="J345" s="536"/>
      <c r="K345" s="535"/>
      <c r="L345" s="539"/>
      <c r="M345" s="536"/>
      <c r="N345" s="540"/>
      <c r="O345" s="541"/>
      <c r="P345" s="535"/>
      <c r="Q345" s="536"/>
      <c r="R345" s="535"/>
      <c r="S345" s="536"/>
      <c r="T345" s="542"/>
      <c r="U345" s="542"/>
      <c r="V345" s="542"/>
      <c r="W345" s="542"/>
      <c r="X345" s="535"/>
      <c r="Y345" s="536"/>
      <c r="Z345" s="170"/>
      <c r="AA345" s="169"/>
      <c r="AC345" s="79">
        <f t="shared" si="4"/>
        <v>0</v>
      </c>
    </row>
    <row r="346" spans="2:29" x14ac:dyDescent="0.3">
      <c r="B346" s="80">
        <f t="shared" si="5"/>
        <v>59</v>
      </c>
      <c r="C346" s="537" t="str">
        <f>IFERROR(IF('4. Campaign staff'!C68='0d. Support language'!$A$38,'0d. Support language'!$A$38,CONCATENATE('4. Campaign staff'!C68," - ",VLOOKUP('4. Campaign staff'!G68,'0d. Support language'!$A$10:$B$13,2,FALSE), " - grade ",'4. Campaign staff'!E68)),'4. Campaign staff'!C68)</f>
        <v>Select cadre</v>
      </c>
      <c r="D346" s="537"/>
      <c r="E346" s="537"/>
      <c r="F346" s="537"/>
      <c r="G346" s="537"/>
      <c r="H346" s="538"/>
      <c r="I346" s="535"/>
      <c r="J346" s="536"/>
      <c r="K346" s="535"/>
      <c r="L346" s="539"/>
      <c r="M346" s="536"/>
      <c r="N346" s="540"/>
      <c r="O346" s="541"/>
      <c r="P346" s="535"/>
      <c r="Q346" s="536"/>
      <c r="R346" s="535"/>
      <c r="S346" s="536"/>
      <c r="T346" s="542"/>
      <c r="U346" s="542"/>
      <c r="V346" s="542"/>
      <c r="W346" s="542"/>
      <c r="X346" s="535"/>
      <c r="Y346" s="536"/>
      <c r="Z346" s="170"/>
      <c r="AA346" s="169"/>
      <c r="AC346" s="79">
        <f t="shared" si="4"/>
        <v>0</v>
      </c>
    </row>
    <row r="347" spans="2:29" x14ac:dyDescent="0.3">
      <c r="B347" s="80">
        <f t="shared" si="5"/>
        <v>60</v>
      </c>
      <c r="C347" s="537" t="str">
        <f>IFERROR(IF('4. Campaign staff'!C69='0d. Support language'!$A$38,'0d. Support language'!$A$38,CONCATENATE('4. Campaign staff'!C69," - ",VLOOKUP('4. Campaign staff'!G69,'0d. Support language'!$A$10:$B$13,2,FALSE), " - grade ",'4. Campaign staff'!E69)),'4. Campaign staff'!C69)</f>
        <v>Select cadre</v>
      </c>
      <c r="D347" s="537"/>
      <c r="E347" s="537"/>
      <c r="F347" s="537"/>
      <c r="G347" s="537"/>
      <c r="H347" s="538"/>
      <c r="I347" s="535"/>
      <c r="J347" s="536"/>
      <c r="K347" s="535"/>
      <c r="L347" s="539"/>
      <c r="M347" s="536"/>
      <c r="N347" s="540"/>
      <c r="O347" s="541"/>
      <c r="P347" s="535"/>
      <c r="Q347" s="536"/>
      <c r="R347" s="535"/>
      <c r="S347" s="536"/>
      <c r="T347" s="542"/>
      <c r="U347" s="542"/>
      <c r="V347" s="542"/>
      <c r="W347" s="542"/>
      <c r="X347" s="535"/>
      <c r="Y347" s="536"/>
      <c r="Z347" s="170"/>
      <c r="AA347" s="169"/>
      <c r="AC347" s="79">
        <f t="shared" si="4"/>
        <v>0</v>
      </c>
    </row>
    <row r="348" spans="2:29" x14ac:dyDescent="0.3">
      <c r="B348" s="80">
        <f t="shared" si="5"/>
        <v>61</v>
      </c>
      <c r="C348" s="537" t="str">
        <f>IFERROR(IF('4. Campaign staff'!C70='0d. Support language'!$A$38,'0d. Support language'!$A$38,CONCATENATE('4. Campaign staff'!C70," - ",VLOOKUP('4. Campaign staff'!G70,'0d. Support language'!$A$10:$B$13,2,FALSE), " - grade ",'4. Campaign staff'!E70)),'4. Campaign staff'!C70)</f>
        <v>Select cadre</v>
      </c>
      <c r="D348" s="537"/>
      <c r="E348" s="537"/>
      <c r="F348" s="537"/>
      <c r="G348" s="537"/>
      <c r="H348" s="538"/>
      <c r="I348" s="535"/>
      <c r="J348" s="536"/>
      <c r="K348" s="535"/>
      <c r="L348" s="539"/>
      <c r="M348" s="536"/>
      <c r="N348" s="540"/>
      <c r="O348" s="541"/>
      <c r="P348" s="535"/>
      <c r="Q348" s="536"/>
      <c r="R348" s="535"/>
      <c r="S348" s="536"/>
      <c r="T348" s="542"/>
      <c r="U348" s="542"/>
      <c r="V348" s="542"/>
      <c r="W348" s="542"/>
      <c r="X348" s="535"/>
      <c r="Y348" s="536"/>
      <c r="Z348" s="170"/>
      <c r="AA348" s="169"/>
      <c r="AC348" s="79">
        <f t="shared" si="4"/>
        <v>0</v>
      </c>
    </row>
    <row r="349" spans="2:29" x14ac:dyDescent="0.3">
      <c r="B349" s="80">
        <f t="shared" si="5"/>
        <v>62</v>
      </c>
      <c r="C349" s="537" t="str">
        <f>IFERROR(IF('4. Campaign staff'!C71='0d. Support language'!$A$38,'0d. Support language'!$A$38,CONCATENATE('4. Campaign staff'!C71," - ",VLOOKUP('4. Campaign staff'!G71,'0d. Support language'!$A$10:$B$13,2,FALSE), " - grade ",'4. Campaign staff'!E71)),'4. Campaign staff'!C71)</f>
        <v>Select cadre</v>
      </c>
      <c r="D349" s="537"/>
      <c r="E349" s="537"/>
      <c r="F349" s="537"/>
      <c r="G349" s="537"/>
      <c r="H349" s="538"/>
      <c r="I349" s="535"/>
      <c r="J349" s="536"/>
      <c r="K349" s="535"/>
      <c r="L349" s="539"/>
      <c r="M349" s="536"/>
      <c r="N349" s="540"/>
      <c r="O349" s="541"/>
      <c r="P349" s="535"/>
      <c r="Q349" s="536"/>
      <c r="R349" s="535"/>
      <c r="S349" s="536"/>
      <c r="T349" s="542"/>
      <c r="U349" s="542"/>
      <c r="V349" s="542"/>
      <c r="W349" s="542"/>
      <c r="X349" s="535"/>
      <c r="Y349" s="536"/>
      <c r="Z349" s="170"/>
      <c r="AA349" s="169"/>
      <c r="AC349" s="79">
        <f t="shared" si="4"/>
        <v>0</v>
      </c>
    </row>
    <row r="350" spans="2:29" x14ac:dyDescent="0.3">
      <c r="B350" s="80">
        <f t="shared" si="5"/>
        <v>63</v>
      </c>
      <c r="C350" s="537" t="str">
        <f>IFERROR(IF('4. Campaign staff'!C72='0d. Support language'!$A$38,'0d. Support language'!$A$38,CONCATENATE('4. Campaign staff'!C72," - ",VLOOKUP('4. Campaign staff'!G72,'0d. Support language'!$A$10:$B$13,2,FALSE), " - grade ",'4. Campaign staff'!E72)),'4. Campaign staff'!C72)</f>
        <v>Select cadre</v>
      </c>
      <c r="D350" s="537"/>
      <c r="E350" s="537"/>
      <c r="F350" s="537"/>
      <c r="G350" s="537"/>
      <c r="H350" s="538"/>
      <c r="I350" s="535"/>
      <c r="J350" s="536"/>
      <c r="K350" s="535"/>
      <c r="L350" s="539"/>
      <c r="M350" s="536"/>
      <c r="N350" s="540"/>
      <c r="O350" s="541"/>
      <c r="P350" s="535"/>
      <c r="Q350" s="536"/>
      <c r="R350" s="535"/>
      <c r="S350" s="536"/>
      <c r="T350" s="542"/>
      <c r="U350" s="542"/>
      <c r="V350" s="542"/>
      <c r="W350" s="542"/>
      <c r="X350" s="535"/>
      <c r="Y350" s="536"/>
      <c r="Z350" s="170"/>
      <c r="AA350" s="169"/>
      <c r="AC350" s="79">
        <f t="shared" si="4"/>
        <v>0</v>
      </c>
    </row>
    <row r="351" spans="2:29" x14ac:dyDescent="0.3">
      <c r="B351" s="80">
        <f t="shared" si="5"/>
        <v>64</v>
      </c>
      <c r="C351" s="537" t="str">
        <f>IFERROR(IF('4. Campaign staff'!C73='0d. Support language'!$A$38,'0d. Support language'!$A$38,CONCATENATE('4. Campaign staff'!C73," - ",VLOOKUP('4. Campaign staff'!G73,'0d. Support language'!$A$10:$B$13,2,FALSE), " - grade ",'4. Campaign staff'!E73)),'4. Campaign staff'!C73)</f>
        <v>Select cadre</v>
      </c>
      <c r="D351" s="537"/>
      <c r="E351" s="537"/>
      <c r="F351" s="537"/>
      <c r="G351" s="537"/>
      <c r="H351" s="538"/>
      <c r="I351" s="535"/>
      <c r="J351" s="536"/>
      <c r="K351" s="535"/>
      <c r="L351" s="539"/>
      <c r="M351" s="536"/>
      <c r="N351" s="540"/>
      <c r="O351" s="541"/>
      <c r="P351" s="535"/>
      <c r="Q351" s="536"/>
      <c r="R351" s="535"/>
      <c r="S351" s="536"/>
      <c r="T351" s="542"/>
      <c r="U351" s="542"/>
      <c r="V351" s="542"/>
      <c r="W351" s="542"/>
      <c r="X351" s="535"/>
      <c r="Y351" s="536"/>
      <c r="Z351" s="170"/>
      <c r="AA351" s="169"/>
      <c r="AC351" s="79">
        <f t="shared" si="4"/>
        <v>0</v>
      </c>
    </row>
    <row r="352" spans="2:29" x14ac:dyDescent="0.3">
      <c r="B352" s="80">
        <f t="shared" si="5"/>
        <v>65</v>
      </c>
      <c r="C352" s="537" t="str">
        <f>IFERROR(IF('4. Campaign staff'!C74='0d. Support language'!$A$38,'0d. Support language'!$A$38,CONCATENATE('4. Campaign staff'!C74," - ",VLOOKUP('4. Campaign staff'!G74,'0d. Support language'!$A$10:$B$13,2,FALSE), " - grade ",'4. Campaign staff'!E74)),'4. Campaign staff'!C74)</f>
        <v>Select cadre</v>
      </c>
      <c r="D352" s="537"/>
      <c r="E352" s="537"/>
      <c r="F352" s="537"/>
      <c r="G352" s="537"/>
      <c r="H352" s="538"/>
      <c r="I352" s="535"/>
      <c r="J352" s="536"/>
      <c r="K352" s="535"/>
      <c r="L352" s="539"/>
      <c r="M352" s="536"/>
      <c r="N352" s="540"/>
      <c r="O352" s="541"/>
      <c r="P352" s="535"/>
      <c r="Q352" s="536"/>
      <c r="R352" s="535"/>
      <c r="S352" s="536"/>
      <c r="T352" s="542"/>
      <c r="U352" s="542"/>
      <c r="V352" s="542"/>
      <c r="W352" s="542"/>
      <c r="X352" s="535"/>
      <c r="Y352" s="536"/>
      <c r="Z352" s="170"/>
      <c r="AA352" s="169"/>
      <c r="AC352" s="79">
        <f t="shared" si="4"/>
        <v>0</v>
      </c>
    </row>
    <row r="353" spans="2:29" x14ac:dyDescent="0.3">
      <c r="B353" s="80">
        <f t="shared" si="5"/>
        <v>66</v>
      </c>
      <c r="C353" s="537" t="str">
        <f>IFERROR(IF('4. Campaign staff'!C75='0d. Support language'!$A$38,'0d. Support language'!$A$38,CONCATENATE('4. Campaign staff'!C75," - ",VLOOKUP('4. Campaign staff'!G75,'0d. Support language'!$A$10:$B$13,2,FALSE), " - grade ",'4. Campaign staff'!E75)),'4. Campaign staff'!C75)</f>
        <v>Select cadre</v>
      </c>
      <c r="D353" s="537"/>
      <c r="E353" s="537"/>
      <c r="F353" s="537"/>
      <c r="G353" s="537"/>
      <c r="H353" s="538"/>
      <c r="I353" s="535"/>
      <c r="J353" s="536"/>
      <c r="K353" s="535"/>
      <c r="L353" s="539"/>
      <c r="M353" s="536"/>
      <c r="N353" s="540"/>
      <c r="O353" s="541"/>
      <c r="P353" s="535"/>
      <c r="Q353" s="536"/>
      <c r="R353" s="535"/>
      <c r="S353" s="536"/>
      <c r="T353" s="542"/>
      <c r="U353" s="542"/>
      <c r="V353" s="542"/>
      <c r="W353" s="542"/>
      <c r="X353" s="535"/>
      <c r="Y353" s="536"/>
      <c r="Z353" s="170"/>
      <c r="AA353" s="169"/>
      <c r="AC353" s="79">
        <f t="shared" si="4"/>
        <v>0</v>
      </c>
    </row>
    <row r="354" spans="2:29" x14ac:dyDescent="0.3">
      <c r="B354" s="80">
        <f t="shared" si="5"/>
        <v>67</v>
      </c>
      <c r="C354" s="537" t="str">
        <f>IFERROR(IF('4. Campaign staff'!C76='0d. Support language'!$A$38,'0d. Support language'!$A$38,CONCATENATE('4. Campaign staff'!C76," - ",VLOOKUP('4. Campaign staff'!G76,'0d. Support language'!$A$10:$B$13,2,FALSE), " - grade ",'4. Campaign staff'!E76)),'4. Campaign staff'!C76)</f>
        <v>Select cadre</v>
      </c>
      <c r="D354" s="537"/>
      <c r="E354" s="537"/>
      <c r="F354" s="537"/>
      <c r="G354" s="537"/>
      <c r="H354" s="538"/>
      <c r="I354" s="535"/>
      <c r="J354" s="536"/>
      <c r="K354" s="535"/>
      <c r="L354" s="539"/>
      <c r="M354" s="536"/>
      <c r="N354" s="540"/>
      <c r="O354" s="541"/>
      <c r="P354" s="535"/>
      <c r="Q354" s="536"/>
      <c r="R354" s="535"/>
      <c r="S354" s="536"/>
      <c r="T354" s="542"/>
      <c r="U354" s="542"/>
      <c r="V354" s="542"/>
      <c r="W354" s="542"/>
      <c r="X354" s="535"/>
      <c r="Y354" s="536"/>
      <c r="Z354" s="170"/>
      <c r="AA354" s="169"/>
      <c r="AC354" s="79">
        <f t="shared" si="4"/>
        <v>0</v>
      </c>
    </row>
    <row r="355" spans="2:29" x14ac:dyDescent="0.3">
      <c r="B355" s="80">
        <f t="shared" si="5"/>
        <v>68</v>
      </c>
      <c r="C355" s="537" t="str">
        <f>IFERROR(IF('4. Campaign staff'!C77='0d. Support language'!$A$38,'0d. Support language'!$A$38,CONCATENATE('4. Campaign staff'!C77," - ",VLOOKUP('4. Campaign staff'!G77,'0d. Support language'!$A$10:$B$13,2,FALSE), " - grade ",'4. Campaign staff'!E77)),'4. Campaign staff'!C77)</f>
        <v>Select cadre</v>
      </c>
      <c r="D355" s="537"/>
      <c r="E355" s="537"/>
      <c r="F355" s="537"/>
      <c r="G355" s="537"/>
      <c r="H355" s="538"/>
      <c r="I355" s="535"/>
      <c r="J355" s="536"/>
      <c r="K355" s="535"/>
      <c r="L355" s="539"/>
      <c r="M355" s="536"/>
      <c r="N355" s="540"/>
      <c r="O355" s="541"/>
      <c r="P355" s="535"/>
      <c r="Q355" s="536"/>
      <c r="R355" s="535"/>
      <c r="S355" s="536"/>
      <c r="T355" s="542"/>
      <c r="U355" s="542"/>
      <c r="V355" s="542"/>
      <c r="W355" s="542"/>
      <c r="X355" s="535"/>
      <c r="Y355" s="536"/>
      <c r="Z355" s="170"/>
      <c r="AA355" s="169"/>
      <c r="AC355" s="79">
        <f t="shared" si="4"/>
        <v>0</v>
      </c>
    </row>
    <row r="356" spans="2:29" x14ac:dyDescent="0.3">
      <c r="B356" s="80">
        <f t="shared" si="5"/>
        <v>69</v>
      </c>
      <c r="C356" s="537" t="str">
        <f>IFERROR(IF('4. Campaign staff'!C78='0d. Support language'!$A$38,'0d. Support language'!$A$38,CONCATENATE('4. Campaign staff'!C78," - ",VLOOKUP('4. Campaign staff'!G78,'0d. Support language'!$A$10:$B$13,2,FALSE), " - grade ",'4. Campaign staff'!E78)),'4. Campaign staff'!C78)</f>
        <v>Select cadre</v>
      </c>
      <c r="D356" s="537"/>
      <c r="E356" s="537"/>
      <c r="F356" s="537"/>
      <c r="G356" s="537"/>
      <c r="H356" s="538"/>
      <c r="I356" s="535"/>
      <c r="J356" s="536"/>
      <c r="K356" s="535"/>
      <c r="L356" s="539"/>
      <c r="M356" s="536"/>
      <c r="N356" s="540"/>
      <c r="O356" s="541"/>
      <c r="P356" s="535"/>
      <c r="Q356" s="536"/>
      <c r="R356" s="535"/>
      <c r="S356" s="536"/>
      <c r="T356" s="542"/>
      <c r="U356" s="542"/>
      <c r="V356" s="542"/>
      <c r="W356" s="542"/>
      <c r="X356" s="535"/>
      <c r="Y356" s="536"/>
      <c r="Z356" s="170"/>
      <c r="AA356" s="169"/>
      <c r="AC356" s="79">
        <f t="shared" si="4"/>
        <v>0</v>
      </c>
    </row>
    <row r="357" spans="2:29" x14ac:dyDescent="0.3">
      <c r="B357" s="80">
        <f t="shared" si="5"/>
        <v>70</v>
      </c>
      <c r="C357" s="537" t="str">
        <f>IFERROR(IF('4. Campaign staff'!C79='0d. Support language'!$A$38,'0d. Support language'!$A$38,CONCATENATE('4. Campaign staff'!C79," - ",VLOOKUP('4. Campaign staff'!G79,'0d. Support language'!$A$10:$B$13,2,FALSE), " - grade ",'4. Campaign staff'!E79)),'4. Campaign staff'!C79)</f>
        <v>Select cadre</v>
      </c>
      <c r="D357" s="537"/>
      <c r="E357" s="537"/>
      <c r="F357" s="537"/>
      <c r="G357" s="537"/>
      <c r="H357" s="538"/>
      <c r="I357" s="535"/>
      <c r="J357" s="536"/>
      <c r="K357" s="535"/>
      <c r="L357" s="539"/>
      <c r="M357" s="536"/>
      <c r="N357" s="540"/>
      <c r="O357" s="541"/>
      <c r="P357" s="535"/>
      <c r="Q357" s="536"/>
      <c r="R357" s="535"/>
      <c r="S357" s="536"/>
      <c r="T357" s="542"/>
      <c r="U357" s="542"/>
      <c r="V357" s="542"/>
      <c r="W357" s="542"/>
      <c r="X357" s="535"/>
      <c r="Y357" s="536"/>
      <c r="Z357" s="170"/>
      <c r="AA357" s="169"/>
      <c r="AC357" s="79">
        <f t="shared" si="4"/>
        <v>0</v>
      </c>
    </row>
    <row r="358" spans="2:29" x14ac:dyDescent="0.3">
      <c r="B358" s="80">
        <f t="shared" si="5"/>
        <v>71</v>
      </c>
      <c r="C358" s="537" t="str">
        <f>IFERROR(IF('4. Campaign staff'!C80='0d. Support language'!$A$38,'0d. Support language'!$A$38,CONCATENATE('4. Campaign staff'!C80," - ",VLOOKUP('4. Campaign staff'!G80,'0d. Support language'!$A$10:$B$13,2,FALSE), " - grade ",'4. Campaign staff'!E80)),'4. Campaign staff'!C80)</f>
        <v>Select cadre</v>
      </c>
      <c r="D358" s="537"/>
      <c r="E358" s="537"/>
      <c r="F358" s="537"/>
      <c r="G358" s="537"/>
      <c r="H358" s="538"/>
      <c r="I358" s="535"/>
      <c r="J358" s="536"/>
      <c r="K358" s="535"/>
      <c r="L358" s="539"/>
      <c r="M358" s="536"/>
      <c r="N358" s="540"/>
      <c r="O358" s="541"/>
      <c r="P358" s="535"/>
      <c r="Q358" s="536"/>
      <c r="R358" s="535"/>
      <c r="S358" s="536"/>
      <c r="T358" s="542"/>
      <c r="U358" s="542"/>
      <c r="V358" s="542"/>
      <c r="W358" s="542"/>
      <c r="X358" s="535"/>
      <c r="Y358" s="536"/>
      <c r="Z358" s="170"/>
      <c r="AA358" s="169"/>
      <c r="AC358" s="79">
        <f t="shared" si="4"/>
        <v>0</v>
      </c>
    </row>
    <row r="359" spans="2:29" x14ac:dyDescent="0.3">
      <c r="B359" s="80">
        <f t="shared" si="5"/>
        <v>72</v>
      </c>
      <c r="C359" s="537" t="str">
        <f>IFERROR(IF('4. Campaign staff'!C81='0d. Support language'!$A$38,'0d. Support language'!$A$38,CONCATENATE('4. Campaign staff'!C81," - ",VLOOKUP('4. Campaign staff'!G81,'0d. Support language'!$A$10:$B$13,2,FALSE), " - grade ",'4. Campaign staff'!E81)),'4. Campaign staff'!C81)</f>
        <v>Select cadre</v>
      </c>
      <c r="D359" s="537"/>
      <c r="E359" s="537"/>
      <c r="F359" s="537"/>
      <c r="G359" s="537"/>
      <c r="H359" s="538"/>
      <c r="I359" s="535"/>
      <c r="J359" s="536"/>
      <c r="K359" s="535"/>
      <c r="L359" s="539"/>
      <c r="M359" s="536"/>
      <c r="N359" s="540"/>
      <c r="O359" s="541"/>
      <c r="P359" s="535"/>
      <c r="Q359" s="536"/>
      <c r="R359" s="535"/>
      <c r="S359" s="536"/>
      <c r="T359" s="542"/>
      <c r="U359" s="542"/>
      <c r="V359" s="542"/>
      <c r="W359" s="542"/>
      <c r="X359" s="535"/>
      <c r="Y359" s="536"/>
      <c r="Z359" s="170"/>
      <c r="AA359" s="169"/>
      <c r="AC359" s="79">
        <f t="shared" si="4"/>
        <v>0</v>
      </c>
    </row>
    <row r="360" spans="2:29" x14ac:dyDescent="0.3">
      <c r="B360" s="80">
        <f t="shared" si="5"/>
        <v>73</v>
      </c>
      <c r="C360" s="537" t="str">
        <f>IFERROR(IF('4. Campaign staff'!C82='0d. Support language'!$A$38,'0d. Support language'!$A$38,CONCATENATE('4. Campaign staff'!C82," - ",VLOOKUP('4. Campaign staff'!G82,'0d. Support language'!$A$10:$B$13,2,FALSE), " - grade ",'4. Campaign staff'!E82)),'4. Campaign staff'!C82)</f>
        <v>Select cadre</v>
      </c>
      <c r="D360" s="537"/>
      <c r="E360" s="537"/>
      <c r="F360" s="537"/>
      <c r="G360" s="537"/>
      <c r="H360" s="538"/>
      <c r="I360" s="535"/>
      <c r="J360" s="536"/>
      <c r="K360" s="535"/>
      <c r="L360" s="539"/>
      <c r="M360" s="536"/>
      <c r="N360" s="540"/>
      <c r="O360" s="541"/>
      <c r="P360" s="535"/>
      <c r="Q360" s="536"/>
      <c r="R360" s="535"/>
      <c r="S360" s="536"/>
      <c r="T360" s="542"/>
      <c r="U360" s="542"/>
      <c r="V360" s="542"/>
      <c r="W360" s="542"/>
      <c r="X360" s="535"/>
      <c r="Y360" s="536"/>
      <c r="Z360" s="170"/>
      <c r="AA360" s="169"/>
      <c r="AC360" s="79">
        <f t="shared" si="4"/>
        <v>0</v>
      </c>
    </row>
    <row r="361" spans="2:29" x14ac:dyDescent="0.3">
      <c r="B361" s="80">
        <f t="shared" si="5"/>
        <v>74</v>
      </c>
      <c r="C361" s="537" t="str">
        <f>IFERROR(IF('4. Campaign staff'!C83='0d. Support language'!$A$38,'0d. Support language'!$A$38,CONCATENATE('4. Campaign staff'!C83," - ",VLOOKUP('4. Campaign staff'!G83,'0d. Support language'!$A$10:$B$13,2,FALSE), " - grade ",'4. Campaign staff'!E83)),'4. Campaign staff'!C83)</f>
        <v>Select cadre</v>
      </c>
      <c r="D361" s="537"/>
      <c r="E361" s="537"/>
      <c r="F361" s="537"/>
      <c r="G361" s="537"/>
      <c r="H361" s="538"/>
      <c r="I361" s="535"/>
      <c r="J361" s="536"/>
      <c r="K361" s="535"/>
      <c r="L361" s="539"/>
      <c r="M361" s="536"/>
      <c r="N361" s="540"/>
      <c r="O361" s="541"/>
      <c r="P361" s="535"/>
      <c r="Q361" s="536"/>
      <c r="R361" s="535"/>
      <c r="S361" s="536"/>
      <c r="T361" s="542"/>
      <c r="U361" s="542"/>
      <c r="V361" s="542"/>
      <c r="W361" s="542"/>
      <c r="X361" s="535"/>
      <c r="Y361" s="536"/>
      <c r="Z361" s="170"/>
      <c r="AA361" s="169"/>
      <c r="AC361" s="79">
        <f t="shared" si="4"/>
        <v>0</v>
      </c>
    </row>
    <row r="362" spans="2:29" x14ac:dyDescent="0.3">
      <c r="B362" s="80">
        <f t="shared" si="5"/>
        <v>75</v>
      </c>
      <c r="C362" s="537" t="str">
        <f>IFERROR(IF('4. Campaign staff'!C84='0d. Support language'!$A$38,'0d. Support language'!$A$38,CONCATENATE('4. Campaign staff'!C84," - ",VLOOKUP('4. Campaign staff'!G84,'0d. Support language'!$A$10:$B$13,2,FALSE), " - grade ",'4. Campaign staff'!E84)),'4. Campaign staff'!C84)</f>
        <v>Select cadre</v>
      </c>
      <c r="D362" s="537"/>
      <c r="E362" s="537"/>
      <c r="F362" s="537"/>
      <c r="G362" s="537"/>
      <c r="H362" s="538"/>
      <c r="I362" s="535"/>
      <c r="J362" s="536"/>
      <c r="K362" s="535"/>
      <c r="L362" s="539"/>
      <c r="M362" s="536"/>
      <c r="N362" s="540"/>
      <c r="O362" s="541"/>
      <c r="P362" s="535"/>
      <c r="Q362" s="536"/>
      <c r="R362" s="535"/>
      <c r="S362" s="536"/>
      <c r="T362" s="542"/>
      <c r="U362" s="542"/>
      <c r="V362" s="542"/>
      <c r="W362" s="542"/>
      <c r="X362" s="535"/>
      <c r="Y362" s="536"/>
      <c r="Z362" s="170"/>
      <c r="AA362" s="169"/>
      <c r="AC362" s="79">
        <f t="shared" si="4"/>
        <v>0</v>
      </c>
    </row>
    <row r="363" spans="2:29" x14ac:dyDescent="0.3">
      <c r="B363" s="80">
        <f t="shared" si="5"/>
        <v>76</v>
      </c>
      <c r="C363" s="537" t="str">
        <f>IFERROR(IF('4. Campaign staff'!C85='0d. Support language'!$A$38,'0d. Support language'!$A$38,CONCATENATE('4. Campaign staff'!C85," - ",VLOOKUP('4. Campaign staff'!G85,'0d. Support language'!$A$10:$B$13,2,FALSE), " - grade ",'4. Campaign staff'!E85)),'4. Campaign staff'!C85)</f>
        <v>Select cadre</v>
      </c>
      <c r="D363" s="537"/>
      <c r="E363" s="537"/>
      <c r="F363" s="537"/>
      <c r="G363" s="537"/>
      <c r="H363" s="538"/>
      <c r="I363" s="535"/>
      <c r="J363" s="536"/>
      <c r="K363" s="535"/>
      <c r="L363" s="539"/>
      <c r="M363" s="536"/>
      <c r="N363" s="540"/>
      <c r="O363" s="541"/>
      <c r="P363" s="535"/>
      <c r="Q363" s="536"/>
      <c r="R363" s="535"/>
      <c r="S363" s="536"/>
      <c r="T363" s="542"/>
      <c r="U363" s="542"/>
      <c r="V363" s="542"/>
      <c r="W363" s="542"/>
      <c r="X363" s="535"/>
      <c r="Y363" s="536"/>
      <c r="Z363" s="170"/>
      <c r="AA363" s="169"/>
      <c r="AC363" s="79">
        <f t="shared" si="4"/>
        <v>0</v>
      </c>
    </row>
    <row r="364" spans="2:29" x14ac:dyDescent="0.3">
      <c r="B364" s="80">
        <f t="shared" si="5"/>
        <v>77</v>
      </c>
      <c r="C364" s="537" t="str">
        <f>IFERROR(IF('4. Campaign staff'!C86='0d. Support language'!$A$38,'0d. Support language'!$A$38,CONCATENATE('4. Campaign staff'!C86," - ",VLOOKUP('4. Campaign staff'!G86,'0d. Support language'!$A$10:$B$13,2,FALSE), " - grade ",'4. Campaign staff'!E86)),'4. Campaign staff'!C86)</f>
        <v>Select cadre</v>
      </c>
      <c r="D364" s="537"/>
      <c r="E364" s="537"/>
      <c r="F364" s="537"/>
      <c r="G364" s="537"/>
      <c r="H364" s="538"/>
      <c r="I364" s="535"/>
      <c r="J364" s="536"/>
      <c r="K364" s="535"/>
      <c r="L364" s="539"/>
      <c r="M364" s="536"/>
      <c r="N364" s="540"/>
      <c r="O364" s="541"/>
      <c r="P364" s="535"/>
      <c r="Q364" s="536"/>
      <c r="R364" s="535"/>
      <c r="S364" s="536"/>
      <c r="T364" s="542"/>
      <c r="U364" s="542"/>
      <c r="V364" s="542"/>
      <c r="W364" s="542"/>
      <c r="X364" s="535"/>
      <c r="Y364" s="536"/>
      <c r="Z364" s="170"/>
      <c r="AA364" s="169"/>
      <c r="AC364" s="79">
        <f t="shared" si="4"/>
        <v>0</v>
      </c>
    </row>
    <row r="365" spans="2:29" x14ac:dyDescent="0.3">
      <c r="B365" s="80">
        <f t="shared" si="5"/>
        <v>78</v>
      </c>
      <c r="C365" s="537" t="str">
        <f>IFERROR(IF('4. Campaign staff'!C87='0d. Support language'!$A$38,'0d. Support language'!$A$38,CONCATENATE('4. Campaign staff'!C87," - ",VLOOKUP('4. Campaign staff'!G87,'0d. Support language'!$A$10:$B$13,2,FALSE), " - grade ",'4. Campaign staff'!E87)),'4. Campaign staff'!C87)</f>
        <v>Select cadre</v>
      </c>
      <c r="D365" s="537"/>
      <c r="E365" s="537"/>
      <c r="F365" s="537"/>
      <c r="G365" s="537"/>
      <c r="H365" s="538"/>
      <c r="I365" s="535"/>
      <c r="J365" s="536"/>
      <c r="K365" s="535"/>
      <c r="L365" s="539"/>
      <c r="M365" s="536"/>
      <c r="N365" s="540"/>
      <c r="O365" s="541"/>
      <c r="P365" s="535"/>
      <c r="Q365" s="536"/>
      <c r="R365" s="535"/>
      <c r="S365" s="536"/>
      <c r="T365" s="542"/>
      <c r="U365" s="542"/>
      <c r="V365" s="542"/>
      <c r="W365" s="542"/>
      <c r="X365" s="535"/>
      <c r="Y365" s="536"/>
      <c r="Z365" s="170"/>
      <c r="AA365" s="169"/>
      <c r="AC365" s="79">
        <f t="shared" si="4"/>
        <v>0</v>
      </c>
    </row>
    <row r="366" spans="2:29" x14ac:dyDescent="0.3">
      <c r="B366" s="80">
        <f t="shared" si="5"/>
        <v>79</v>
      </c>
      <c r="C366" s="537" t="str">
        <f>IFERROR(IF('4. Campaign staff'!C88='0d. Support language'!$A$38,'0d. Support language'!$A$38,CONCATENATE('4. Campaign staff'!C88," - ",VLOOKUP('4. Campaign staff'!G88,'0d. Support language'!$A$10:$B$13,2,FALSE), " - grade ",'4. Campaign staff'!E88)),'4. Campaign staff'!C88)</f>
        <v>Select cadre</v>
      </c>
      <c r="D366" s="537"/>
      <c r="E366" s="537"/>
      <c r="F366" s="537"/>
      <c r="G366" s="537"/>
      <c r="H366" s="538"/>
      <c r="I366" s="535"/>
      <c r="J366" s="536"/>
      <c r="K366" s="535"/>
      <c r="L366" s="539"/>
      <c r="M366" s="536"/>
      <c r="N366" s="540"/>
      <c r="O366" s="541"/>
      <c r="P366" s="535"/>
      <c r="Q366" s="536"/>
      <c r="R366" s="535"/>
      <c r="S366" s="536"/>
      <c r="T366" s="542"/>
      <c r="U366" s="542"/>
      <c r="V366" s="542"/>
      <c r="W366" s="542"/>
      <c r="X366" s="535"/>
      <c r="Y366" s="536"/>
      <c r="Z366" s="170"/>
      <c r="AA366" s="169"/>
      <c r="AC366" s="79">
        <f t="shared" si="4"/>
        <v>0</v>
      </c>
    </row>
    <row r="367" spans="2:29" x14ac:dyDescent="0.3">
      <c r="B367" s="80">
        <f t="shared" si="5"/>
        <v>80</v>
      </c>
      <c r="C367" s="537" t="str">
        <f>IFERROR(IF('4. Campaign staff'!C89='0d. Support language'!$A$38,'0d. Support language'!$A$38,CONCATENATE('4. Campaign staff'!C89," - ",VLOOKUP('4. Campaign staff'!G89,'0d. Support language'!$A$10:$B$13,2,FALSE), " - grade ",'4. Campaign staff'!E89)),'4. Campaign staff'!C89)</f>
        <v>Select cadre</v>
      </c>
      <c r="D367" s="537"/>
      <c r="E367" s="537"/>
      <c r="F367" s="537"/>
      <c r="G367" s="537"/>
      <c r="H367" s="538"/>
      <c r="I367" s="535"/>
      <c r="J367" s="536"/>
      <c r="K367" s="535"/>
      <c r="L367" s="539"/>
      <c r="M367" s="536"/>
      <c r="N367" s="540"/>
      <c r="O367" s="541"/>
      <c r="P367" s="535"/>
      <c r="Q367" s="536"/>
      <c r="R367" s="535"/>
      <c r="S367" s="536"/>
      <c r="T367" s="542"/>
      <c r="U367" s="542"/>
      <c r="V367" s="542"/>
      <c r="W367" s="542"/>
      <c r="X367" s="535"/>
      <c r="Y367" s="536"/>
      <c r="Z367" s="170"/>
      <c r="AA367" s="169"/>
      <c r="AC367" s="79">
        <f t="shared" si="4"/>
        <v>0</v>
      </c>
    </row>
    <row r="368" spans="2:29" x14ac:dyDescent="0.3">
      <c r="B368" s="80">
        <f t="shared" si="5"/>
        <v>81</v>
      </c>
      <c r="C368" s="537" t="str">
        <f>IFERROR(IF('4. Campaign staff'!C90='0d. Support language'!$A$38,'0d. Support language'!$A$38,CONCATENATE('4. Campaign staff'!C90," - ",VLOOKUP('4. Campaign staff'!G90,'0d. Support language'!$A$10:$B$13,2,FALSE), " - grade ",'4. Campaign staff'!E90)),'4. Campaign staff'!C90)</f>
        <v>Select cadre</v>
      </c>
      <c r="D368" s="537"/>
      <c r="E368" s="537"/>
      <c r="F368" s="537"/>
      <c r="G368" s="537"/>
      <c r="H368" s="538"/>
      <c r="I368" s="535"/>
      <c r="J368" s="536"/>
      <c r="K368" s="535"/>
      <c r="L368" s="539"/>
      <c r="M368" s="536"/>
      <c r="N368" s="540"/>
      <c r="O368" s="541"/>
      <c r="P368" s="535"/>
      <c r="Q368" s="536"/>
      <c r="R368" s="535"/>
      <c r="S368" s="536"/>
      <c r="T368" s="542"/>
      <c r="U368" s="542"/>
      <c r="V368" s="542"/>
      <c r="W368" s="542"/>
      <c r="X368" s="535"/>
      <c r="Y368" s="536"/>
      <c r="Z368" s="170"/>
      <c r="AA368" s="169"/>
      <c r="AC368" s="79">
        <f t="shared" si="4"/>
        <v>0</v>
      </c>
    </row>
    <row r="369" spans="2:29" x14ac:dyDescent="0.3">
      <c r="B369" s="80">
        <f t="shared" si="5"/>
        <v>82</v>
      </c>
      <c r="C369" s="537" t="str">
        <f>IFERROR(IF('4. Campaign staff'!C91='0d. Support language'!$A$38,'0d. Support language'!$A$38,CONCATENATE('4. Campaign staff'!C91," - ",VLOOKUP('4. Campaign staff'!G91,'0d. Support language'!$A$10:$B$13,2,FALSE), " - grade ",'4. Campaign staff'!E91)),'4. Campaign staff'!C91)</f>
        <v>Select cadre</v>
      </c>
      <c r="D369" s="537"/>
      <c r="E369" s="537"/>
      <c r="F369" s="537"/>
      <c r="G369" s="537"/>
      <c r="H369" s="538"/>
      <c r="I369" s="535"/>
      <c r="J369" s="536"/>
      <c r="K369" s="535"/>
      <c r="L369" s="539"/>
      <c r="M369" s="536"/>
      <c r="N369" s="540"/>
      <c r="O369" s="541"/>
      <c r="P369" s="535"/>
      <c r="Q369" s="536"/>
      <c r="R369" s="535"/>
      <c r="S369" s="536"/>
      <c r="T369" s="542"/>
      <c r="U369" s="542"/>
      <c r="V369" s="542"/>
      <c r="W369" s="542"/>
      <c r="X369" s="535"/>
      <c r="Y369" s="536"/>
      <c r="Z369" s="170"/>
      <c r="AA369" s="169"/>
      <c r="AC369" s="79">
        <f t="shared" si="4"/>
        <v>0</v>
      </c>
    </row>
    <row r="370" spans="2:29" x14ac:dyDescent="0.3">
      <c r="B370" s="80">
        <f t="shared" si="5"/>
        <v>83</v>
      </c>
      <c r="C370" s="537" t="str">
        <f>IFERROR(IF('4. Campaign staff'!C92='0d. Support language'!$A$38,'0d. Support language'!$A$38,CONCATENATE('4. Campaign staff'!C92," - ",VLOOKUP('4. Campaign staff'!G92,'0d. Support language'!$A$10:$B$13,2,FALSE), " - grade ",'4. Campaign staff'!E92)),'4. Campaign staff'!C92)</f>
        <v>Select cadre</v>
      </c>
      <c r="D370" s="537"/>
      <c r="E370" s="537"/>
      <c r="F370" s="537"/>
      <c r="G370" s="537"/>
      <c r="H370" s="538"/>
      <c r="I370" s="535"/>
      <c r="J370" s="536"/>
      <c r="K370" s="535"/>
      <c r="L370" s="539"/>
      <c r="M370" s="536"/>
      <c r="N370" s="540"/>
      <c r="O370" s="541"/>
      <c r="P370" s="535"/>
      <c r="Q370" s="536"/>
      <c r="R370" s="535"/>
      <c r="S370" s="536"/>
      <c r="T370" s="542"/>
      <c r="U370" s="542"/>
      <c r="V370" s="542"/>
      <c r="W370" s="542"/>
      <c r="X370" s="535"/>
      <c r="Y370" s="536"/>
      <c r="Z370" s="170"/>
      <c r="AA370" s="169"/>
      <c r="AC370" s="79">
        <f t="shared" si="4"/>
        <v>0</v>
      </c>
    </row>
    <row r="371" spans="2:29" x14ac:dyDescent="0.3">
      <c r="B371" s="80">
        <f t="shared" si="5"/>
        <v>84</v>
      </c>
      <c r="C371" s="537" t="str">
        <f>IFERROR(IF('4. Campaign staff'!C93='0d. Support language'!$A$38,'0d. Support language'!$A$38,CONCATENATE('4. Campaign staff'!C93," - ",VLOOKUP('4. Campaign staff'!G93,'0d. Support language'!$A$10:$B$13,2,FALSE), " - grade ",'4. Campaign staff'!E93)),'4. Campaign staff'!C93)</f>
        <v>Select cadre</v>
      </c>
      <c r="D371" s="537"/>
      <c r="E371" s="537"/>
      <c r="F371" s="537"/>
      <c r="G371" s="537"/>
      <c r="H371" s="538"/>
      <c r="I371" s="535"/>
      <c r="J371" s="536"/>
      <c r="K371" s="535"/>
      <c r="L371" s="539"/>
      <c r="M371" s="536"/>
      <c r="N371" s="540"/>
      <c r="O371" s="541"/>
      <c r="P371" s="535"/>
      <c r="Q371" s="536"/>
      <c r="R371" s="535"/>
      <c r="S371" s="536"/>
      <c r="T371" s="542"/>
      <c r="U371" s="542"/>
      <c r="V371" s="542"/>
      <c r="W371" s="542"/>
      <c r="X371" s="535"/>
      <c r="Y371" s="536"/>
      <c r="Z371" s="170"/>
      <c r="AA371" s="169"/>
      <c r="AC371" s="79">
        <f t="shared" si="4"/>
        <v>0</v>
      </c>
    </row>
    <row r="372" spans="2:29" x14ac:dyDescent="0.3">
      <c r="B372" s="80">
        <f t="shared" si="5"/>
        <v>85</v>
      </c>
      <c r="C372" s="537" t="str">
        <f>IFERROR(IF('4. Campaign staff'!C94='0d. Support language'!$A$38,'0d. Support language'!$A$38,CONCATENATE('4. Campaign staff'!C94," - ",VLOOKUP('4. Campaign staff'!G94,'0d. Support language'!$A$10:$B$13,2,FALSE), " - grade ",'4. Campaign staff'!E94)),'4. Campaign staff'!C94)</f>
        <v>Select cadre</v>
      </c>
      <c r="D372" s="537"/>
      <c r="E372" s="537"/>
      <c r="F372" s="537"/>
      <c r="G372" s="537"/>
      <c r="H372" s="538"/>
      <c r="I372" s="535"/>
      <c r="J372" s="536"/>
      <c r="K372" s="535"/>
      <c r="L372" s="539"/>
      <c r="M372" s="536"/>
      <c r="N372" s="540"/>
      <c r="O372" s="541"/>
      <c r="P372" s="535"/>
      <c r="Q372" s="536"/>
      <c r="R372" s="535"/>
      <c r="S372" s="536"/>
      <c r="T372" s="542"/>
      <c r="U372" s="542"/>
      <c r="V372" s="542"/>
      <c r="W372" s="542"/>
      <c r="X372" s="535"/>
      <c r="Y372" s="536"/>
      <c r="Z372" s="170"/>
      <c r="AA372" s="169"/>
      <c r="AC372" s="79">
        <f t="shared" si="4"/>
        <v>0</v>
      </c>
    </row>
    <row r="373" spans="2:29" x14ac:dyDescent="0.3">
      <c r="B373" s="80">
        <f t="shared" si="5"/>
        <v>86</v>
      </c>
      <c r="C373" s="537" t="str">
        <f>IFERROR(IF('4. Campaign staff'!C95='0d. Support language'!$A$38,'0d. Support language'!$A$38,CONCATENATE('4. Campaign staff'!C95," - ",VLOOKUP('4. Campaign staff'!G95,'0d. Support language'!$A$10:$B$13,2,FALSE), " - grade ",'4. Campaign staff'!E95)),'4. Campaign staff'!C95)</f>
        <v>Select cadre</v>
      </c>
      <c r="D373" s="537"/>
      <c r="E373" s="537"/>
      <c r="F373" s="537"/>
      <c r="G373" s="537"/>
      <c r="H373" s="538"/>
      <c r="I373" s="535"/>
      <c r="J373" s="536"/>
      <c r="K373" s="535"/>
      <c r="L373" s="539"/>
      <c r="M373" s="536"/>
      <c r="N373" s="540"/>
      <c r="O373" s="541"/>
      <c r="P373" s="535"/>
      <c r="Q373" s="536"/>
      <c r="R373" s="535"/>
      <c r="S373" s="536"/>
      <c r="T373" s="542"/>
      <c r="U373" s="542"/>
      <c r="V373" s="542"/>
      <c r="W373" s="542"/>
      <c r="X373" s="535"/>
      <c r="Y373" s="536"/>
      <c r="Z373" s="170"/>
      <c r="AA373" s="169"/>
      <c r="AC373" s="79">
        <f t="shared" si="4"/>
        <v>0</v>
      </c>
    </row>
    <row r="374" spans="2:29" x14ac:dyDescent="0.3">
      <c r="B374" s="80">
        <f t="shared" si="5"/>
        <v>87</v>
      </c>
      <c r="C374" s="537" t="str">
        <f>IFERROR(IF('4. Campaign staff'!C96='0d. Support language'!$A$38,'0d. Support language'!$A$38,CONCATENATE('4. Campaign staff'!C96," - ",VLOOKUP('4. Campaign staff'!G96,'0d. Support language'!$A$10:$B$13,2,FALSE), " - grade ",'4. Campaign staff'!E96)),'4. Campaign staff'!C96)</f>
        <v>Select cadre</v>
      </c>
      <c r="D374" s="537"/>
      <c r="E374" s="537"/>
      <c r="F374" s="537"/>
      <c r="G374" s="537"/>
      <c r="H374" s="538"/>
      <c r="I374" s="535"/>
      <c r="J374" s="536"/>
      <c r="K374" s="535"/>
      <c r="L374" s="539"/>
      <c r="M374" s="536"/>
      <c r="N374" s="540"/>
      <c r="O374" s="541"/>
      <c r="P374" s="535"/>
      <c r="Q374" s="536"/>
      <c r="R374" s="535"/>
      <c r="S374" s="536"/>
      <c r="T374" s="542"/>
      <c r="U374" s="542"/>
      <c r="V374" s="542"/>
      <c r="W374" s="542"/>
      <c r="X374" s="535"/>
      <c r="Y374" s="536"/>
      <c r="Z374" s="170"/>
      <c r="AA374" s="169"/>
      <c r="AC374" s="79">
        <f t="shared" si="4"/>
        <v>0</v>
      </c>
    </row>
    <row r="375" spans="2:29" x14ac:dyDescent="0.3">
      <c r="B375" s="80">
        <f t="shared" si="5"/>
        <v>88</v>
      </c>
      <c r="C375" s="537" t="str">
        <f>IFERROR(IF('4. Campaign staff'!C97='0d. Support language'!$A$38,'0d. Support language'!$A$38,CONCATENATE('4. Campaign staff'!C97," - ",VLOOKUP('4. Campaign staff'!G97,'0d. Support language'!$A$10:$B$13,2,FALSE), " - grade ",'4. Campaign staff'!E97)),'4. Campaign staff'!C97)</f>
        <v>Select cadre</v>
      </c>
      <c r="D375" s="537"/>
      <c r="E375" s="537"/>
      <c r="F375" s="537"/>
      <c r="G375" s="537"/>
      <c r="H375" s="538"/>
      <c r="I375" s="535"/>
      <c r="J375" s="536"/>
      <c r="K375" s="535"/>
      <c r="L375" s="539"/>
      <c r="M375" s="536"/>
      <c r="N375" s="540"/>
      <c r="O375" s="541"/>
      <c r="P375" s="535"/>
      <c r="Q375" s="536"/>
      <c r="R375" s="535"/>
      <c r="S375" s="536"/>
      <c r="T375" s="542"/>
      <c r="U375" s="542"/>
      <c r="V375" s="542"/>
      <c r="W375" s="542"/>
      <c r="X375" s="535"/>
      <c r="Y375" s="536"/>
      <c r="Z375" s="170"/>
      <c r="AA375" s="169"/>
      <c r="AC375" s="79">
        <f t="shared" si="4"/>
        <v>0</v>
      </c>
    </row>
    <row r="376" spans="2:29" x14ac:dyDescent="0.3">
      <c r="B376" s="80">
        <f t="shared" si="5"/>
        <v>89</v>
      </c>
      <c r="C376" s="537" t="str">
        <f>IFERROR(IF('4. Campaign staff'!C98='0d. Support language'!$A$38,'0d. Support language'!$A$38,CONCATENATE('4. Campaign staff'!C98," - ",VLOOKUP('4. Campaign staff'!G98,'0d. Support language'!$A$10:$B$13,2,FALSE), " - grade ",'4. Campaign staff'!E98)),'4. Campaign staff'!C98)</f>
        <v>Select cadre</v>
      </c>
      <c r="D376" s="537"/>
      <c r="E376" s="537"/>
      <c r="F376" s="537"/>
      <c r="G376" s="537"/>
      <c r="H376" s="538"/>
      <c r="I376" s="535"/>
      <c r="J376" s="536"/>
      <c r="K376" s="535"/>
      <c r="L376" s="539"/>
      <c r="M376" s="536"/>
      <c r="N376" s="540"/>
      <c r="O376" s="541"/>
      <c r="P376" s="535"/>
      <c r="Q376" s="536"/>
      <c r="R376" s="535"/>
      <c r="S376" s="536"/>
      <c r="T376" s="542"/>
      <c r="U376" s="542"/>
      <c r="V376" s="542"/>
      <c r="W376" s="542"/>
      <c r="X376" s="535"/>
      <c r="Y376" s="536"/>
      <c r="Z376" s="170"/>
      <c r="AA376" s="169"/>
      <c r="AC376" s="79">
        <f t="shared" si="4"/>
        <v>0</v>
      </c>
    </row>
    <row r="377" spans="2:29" x14ac:dyDescent="0.3">
      <c r="B377" s="80">
        <f t="shared" si="5"/>
        <v>90</v>
      </c>
      <c r="C377" s="537" t="str">
        <f>IFERROR(IF('4. Campaign staff'!C99='0d. Support language'!$A$38,'0d. Support language'!$A$38,CONCATENATE('4. Campaign staff'!C99," - ",VLOOKUP('4. Campaign staff'!G99,'0d. Support language'!$A$10:$B$13,2,FALSE), " - grade ",'4. Campaign staff'!E99)),'4. Campaign staff'!C99)</f>
        <v>Select cadre</v>
      </c>
      <c r="D377" s="537"/>
      <c r="E377" s="537"/>
      <c r="F377" s="537"/>
      <c r="G377" s="537"/>
      <c r="H377" s="538"/>
      <c r="I377" s="535"/>
      <c r="J377" s="536"/>
      <c r="K377" s="535"/>
      <c r="L377" s="539"/>
      <c r="M377" s="536"/>
      <c r="N377" s="540"/>
      <c r="O377" s="541"/>
      <c r="P377" s="535"/>
      <c r="Q377" s="536"/>
      <c r="R377" s="535"/>
      <c r="S377" s="536"/>
      <c r="T377" s="542"/>
      <c r="U377" s="542"/>
      <c r="V377" s="542"/>
      <c r="W377" s="542"/>
      <c r="X377" s="535"/>
      <c r="Y377" s="536"/>
      <c r="Z377" s="170"/>
      <c r="AA377" s="169"/>
      <c r="AC377" s="79">
        <f t="shared" si="4"/>
        <v>0</v>
      </c>
    </row>
    <row r="378" spans="2:29" x14ac:dyDescent="0.3">
      <c r="B378" s="80">
        <f t="shared" si="5"/>
        <v>91</v>
      </c>
      <c r="C378" s="537" t="str">
        <f>IFERROR(IF('4. Campaign staff'!C100='0d. Support language'!$A$38,'0d. Support language'!$A$38,CONCATENATE('4. Campaign staff'!C100," - ",VLOOKUP('4. Campaign staff'!G100,'0d. Support language'!$A$10:$B$13,2,FALSE), " - grade ",'4. Campaign staff'!E100)),'4. Campaign staff'!C100)</f>
        <v>Select cadre</v>
      </c>
      <c r="D378" s="537"/>
      <c r="E378" s="537"/>
      <c r="F378" s="537"/>
      <c r="G378" s="537"/>
      <c r="H378" s="538"/>
      <c r="I378" s="535"/>
      <c r="J378" s="536"/>
      <c r="K378" s="535"/>
      <c r="L378" s="539"/>
      <c r="M378" s="536"/>
      <c r="N378" s="540"/>
      <c r="O378" s="541"/>
      <c r="P378" s="535"/>
      <c r="Q378" s="536"/>
      <c r="R378" s="535"/>
      <c r="S378" s="536"/>
      <c r="T378" s="542"/>
      <c r="U378" s="542"/>
      <c r="V378" s="542"/>
      <c r="W378" s="542"/>
      <c r="X378" s="535"/>
      <c r="Y378" s="536"/>
      <c r="Z378" s="170"/>
      <c r="AA378" s="169"/>
      <c r="AC378" s="79">
        <f t="shared" si="4"/>
        <v>0</v>
      </c>
    </row>
    <row r="379" spans="2:29" x14ac:dyDescent="0.3">
      <c r="B379" s="80">
        <f t="shared" si="5"/>
        <v>92</v>
      </c>
      <c r="C379" s="537" t="str">
        <f>IFERROR(IF('4. Campaign staff'!C101='0d. Support language'!$A$38,'0d. Support language'!$A$38,CONCATENATE('4. Campaign staff'!C101," - ",VLOOKUP('4. Campaign staff'!G101,'0d. Support language'!$A$10:$B$13,2,FALSE), " - grade ",'4. Campaign staff'!E101)),'4. Campaign staff'!C101)</f>
        <v>Select cadre</v>
      </c>
      <c r="D379" s="537"/>
      <c r="E379" s="537"/>
      <c r="F379" s="537"/>
      <c r="G379" s="537"/>
      <c r="H379" s="538"/>
      <c r="I379" s="535"/>
      <c r="J379" s="536"/>
      <c r="K379" s="535"/>
      <c r="L379" s="539"/>
      <c r="M379" s="536"/>
      <c r="N379" s="540"/>
      <c r="O379" s="541"/>
      <c r="P379" s="535"/>
      <c r="Q379" s="536"/>
      <c r="R379" s="535"/>
      <c r="S379" s="536"/>
      <c r="T379" s="542"/>
      <c r="U379" s="542"/>
      <c r="V379" s="542"/>
      <c r="W379" s="542"/>
      <c r="X379" s="535"/>
      <c r="Y379" s="536"/>
      <c r="Z379" s="170"/>
      <c r="AA379" s="169"/>
      <c r="AC379" s="79">
        <f t="shared" si="4"/>
        <v>0</v>
      </c>
    </row>
    <row r="380" spans="2:29" x14ac:dyDescent="0.3">
      <c r="B380" s="80">
        <f t="shared" si="5"/>
        <v>93</v>
      </c>
      <c r="C380" s="537" t="str">
        <f>IFERROR(IF('4. Campaign staff'!C102='0d. Support language'!$A$38,'0d. Support language'!$A$38,CONCATENATE('4. Campaign staff'!C102," - ",VLOOKUP('4. Campaign staff'!G102,'0d. Support language'!$A$10:$B$13,2,FALSE), " - grade ",'4. Campaign staff'!E102)),'4. Campaign staff'!C102)</f>
        <v>Select cadre</v>
      </c>
      <c r="D380" s="537"/>
      <c r="E380" s="537"/>
      <c r="F380" s="537"/>
      <c r="G380" s="537"/>
      <c r="H380" s="538"/>
      <c r="I380" s="535"/>
      <c r="J380" s="536"/>
      <c r="K380" s="535"/>
      <c r="L380" s="539"/>
      <c r="M380" s="536"/>
      <c r="N380" s="540"/>
      <c r="O380" s="541"/>
      <c r="P380" s="535"/>
      <c r="Q380" s="536"/>
      <c r="R380" s="535"/>
      <c r="S380" s="536"/>
      <c r="T380" s="542"/>
      <c r="U380" s="542"/>
      <c r="V380" s="542"/>
      <c r="W380" s="542"/>
      <c r="X380" s="535"/>
      <c r="Y380" s="536"/>
      <c r="Z380" s="170"/>
      <c r="AA380" s="169"/>
      <c r="AC380" s="79">
        <f t="shared" si="4"/>
        <v>0</v>
      </c>
    </row>
    <row r="381" spans="2:29" x14ac:dyDescent="0.3">
      <c r="B381" s="80">
        <f t="shared" si="5"/>
        <v>94</v>
      </c>
      <c r="C381" s="537" t="str">
        <f>IFERROR(IF('4. Campaign staff'!C103='0d. Support language'!$A$38,'0d. Support language'!$A$38,CONCATENATE('4. Campaign staff'!C103," - ",VLOOKUP('4. Campaign staff'!G103,'0d. Support language'!$A$10:$B$13,2,FALSE), " - grade ",'4. Campaign staff'!E103)),'4. Campaign staff'!C103)</f>
        <v>Select cadre</v>
      </c>
      <c r="D381" s="537"/>
      <c r="E381" s="537"/>
      <c r="F381" s="537"/>
      <c r="G381" s="537"/>
      <c r="H381" s="538"/>
      <c r="I381" s="535"/>
      <c r="J381" s="536"/>
      <c r="K381" s="535"/>
      <c r="L381" s="539"/>
      <c r="M381" s="536"/>
      <c r="N381" s="540"/>
      <c r="O381" s="541"/>
      <c r="P381" s="535"/>
      <c r="Q381" s="536"/>
      <c r="R381" s="535"/>
      <c r="S381" s="536"/>
      <c r="T381" s="542"/>
      <c r="U381" s="542"/>
      <c r="V381" s="542"/>
      <c r="W381" s="542"/>
      <c r="X381" s="535"/>
      <c r="Y381" s="536"/>
      <c r="Z381" s="170"/>
      <c r="AA381" s="169"/>
      <c r="AC381" s="79">
        <f t="shared" si="4"/>
        <v>0</v>
      </c>
    </row>
    <row r="382" spans="2:29" x14ac:dyDescent="0.3">
      <c r="B382" s="80">
        <f t="shared" si="5"/>
        <v>95</v>
      </c>
      <c r="C382" s="537" t="str">
        <f>IFERROR(IF('4. Campaign staff'!C104='0d. Support language'!$A$38,'0d. Support language'!$A$38,CONCATENATE('4. Campaign staff'!C104," - ",VLOOKUP('4. Campaign staff'!G104,'0d. Support language'!$A$10:$B$13,2,FALSE), " - grade ",'4. Campaign staff'!E104)),'4. Campaign staff'!C104)</f>
        <v>Select cadre</v>
      </c>
      <c r="D382" s="537"/>
      <c r="E382" s="537"/>
      <c r="F382" s="537"/>
      <c r="G382" s="537"/>
      <c r="H382" s="538"/>
      <c r="I382" s="535"/>
      <c r="J382" s="536"/>
      <c r="K382" s="535"/>
      <c r="L382" s="539"/>
      <c r="M382" s="536"/>
      <c r="N382" s="540"/>
      <c r="O382" s="541"/>
      <c r="P382" s="535"/>
      <c r="Q382" s="536"/>
      <c r="R382" s="535"/>
      <c r="S382" s="536"/>
      <c r="T382" s="542"/>
      <c r="U382" s="542"/>
      <c r="V382" s="542"/>
      <c r="W382" s="542"/>
      <c r="X382" s="535"/>
      <c r="Y382" s="536"/>
      <c r="Z382" s="170"/>
      <c r="AA382" s="169"/>
      <c r="AC382" s="79">
        <f t="shared" si="4"/>
        <v>0</v>
      </c>
    </row>
    <row r="383" spans="2:29" x14ac:dyDescent="0.3">
      <c r="B383" s="80">
        <f t="shared" si="5"/>
        <v>96</v>
      </c>
      <c r="C383" s="537" t="str">
        <f>IFERROR(IF('4. Campaign staff'!C105='0d. Support language'!$A$38,'0d. Support language'!$A$38,CONCATENATE('4. Campaign staff'!C105," - ",VLOOKUP('4. Campaign staff'!G105,'0d. Support language'!$A$10:$B$13,2,FALSE), " - grade ",'4. Campaign staff'!E105)),'4. Campaign staff'!C105)</f>
        <v>Select cadre</v>
      </c>
      <c r="D383" s="537"/>
      <c r="E383" s="537"/>
      <c r="F383" s="537"/>
      <c r="G383" s="537"/>
      <c r="H383" s="538"/>
      <c r="I383" s="535"/>
      <c r="J383" s="536"/>
      <c r="K383" s="535"/>
      <c r="L383" s="539"/>
      <c r="M383" s="536"/>
      <c r="N383" s="540"/>
      <c r="O383" s="541"/>
      <c r="P383" s="535"/>
      <c r="Q383" s="536"/>
      <c r="R383" s="535"/>
      <c r="S383" s="536"/>
      <c r="T383" s="542"/>
      <c r="U383" s="542"/>
      <c r="V383" s="542"/>
      <c r="W383" s="542"/>
      <c r="X383" s="535"/>
      <c r="Y383" s="536"/>
      <c r="Z383" s="170"/>
      <c r="AA383" s="169"/>
      <c r="AC383" s="79">
        <f t="shared" si="4"/>
        <v>0</v>
      </c>
    </row>
    <row r="384" spans="2:29" x14ac:dyDescent="0.3">
      <c r="B384" s="80">
        <f t="shared" si="5"/>
        <v>97</v>
      </c>
      <c r="C384" s="537" t="str">
        <f>IFERROR(IF('4. Campaign staff'!C106='0d. Support language'!$A$38,'0d. Support language'!$A$38,CONCATENATE('4. Campaign staff'!C106," - ",VLOOKUP('4. Campaign staff'!G106,'0d. Support language'!$A$10:$B$13,2,FALSE), " - grade ",'4. Campaign staff'!E106)),'4. Campaign staff'!C106)</f>
        <v>Select cadre</v>
      </c>
      <c r="D384" s="537"/>
      <c r="E384" s="537"/>
      <c r="F384" s="537"/>
      <c r="G384" s="537"/>
      <c r="H384" s="538"/>
      <c r="I384" s="535"/>
      <c r="J384" s="536"/>
      <c r="K384" s="535"/>
      <c r="L384" s="539"/>
      <c r="M384" s="536"/>
      <c r="N384" s="540"/>
      <c r="O384" s="541"/>
      <c r="P384" s="535"/>
      <c r="Q384" s="536"/>
      <c r="R384" s="535"/>
      <c r="S384" s="536"/>
      <c r="T384" s="542"/>
      <c r="U384" s="542"/>
      <c r="V384" s="542"/>
      <c r="W384" s="542"/>
      <c r="X384" s="535"/>
      <c r="Y384" s="536"/>
      <c r="Z384" s="170"/>
      <c r="AA384" s="169"/>
      <c r="AC384" s="79">
        <f t="shared" si="4"/>
        <v>0</v>
      </c>
    </row>
    <row r="385" spans="2:29" x14ac:dyDescent="0.3">
      <c r="B385" s="80">
        <f t="shared" si="5"/>
        <v>98</v>
      </c>
      <c r="C385" s="537" t="str">
        <f>IFERROR(IF('4. Campaign staff'!C107='0d. Support language'!$A$38,'0d. Support language'!$A$38,CONCATENATE('4. Campaign staff'!C107," - ",VLOOKUP('4. Campaign staff'!G107,'0d. Support language'!$A$10:$B$13,2,FALSE), " - grade ",'4. Campaign staff'!E107)),'4. Campaign staff'!C107)</f>
        <v>Select cadre</v>
      </c>
      <c r="D385" s="537"/>
      <c r="E385" s="537"/>
      <c r="F385" s="537"/>
      <c r="G385" s="537"/>
      <c r="H385" s="538"/>
      <c r="I385" s="535"/>
      <c r="J385" s="536"/>
      <c r="K385" s="535"/>
      <c r="L385" s="539"/>
      <c r="M385" s="536"/>
      <c r="N385" s="540"/>
      <c r="O385" s="541"/>
      <c r="P385" s="535"/>
      <c r="Q385" s="536"/>
      <c r="R385" s="535"/>
      <c r="S385" s="536"/>
      <c r="T385" s="542"/>
      <c r="U385" s="542"/>
      <c r="V385" s="542"/>
      <c r="W385" s="542"/>
      <c r="X385" s="535"/>
      <c r="Y385" s="536"/>
      <c r="Z385" s="170"/>
      <c r="AA385" s="169"/>
      <c r="AC385" s="79">
        <f t="shared" si="4"/>
        <v>0</v>
      </c>
    </row>
    <row r="386" spans="2:29" x14ac:dyDescent="0.3">
      <c r="B386" s="80">
        <f t="shared" si="5"/>
        <v>99</v>
      </c>
      <c r="C386" s="537" t="str">
        <f>IFERROR(IF('4. Campaign staff'!C108='0d. Support language'!$A$38,'0d. Support language'!$A$38,CONCATENATE('4. Campaign staff'!C108," - ",VLOOKUP('4. Campaign staff'!G108,'0d. Support language'!$A$10:$B$13,2,FALSE), " - grade ",'4. Campaign staff'!E108)),'4. Campaign staff'!C108)</f>
        <v>Select cadre</v>
      </c>
      <c r="D386" s="537"/>
      <c r="E386" s="537"/>
      <c r="F386" s="537"/>
      <c r="G386" s="537"/>
      <c r="H386" s="538"/>
      <c r="I386" s="535"/>
      <c r="J386" s="536"/>
      <c r="K386" s="535"/>
      <c r="L386" s="539"/>
      <c r="M386" s="536"/>
      <c r="N386" s="540"/>
      <c r="O386" s="541"/>
      <c r="P386" s="535"/>
      <c r="Q386" s="536"/>
      <c r="R386" s="535"/>
      <c r="S386" s="536"/>
      <c r="T386" s="542"/>
      <c r="U386" s="542"/>
      <c r="V386" s="542"/>
      <c r="W386" s="542"/>
      <c r="X386" s="535"/>
      <c r="Y386" s="536"/>
      <c r="Z386" s="170"/>
      <c r="AA386" s="169"/>
      <c r="AC386" s="79">
        <f t="shared" si="4"/>
        <v>0</v>
      </c>
    </row>
    <row r="387" spans="2:29" x14ac:dyDescent="0.3">
      <c r="B387" s="80">
        <f t="shared" si="5"/>
        <v>100</v>
      </c>
      <c r="C387" s="537" t="str">
        <f>IFERROR(IF('4. Campaign staff'!C109='0d. Support language'!$A$38,'0d. Support language'!$A$38,CONCATENATE('4. Campaign staff'!C109," - ",VLOOKUP('4. Campaign staff'!G109,'0d. Support language'!$A$10:$B$13,2,FALSE), " - grade ",'4. Campaign staff'!E109)),'4. Campaign staff'!C109)</f>
        <v>Select cadre</v>
      </c>
      <c r="D387" s="537"/>
      <c r="E387" s="537"/>
      <c r="F387" s="537"/>
      <c r="G387" s="537"/>
      <c r="H387" s="538"/>
      <c r="I387" s="535"/>
      <c r="J387" s="536"/>
      <c r="K387" s="535"/>
      <c r="L387" s="539"/>
      <c r="M387" s="536"/>
      <c r="N387" s="540"/>
      <c r="O387" s="541"/>
      <c r="P387" s="535"/>
      <c r="Q387" s="536"/>
      <c r="R387" s="535"/>
      <c r="S387" s="536"/>
      <c r="T387" s="542"/>
      <c r="U387" s="542"/>
      <c r="V387" s="542"/>
      <c r="W387" s="542"/>
      <c r="X387" s="535"/>
      <c r="Y387" s="536"/>
      <c r="Z387" s="170"/>
      <c r="AA387" s="169"/>
      <c r="AC387" s="79">
        <f t="shared" si="4"/>
        <v>0</v>
      </c>
    </row>
    <row r="388" spans="2:29" x14ac:dyDescent="0.3">
      <c r="B388" s="80">
        <f t="shared" si="5"/>
        <v>101</v>
      </c>
      <c r="C388" s="537" t="str">
        <f>IFERROR(IF('4. Campaign staff'!C110='0d. Support language'!$A$38,'0d. Support language'!$A$38,CONCATENATE('4. Campaign staff'!C110," - ",VLOOKUP('4. Campaign staff'!G110,'0d. Support language'!$A$10:$B$13,2,FALSE), " - grade ",'4. Campaign staff'!E110)),'4. Campaign staff'!C110)</f>
        <v>Select cadre</v>
      </c>
      <c r="D388" s="537"/>
      <c r="E388" s="537"/>
      <c r="F388" s="537"/>
      <c r="G388" s="537"/>
      <c r="H388" s="538"/>
      <c r="I388" s="535"/>
      <c r="J388" s="536"/>
      <c r="K388" s="535"/>
      <c r="L388" s="539"/>
      <c r="M388" s="536"/>
      <c r="N388" s="540"/>
      <c r="O388" s="541"/>
      <c r="P388" s="535"/>
      <c r="Q388" s="536"/>
      <c r="R388" s="535"/>
      <c r="S388" s="536"/>
      <c r="T388" s="542"/>
      <c r="U388" s="542"/>
      <c r="V388" s="542"/>
      <c r="W388" s="542"/>
      <c r="X388" s="535"/>
      <c r="Y388" s="536"/>
      <c r="Z388" s="170"/>
      <c r="AA388" s="169"/>
      <c r="AC388" s="79">
        <f t="shared" si="4"/>
        <v>0</v>
      </c>
    </row>
    <row r="389" spans="2:29" x14ac:dyDescent="0.3">
      <c r="B389" s="80">
        <f t="shared" si="5"/>
        <v>102</v>
      </c>
      <c r="C389" s="537" t="str">
        <f>IFERROR(IF('4. Campaign staff'!C111='0d. Support language'!$A$38,'0d. Support language'!$A$38,CONCATENATE('4. Campaign staff'!C111," - ",VLOOKUP('4. Campaign staff'!G111,'0d. Support language'!$A$10:$B$13,2,FALSE), " - grade ",'4. Campaign staff'!E111)),'4. Campaign staff'!C111)</f>
        <v>Select cadre</v>
      </c>
      <c r="D389" s="537"/>
      <c r="E389" s="537"/>
      <c r="F389" s="537"/>
      <c r="G389" s="537"/>
      <c r="H389" s="538"/>
      <c r="I389" s="535"/>
      <c r="J389" s="536"/>
      <c r="K389" s="535"/>
      <c r="L389" s="539"/>
      <c r="M389" s="536"/>
      <c r="N389" s="540"/>
      <c r="O389" s="541"/>
      <c r="P389" s="535"/>
      <c r="Q389" s="536"/>
      <c r="R389" s="535"/>
      <c r="S389" s="536"/>
      <c r="T389" s="542"/>
      <c r="U389" s="542"/>
      <c r="V389" s="542"/>
      <c r="W389" s="542"/>
      <c r="X389" s="535"/>
      <c r="Y389" s="536"/>
      <c r="Z389" s="170"/>
      <c r="AA389" s="169"/>
      <c r="AC389" s="79">
        <f t="shared" si="4"/>
        <v>0</v>
      </c>
    </row>
    <row r="390" spans="2:29" x14ac:dyDescent="0.3">
      <c r="B390" s="80">
        <f t="shared" si="5"/>
        <v>103</v>
      </c>
      <c r="C390" s="537" t="str">
        <f>IFERROR(IF('4. Campaign staff'!C112='0d. Support language'!$A$38,'0d. Support language'!$A$38,CONCATENATE('4. Campaign staff'!C112," - ",VLOOKUP('4. Campaign staff'!G112,'0d. Support language'!$A$10:$B$13,2,FALSE), " - grade ",'4. Campaign staff'!E112)),'4. Campaign staff'!C112)</f>
        <v>Select cadre</v>
      </c>
      <c r="D390" s="537"/>
      <c r="E390" s="537"/>
      <c r="F390" s="537"/>
      <c r="G390" s="537"/>
      <c r="H390" s="538"/>
      <c r="I390" s="535"/>
      <c r="J390" s="536"/>
      <c r="K390" s="535"/>
      <c r="L390" s="539"/>
      <c r="M390" s="536"/>
      <c r="N390" s="540"/>
      <c r="O390" s="541"/>
      <c r="P390" s="535"/>
      <c r="Q390" s="536"/>
      <c r="R390" s="535"/>
      <c r="S390" s="536"/>
      <c r="T390" s="542"/>
      <c r="U390" s="542"/>
      <c r="V390" s="542"/>
      <c r="W390" s="542"/>
      <c r="X390" s="535"/>
      <c r="Y390" s="536"/>
      <c r="Z390" s="170"/>
      <c r="AA390" s="169"/>
      <c r="AC390" s="79">
        <f t="shared" si="4"/>
        <v>0</v>
      </c>
    </row>
    <row r="391" spans="2:29" x14ac:dyDescent="0.3">
      <c r="B391" s="80">
        <f t="shared" si="5"/>
        <v>104</v>
      </c>
      <c r="C391" s="537" t="str">
        <f>IFERROR(IF('4. Campaign staff'!C113='0d. Support language'!$A$38,'0d. Support language'!$A$38,CONCATENATE('4. Campaign staff'!C113," - ",VLOOKUP('4. Campaign staff'!G113,'0d. Support language'!$A$10:$B$13,2,FALSE), " - grade ",'4. Campaign staff'!E113)),'4. Campaign staff'!C113)</f>
        <v>Select cadre</v>
      </c>
      <c r="D391" s="537"/>
      <c r="E391" s="537"/>
      <c r="F391" s="537"/>
      <c r="G391" s="537"/>
      <c r="H391" s="538"/>
      <c r="I391" s="535"/>
      <c r="J391" s="536"/>
      <c r="K391" s="535"/>
      <c r="L391" s="539"/>
      <c r="M391" s="536"/>
      <c r="N391" s="540"/>
      <c r="O391" s="541"/>
      <c r="P391" s="535"/>
      <c r="Q391" s="536"/>
      <c r="R391" s="535"/>
      <c r="S391" s="536"/>
      <c r="T391" s="542"/>
      <c r="U391" s="542"/>
      <c r="V391" s="542"/>
      <c r="W391" s="542"/>
      <c r="X391" s="535"/>
      <c r="Y391" s="536"/>
      <c r="Z391" s="170"/>
      <c r="AA391" s="169"/>
      <c r="AC391" s="79">
        <f t="shared" si="4"/>
        <v>0</v>
      </c>
    </row>
    <row r="392" spans="2:29" x14ac:dyDescent="0.3">
      <c r="B392" s="80">
        <f t="shared" si="5"/>
        <v>105</v>
      </c>
      <c r="C392" s="537" t="str">
        <f>IFERROR(IF('4. Campaign staff'!C114='0d. Support language'!$A$38,'0d. Support language'!$A$38,CONCATENATE('4. Campaign staff'!C114," - ",VLOOKUP('4. Campaign staff'!G114,'0d. Support language'!$A$10:$B$13,2,FALSE), " - grade ",'4. Campaign staff'!E114)),'4. Campaign staff'!C114)</f>
        <v>Select cadre</v>
      </c>
      <c r="D392" s="537"/>
      <c r="E392" s="537"/>
      <c r="F392" s="537"/>
      <c r="G392" s="537"/>
      <c r="H392" s="538"/>
      <c r="I392" s="535"/>
      <c r="J392" s="536"/>
      <c r="K392" s="535"/>
      <c r="L392" s="539"/>
      <c r="M392" s="536"/>
      <c r="N392" s="540"/>
      <c r="O392" s="541"/>
      <c r="P392" s="535"/>
      <c r="Q392" s="536"/>
      <c r="R392" s="535"/>
      <c r="S392" s="536"/>
      <c r="T392" s="542"/>
      <c r="U392" s="542"/>
      <c r="V392" s="542"/>
      <c r="W392" s="542"/>
      <c r="X392" s="535"/>
      <c r="Y392" s="536"/>
      <c r="Z392" s="170"/>
      <c r="AA392" s="169"/>
      <c r="AC392" s="79">
        <f t="shared" si="4"/>
        <v>0</v>
      </c>
    </row>
    <row r="393" spans="2:29" x14ac:dyDescent="0.3">
      <c r="B393" s="80">
        <f t="shared" si="5"/>
        <v>106</v>
      </c>
      <c r="C393" s="537" t="str">
        <f>IFERROR(IF('4. Campaign staff'!C115='0d. Support language'!$A$38,'0d. Support language'!$A$38,CONCATENATE('4. Campaign staff'!C115," - ",VLOOKUP('4. Campaign staff'!G115,'0d. Support language'!$A$10:$B$13,2,FALSE), " - grade ",'4. Campaign staff'!E115)),'4. Campaign staff'!C115)</f>
        <v>Select cadre</v>
      </c>
      <c r="D393" s="537"/>
      <c r="E393" s="537"/>
      <c r="F393" s="537"/>
      <c r="G393" s="537"/>
      <c r="H393" s="538"/>
      <c r="I393" s="535"/>
      <c r="J393" s="536"/>
      <c r="K393" s="535"/>
      <c r="L393" s="539"/>
      <c r="M393" s="536"/>
      <c r="N393" s="540"/>
      <c r="O393" s="541"/>
      <c r="P393" s="535"/>
      <c r="Q393" s="536"/>
      <c r="R393" s="535"/>
      <c r="S393" s="536"/>
      <c r="T393" s="542"/>
      <c r="U393" s="542"/>
      <c r="V393" s="542"/>
      <c r="W393" s="542"/>
      <c r="X393" s="535"/>
      <c r="Y393" s="536"/>
      <c r="Z393" s="170"/>
      <c r="AA393" s="169"/>
      <c r="AC393" s="79">
        <f t="shared" si="4"/>
        <v>0</v>
      </c>
    </row>
    <row r="394" spans="2:29" x14ac:dyDescent="0.3">
      <c r="B394" s="80">
        <f t="shared" si="5"/>
        <v>107</v>
      </c>
      <c r="C394" s="537" t="str">
        <f>IFERROR(IF('4. Campaign staff'!C116='0d. Support language'!$A$38,'0d. Support language'!$A$38,CONCATENATE('4. Campaign staff'!C116," - ",VLOOKUP('4. Campaign staff'!G116,'0d. Support language'!$A$10:$B$13,2,FALSE), " - grade ",'4. Campaign staff'!E116)),'4. Campaign staff'!C116)</f>
        <v>Select cadre</v>
      </c>
      <c r="D394" s="537"/>
      <c r="E394" s="537"/>
      <c r="F394" s="537"/>
      <c r="G394" s="537"/>
      <c r="H394" s="538"/>
      <c r="I394" s="535"/>
      <c r="J394" s="536"/>
      <c r="K394" s="535"/>
      <c r="L394" s="539"/>
      <c r="M394" s="536"/>
      <c r="N394" s="540"/>
      <c r="O394" s="541"/>
      <c r="P394" s="535"/>
      <c r="Q394" s="536"/>
      <c r="R394" s="535"/>
      <c r="S394" s="536"/>
      <c r="T394" s="542"/>
      <c r="U394" s="542"/>
      <c r="V394" s="542"/>
      <c r="W394" s="542"/>
      <c r="X394" s="535"/>
      <c r="Y394" s="536"/>
      <c r="Z394" s="170"/>
      <c r="AA394" s="169"/>
      <c r="AC394" s="79">
        <f t="shared" si="4"/>
        <v>0</v>
      </c>
    </row>
    <row r="395" spans="2:29" x14ac:dyDescent="0.3">
      <c r="B395" s="80">
        <f t="shared" si="5"/>
        <v>108</v>
      </c>
      <c r="C395" s="537" t="str">
        <f>IFERROR(IF('4. Campaign staff'!C117='0d. Support language'!$A$38,'0d. Support language'!$A$38,CONCATENATE('4. Campaign staff'!C117," - ",VLOOKUP('4. Campaign staff'!G117,'0d. Support language'!$A$10:$B$13,2,FALSE), " - grade ",'4. Campaign staff'!E117)),'4. Campaign staff'!C117)</f>
        <v>Select cadre</v>
      </c>
      <c r="D395" s="537"/>
      <c r="E395" s="537"/>
      <c r="F395" s="537"/>
      <c r="G395" s="537"/>
      <c r="H395" s="538"/>
      <c r="I395" s="535"/>
      <c r="J395" s="536"/>
      <c r="K395" s="535"/>
      <c r="L395" s="539"/>
      <c r="M395" s="536"/>
      <c r="N395" s="540"/>
      <c r="O395" s="541"/>
      <c r="P395" s="535"/>
      <c r="Q395" s="536"/>
      <c r="R395" s="535"/>
      <c r="S395" s="536"/>
      <c r="T395" s="542"/>
      <c r="U395" s="542"/>
      <c r="V395" s="542"/>
      <c r="W395" s="542"/>
      <c r="X395" s="535"/>
      <c r="Y395" s="536"/>
      <c r="Z395" s="170"/>
      <c r="AA395" s="169"/>
      <c r="AC395" s="79">
        <f t="shared" si="4"/>
        <v>0</v>
      </c>
    </row>
    <row r="396" spans="2:29" x14ac:dyDescent="0.3">
      <c r="B396" s="80">
        <f t="shared" si="5"/>
        <v>109</v>
      </c>
      <c r="C396" s="537" t="str">
        <f>IFERROR(IF('4. Campaign staff'!C118='0d. Support language'!$A$38,'0d. Support language'!$A$38,CONCATENATE('4. Campaign staff'!C118," - ",VLOOKUP('4. Campaign staff'!G118,'0d. Support language'!$A$10:$B$13,2,FALSE), " - grade ",'4. Campaign staff'!E118)),'4. Campaign staff'!C118)</f>
        <v>Select cadre</v>
      </c>
      <c r="D396" s="537"/>
      <c r="E396" s="537"/>
      <c r="F396" s="537"/>
      <c r="G396" s="537"/>
      <c r="H396" s="538"/>
      <c r="I396" s="535"/>
      <c r="J396" s="536"/>
      <c r="K396" s="535"/>
      <c r="L396" s="539"/>
      <c r="M396" s="536"/>
      <c r="N396" s="540"/>
      <c r="O396" s="541"/>
      <c r="P396" s="535"/>
      <c r="Q396" s="536"/>
      <c r="R396" s="535"/>
      <c r="S396" s="536"/>
      <c r="T396" s="542"/>
      <c r="U396" s="542"/>
      <c r="V396" s="542"/>
      <c r="W396" s="542"/>
      <c r="X396" s="535"/>
      <c r="Y396" s="536"/>
      <c r="Z396" s="170"/>
      <c r="AA396" s="169"/>
      <c r="AC396" s="79">
        <f t="shared" si="4"/>
        <v>0</v>
      </c>
    </row>
    <row r="397" spans="2:29" x14ac:dyDescent="0.3">
      <c r="B397" s="80">
        <f t="shared" si="5"/>
        <v>110</v>
      </c>
      <c r="C397" s="537" t="str">
        <f>IFERROR(IF('4. Campaign staff'!C119='0d. Support language'!$A$38,'0d. Support language'!$A$38,CONCATENATE('4. Campaign staff'!C119," - ",VLOOKUP('4. Campaign staff'!G119,'0d. Support language'!$A$10:$B$13,2,FALSE), " - grade ",'4. Campaign staff'!E119)),'4. Campaign staff'!C119)</f>
        <v>Select cadre</v>
      </c>
      <c r="D397" s="537"/>
      <c r="E397" s="537"/>
      <c r="F397" s="537"/>
      <c r="G397" s="537"/>
      <c r="H397" s="538"/>
      <c r="I397" s="535"/>
      <c r="J397" s="536"/>
      <c r="K397" s="535"/>
      <c r="L397" s="539"/>
      <c r="M397" s="536"/>
      <c r="N397" s="540"/>
      <c r="O397" s="541"/>
      <c r="P397" s="535"/>
      <c r="Q397" s="536"/>
      <c r="R397" s="535"/>
      <c r="S397" s="536"/>
      <c r="T397" s="542"/>
      <c r="U397" s="542"/>
      <c r="V397" s="542"/>
      <c r="W397" s="542"/>
      <c r="X397" s="535"/>
      <c r="Y397" s="536"/>
      <c r="Z397" s="170"/>
      <c r="AA397" s="169"/>
      <c r="AC397" s="79">
        <f t="shared" si="4"/>
        <v>0</v>
      </c>
    </row>
    <row r="398" spans="2:29" x14ac:dyDescent="0.3">
      <c r="B398" s="80">
        <f t="shared" si="5"/>
        <v>111</v>
      </c>
      <c r="C398" s="537" t="str">
        <f>IFERROR(IF('4. Campaign staff'!C120='0d. Support language'!$A$38,'0d. Support language'!$A$38,CONCATENATE('4. Campaign staff'!C120," - ",VLOOKUP('4. Campaign staff'!G120,'0d. Support language'!$A$10:$B$13,2,FALSE), " - grade ",'4. Campaign staff'!E120)),'4. Campaign staff'!C120)</f>
        <v>Select cadre</v>
      </c>
      <c r="D398" s="537"/>
      <c r="E398" s="537"/>
      <c r="F398" s="537"/>
      <c r="G398" s="537"/>
      <c r="H398" s="538"/>
      <c r="I398" s="535"/>
      <c r="J398" s="536"/>
      <c r="K398" s="535"/>
      <c r="L398" s="539"/>
      <c r="M398" s="536"/>
      <c r="N398" s="540"/>
      <c r="O398" s="541"/>
      <c r="P398" s="535"/>
      <c r="Q398" s="536"/>
      <c r="R398" s="535"/>
      <c r="S398" s="536"/>
      <c r="T398" s="542"/>
      <c r="U398" s="542"/>
      <c r="V398" s="542"/>
      <c r="W398" s="542"/>
      <c r="X398" s="535"/>
      <c r="Y398" s="536"/>
      <c r="Z398" s="170"/>
      <c r="AA398" s="169"/>
      <c r="AC398" s="79">
        <f t="shared" si="4"/>
        <v>0</v>
      </c>
    </row>
    <row r="399" spans="2:29" x14ac:dyDescent="0.3">
      <c r="B399" s="80">
        <f t="shared" si="5"/>
        <v>112</v>
      </c>
      <c r="C399" s="537" t="str">
        <f>IFERROR(IF('4. Campaign staff'!C121='0d. Support language'!$A$38,'0d. Support language'!$A$38,CONCATENATE('4. Campaign staff'!C121," - ",VLOOKUP('4. Campaign staff'!G121,'0d. Support language'!$A$10:$B$13,2,FALSE), " - grade ",'4. Campaign staff'!E121)),'4. Campaign staff'!C121)</f>
        <v>Select cadre</v>
      </c>
      <c r="D399" s="537"/>
      <c r="E399" s="537"/>
      <c r="F399" s="537"/>
      <c r="G399" s="537"/>
      <c r="H399" s="538"/>
      <c r="I399" s="535"/>
      <c r="J399" s="536"/>
      <c r="K399" s="535"/>
      <c r="L399" s="539"/>
      <c r="M399" s="536"/>
      <c r="N399" s="540"/>
      <c r="O399" s="541"/>
      <c r="P399" s="535"/>
      <c r="Q399" s="536"/>
      <c r="R399" s="535"/>
      <c r="S399" s="536"/>
      <c r="T399" s="542"/>
      <c r="U399" s="542"/>
      <c r="V399" s="542"/>
      <c r="W399" s="542"/>
      <c r="X399" s="535"/>
      <c r="Y399" s="536"/>
      <c r="Z399" s="170"/>
      <c r="AA399" s="169"/>
      <c r="AC399" s="79">
        <f t="shared" si="4"/>
        <v>0</v>
      </c>
    </row>
    <row r="400" spans="2:29" x14ac:dyDescent="0.3">
      <c r="B400" s="80">
        <f t="shared" si="5"/>
        <v>113</v>
      </c>
      <c r="C400" s="537" t="str">
        <f>IFERROR(IF('4. Campaign staff'!C122='0d. Support language'!$A$38,'0d. Support language'!$A$38,CONCATENATE('4. Campaign staff'!C122," - ",VLOOKUP('4. Campaign staff'!G122,'0d. Support language'!$A$10:$B$13,2,FALSE), " - grade ",'4. Campaign staff'!E122)),'4. Campaign staff'!C122)</f>
        <v>Select cadre</v>
      </c>
      <c r="D400" s="537"/>
      <c r="E400" s="537"/>
      <c r="F400" s="537"/>
      <c r="G400" s="537"/>
      <c r="H400" s="538"/>
      <c r="I400" s="535"/>
      <c r="J400" s="536"/>
      <c r="K400" s="535"/>
      <c r="L400" s="539"/>
      <c r="M400" s="536"/>
      <c r="N400" s="540"/>
      <c r="O400" s="541"/>
      <c r="P400" s="535"/>
      <c r="Q400" s="536"/>
      <c r="R400" s="535"/>
      <c r="S400" s="536"/>
      <c r="T400" s="542"/>
      <c r="U400" s="542"/>
      <c r="V400" s="542"/>
      <c r="W400" s="542"/>
      <c r="X400" s="535"/>
      <c r="Y400" s="536"/>
      <c r="Z400" s="170"/>
      <c r="AA400" s="169"/>
      <c r="AC400" s="79">
        <f t="shared" si="4"/>
        <v>0</v>
      </c>
    </row>
    <row r="401" spans="2:29" x14ac:dyDescent="0.3">
      <c r="B401" s="80">
        <f t="shared" si="5"/>
        <v>114</v>
      </c>
      <c r="C401" s="537" t="str">
        <f>IFERROR(IF('4. Campaign staff'!C123='0d. Support language'!$A$38,'0d. Support language'!$A$38,CONCATENATE('4. Campaign staff'!C123," - ",VLOOKUP('4. Campaign staff'!G123,'0d. Support language'!$A$10:$B$13,2,FALSE), " - grade ",'4. Campaign staff'!E123)),'4. Campaign staff'!C123)</f>
        <v>Select cadre</v>
      </c>
      <c r="D401" s="537"/>
      <c r="E401" s="537"/>
      <c r="F401" s="537"/>
      <c r="G401" s="537"/>
      <c r="H401" s="538"/>
      <c r="I401" s="535"/>
      <c r="J401" s="536"/>
      <c r="K401" s="535"/>
      <c r="L401" s="539"/>
      <c r="M401" s="536"/>
      <c r="N401" s="540"/>
      <c r="O401" s="541"/>
      <c r="P401" s="535"/>
      <c r="Q401" s="536"/>
      <c r="R401" s="535"/>
      <c r="S401" s="536"/>
      <c r="T401" s="542"/>
      <c r="U401" s="542"/>
      <c r="V401" s="542"/>
      <c r="W401" s="542"/>
      <c r="X401" s="535"/>
      <c r="Y401" s="536"/>
      <c r="Z401" s="170"/>
      <c r="AA401" s="169"/>
      <c r="AC401" s="79">
        <f t="shared" si="4"/>
        <v>0</v>
      </c>
    </row>
    <row r="402" spans="2:29" x14ac:dyDescent="0.3">
      <c r="B402" s="80">
        <f t="shared" si="5"/>
        <v>115</v>
      </c>
      <c r="C402" s="537" t="str">
        <f>IFERROR(IF('4. Campaign staff'!C124='0d. Support language'!$A$38,'0d. Support language'!$A$38,CONCATENATE('4. Campaign staff'!C124," - ",VLOOKUP('4. Campaign staff'!G124,'0d. Support language'!$A$10:$B$13,2,FALSE), " - grade ",'4. Campaign staff'!E124)),'4. Campaign staff'!C124)</f>
        <v>Select cadre</v>
      </c>
      <c r="D402" s="537"/>
      <c r="E402" s="537"/>
      <c r="F402" s="537"/>
      <c r="G402" s="537"/>
      <c r="H402" s="538"/>
      <c r="I402" s="535"/>
      <c r="J402" s="536"/>
      <c r="K402" s="535"/>
      <c r="L402" s="539"/>
      <c r="M402" s="536"/>
      <c r="N402" s="540"/>
      <c r="O402" s="541"/>
      <c r="P402" s="535"/>
      <c r="Q402" s="536"/>
      <c r="R402" s="535"/>
      <c r="S402" s="536"/>
      <c r="T402" s="542"/>
      <c r="U402" s="542"/>
      <c r="V402" s="542"/>
      <c r="W402" s="542"/>
      <c r="X402" s="535"/>
      <c r="Y402" s="536"/>
      <c r="Z402" s="170"/>
      <c r="AA402" s="169"/>
      <c r="AC402" s="79">
        <f t="shared" si="4"/>
        <v>0</v>
      </c>
    </row>
    <row r="403" spans="2:29" x14ac:dyDescent="0.3">
      <c r="B403" s="80">
        <f t="shared" si="5"/>
        <v>116</v>
      </c>
      <c r="C403" s="537" t="str">
        <f>IFERROR(IF('4. Campaign staff'!C125='0d. Support language'!$A$38,'0d. Support language'!$A$38,CONCATENATE('4. Campaign staff'!C125," - ",VLOOKUP('4. Campaign staff'!G125,'0d. Support language'!$A$10:$B$13,2,FALSE), " - grade ",'4. Campaign staff'!E125)),'4. Campaign staff'!C125)</f>
        <v>Select cadre</v>
      </c>
      <c r="D403" s="537"/>
      <c r="E403" s="537"/>
      <c r="F403" s="537"/>
      <c r="G403" s="537"/>
      <c r="H403" s="538"/>
      <c r="I403" s="535"/>
      <c r="J403" s="536"/>
      <c r="K403" s="535"/>
      <c r="L403" s="539"/>
      <c r="M403" s="536"/>
      <c r="N403" s="540"/>
      <c r="O403" s="541"/>
      <c r="P403" s="535"/>
      <c r="Q403" s="536"/>
      <c r="R403" s="535"/>
      <c r="S403" s="536"/>
      <c r="T403" s="542"/>
      <c r="U403" s="542"/>
      <c r="V403" s="542"/>
      <c r="W403" s="542"/>
      <c r="X403" s="535"/>
      <c r="Y403" s="536"/>
      <c r="Z403" s="170"/>
      <c r="AA403" s="169"/>
      <c r="AC403" s="79">
        <f t="shared" si="4"/>
        <v>0</v>
      </c>
    </row>
    <row r="404" spans="2:29" x14ac:dyDescent="0.3">
      <c r="B404" s="80">
        <f t="shared" si="5"/>
        <v>117</v>
      </c>
      <c r="C404" s="537" t="str">
        <f>IFERROR(IF('4. Campaign staff'!C126='0d. Support language'!$A$38,'0d. Support language'!$A$38,CONCATENATE('4. Campaign staff'!C126," - ",VLOOKUP('4. Campaign staff'!G126,'0d. Support language'!$A$10:$B$13,2,FALSE), " - grade ",'4. Campaign staff'!E126)),'4. Campaign staff'!C126)</f>
        <v>Select cadre</v>
      </c>
      <c r="D404" s="537"/>
      <c r="E404" s="537"/>
      <c r="F404" s="537"/>
      <c r="G404" s="537"/>
      <c r="H404" s="538"/>
      <c r="I404" s="535"/>
      <c r="J404" s="536"/>
      <c r="K404" s="535"/>
      <c r="L404" s="539"/>
      <c r="M404" s="536"/>
      <c r="N404" s="540"/>
      <c r="O404" s="541"/>
      <c r="P404" s="535"/>
      <c r="Q404" s="536"/>
      <c r="R404" s="535"/>
      <c r="S404" s="536"/>
      <c r="T404" s="542"/>
      <c r="U404" s="542"/>
      <c r="V404" s="542"/>
      <c r="W404" s="542"/>
      <c r="X404" s="535"/>
      <c r="Y404" s="536"/>
      <c r="Z404" s="170"/>
      <c r="AA404" s="169"/>
      <c r="AC404" s="79">
        <f t="shared" si="4"/>
        <v>0</v>
      </c>
    </row>
    <row r="405" spans="2:29" x14ac:dyDescent="0.3">
      <c r="B405" s="80">
        <f t="shared" si="5"/>
        <v>118</v>
      </c>
      <c r="C405" s="537" t="str">
        <f>IFERROR(IF('4. Campaign staff'!C127='0d. Support language'!$A$38,'0d. Support language'!$A$38,CONCATENATE('4. Campaign staff'!C127," - ",VLOOKUP('4. Campaign staff'!G127,'0d. Support language'!$A$10:$B$13,2,FALSE), " - grade ",'4. Campaign staff'!E127)),'4. Campaign staff'!C127)</f>
        <v>Select cadre</v>
      </c>
      <c r="D405" s="537"/>
      <c r="E405" s="537"/>
      <c r="F405" s="537"/>
      <c r="G405" s="537"/>
      <c r="H405" s="538"/>
      <c r="I405" s="535"/>
      <c r="J405" s="536"/>
      <c r="K405" s="535"/>
      <c r="L405" s="539"/>
      <c r="M405" s="536"/>
      <c r="N405" s="540"/>
      <c r="O405" s="541"/>
      <c r="P405" s="535"/>
      <c r="Q405" s="536"/>
      <c r="R405" s="535"/>
      <c r="S405" s="536"/>
      <c r="T405" s="542"/>
      <c r="U405" s="542"/>
      <c r="V405" s="542"/>
      <c r="W405" s="542"/>
      <c r="X405" s="535"/>
      <c r="Y405" s="536"/>
      <c r="Z405" s="170"/>
      <c r="AA405" s="169"/>
      <c r="AC405" s="79">
        <f t="shared" si="4"/>
        <v>0</v>
      </c>
    </row>
    <row r="406" spans="2:29" x14ac:dyDescent="0.3">
      <c r="B406" s="80">
        <f t="shared" si="5"/>
        <v>119</v>
      </c>
      <c r="C406" s="537" t="str">
        <f>IFERROR(IF('4. Campaign staff'!C128='0d. Support language'!$A$38,'0d. Support language'!$A$38,CONCATENATE('4. Campaign staff'!C128," - ",VLOOKUP('4. Campaign staff'!G128,'0d. Support language'!$A$10:$B$13,2,FALSE), " - grade ",'4. Campaign staff'!E128)),'4. Campaign staff'!C128)</f>
        <v>Select cadre</v>
      </c>
      <c r="D406" s="537"/>
      <c r="E406" s="537"/>
      <c r="F406" s="537"/>
      <c r="G406" s="537"/>
      <c r="H406" s="538"/>
      <c r="I406" s="535"/>
      <c r="J406" s="536"/>
      <c r="K406" s="535"/>
      <c r="L406" s="539"/>
      <c r="M406" s="536"/>
      <c r="N406" s="540"/>
      <c r="O406" s="541"/>
      <c r="P406" s="535"/>
      <c r="Q406" s="536"/>
      <c r="R406" s="535"/>
      <c r="S406" s="536"/>
      <c r="T406" s="542"/>
      <c r="U406" s="542"/>
      <c r="V406" s="542"/>
      <c r="W406" s="542"/>
      <c r="X406" s="535"/>
      <c r="Y406" s="536"/>
      <c r="Z406" s="170"/>
      <c r="AA406" s="169"/>
      <c r="AC406" s="79">
        <f t="shared" si="4"/>
        <v>0</v>
      </c>
    </row>
    <row r="407" spans="2:29" x14ac:dyDescent="0.3">
      <c r="B407" s="80">
        <f t="shared" si="5"/>
        <v>120</v>
      </c>
      <c r="C407" s="537" t="str">
        <f>IFERROR(IF('4. Campaign staff'!C129='0d. Support language'!$A$38,'0d. Support language'!$A$38,CONCATENATE('4. Campaign staff'!C129," - ",VLOOKUP('4. Campaign staff'!G129,'0d. Support language'!$A$10:$B$13,2,FALSE), " - grade ",'4. Campaign staff'!E129)),'4. Campaign staff'!C129)</f>
        <v>Select cadre</v>
      </c>
      <c r="D407" s="537"/>
      <c r="E407" s="537"/>
      <c r="F407" s="537"/>
      <c r="G407" s="537"/>
      <c r="H407" s="538"/>
      <c r="I407" s="535"/>
      <c r="J407" s="536"/>
      <c r="K407" s="535"/>
      <c r="L407" s="539"/>
      <c r="M407" s="536"/>
      <c r="N407" s="540"/>
      <c r="O407" s="541"/>
      <c r="P407" s="535"/>
      <c r="Q407" s="536"/>
      <c r="R407" s="535"/>
      <c r="S407" s="536"/>
      <c r="T407" s="542"/>
      <c r="U407" s="542"/>
      <c r="V407" s="542"/>
      <c r="W407" s="542"/>
      <c r="X407" s="535"/>
      <c r="Y407" s="536"/>
      <c r="Z407" s="170"/>
      <c r="AA407" s="169"/>
      <c r="AC407" s="79">
        <f t="shared" si="4"/>
        <v>0</v>
      </c>
    </row>
    <row r="408" spans="2:29" x14ac:dyDescent="0.3">
      <c r="B408" s="80">
        <f t="shared" si="5"/>
        <v>121</v>
      </c>
      <c r="C408" s="537" t="str">
        <f>IFERROR(IF('4. Campaign staff'!C130='0d. Support language'!$A$38,'0d. Support language'!$A$38,CONCATENATE('4. Campaign staff'!C130," - ",VLOOKUP('4. Campaign staff'!G130,'0d. Support language'!$A$10:$B$13,2,FALSE), " - grade ",'4. Campaign staff'!E130)),'4. Campaign staff'!C130)</f>
        <v>Select cadre</v>
      </c>
      <c r="D408" s="537"/>
      <c r="E408" s="537"/>
      <c r="F408" s="537"/>
      <c r="G408" s="537"/>
      <c r="H408" s="538"/>
      <c r="I408" s="535"/>
      <c r="J408" s="536"/>
      <c r="K408" s="535"/>
      <c r="L408" s="539"/>
      <c r="M408" s="536"/>
      <c r="N408" s="540"/>
      <c r="O408" s="541"/>
      <c r="P408" s="535"/>
      <c r="Q408" s="536"/>
      <c r="R408" s="535"/>
      <c r="S408" s="536"/>
      <c r="T408" s="542"/>
      <c r="U408" s="542"/>
      <c r="V408" s="542"/>
      <c r="W408" s="542"/>
      <c r="X408" s="535"/>
      <c r="Y408" s="536"/>
      <c r="Z408" s="170"/>
      <c r="AA408" s="169"/>
      <c r="AC408" s="79">
        <f t="shared" si="4"/>
        <v>0</v>
      </c>
    </row>
    <row r="409" spans="2:29" x14ac:dyDescent="0.3">
      <c r="B409" s="80">
        <f t="shared" si="5"/>
        <v>122</v>
      </c>
      <c r="C409" s="537" t="str">
        <f>IFERROR(IF('4. Campaign staff'!C131='0d. Support language'!$A$38,'0d. Support language'!$A$38,CONCATENATE('4. Campaign staff'!C131," - ",VLOOKUP('4. Campaign staff'!G131,'0d. Support language'!$A$10:$B$13,2,FALSE), " - grade ",'4. Campaign staff'!E131)),'4. Campaign staff'!C131)</f>
        <v>Select cadre</v>
      </c>
      <c r="D409" s="537"/>
      <c r="E409" s="537"/>
      <c r="F409" s="537"/>
      <c r="G409" s="537"/>
      <c r="H409" s="538"/>
      <c r="I409" s="535"/>
      <c r="J409" s="536"/>
      <c r="K409" s="535"/>
      <c r="L409" s="539"/>
      <c r="M409" s="536"/>
      <c r="N409" s="540"/>
      <c r="O409" s="541"/>
      <c r="P409" s="535"/>
      <c r="Q409" s="536"/>
      <c r="R409" s="535"/>
      <c r="S409" s="536"/>
      <c r="T409" s="542"/>
      <c r="U409" s="542"/>
      <c r="V409" s="542"/>
      <c r="W409" s="542"/>
      <c r="X409" s="535"/>
      <c r="Y409" s="536"/>
      <c r="Z409" s="170"/>
      <c r="AA409" s="169"/>
      <c r="AC409" s="79">
        <f t="shared" si="4"/>
        <v>0</v>
      </c>
    </row>
    <row r="410" spans="2:29" x14ac:dyDescent="0.3">
      <c r="B410" s="80">
        <f t="shared" si="5"/>
        <v>123</v>
      </c>
      <c r="C410" s="537" t="str">
        <f>IFERROR(IF('4. Campaign staff'!C132='0d. Support language'!$A$38,'0d. Support language'!$A$38,CONCATENATE('4. Campaign staff'!C132," - ",VLOOKUP('4. Campaign staff'!G132,'0d. Support language'!$A$10:$B$13,2,FALSE), " - grade ",'4. Campaign staff'!E132)),'4. Campaign staff'!C132)</f>
        <v>Select cadre</v>
      </c>
      <c r="D410" s="537"/>
      <c r="E410" s="537"/>
      <c r="F410" s="537"/>
      <c r="G410" s="537"/>
      <c r="H410" s="538"/>
      <c r="I410" s="535"/>
      <c r="J410" s="536"/>
      <c r="K410" s="535"/>
      <c r="L410" s="539"/>
      <c r="M410" s="536"/>
      <c r="N410" s="540"/>
      <c r="O410" s="541"/>
      <c r="P410" s="535"/>
      <c r="Q410" s="536"/>
      <c r="R410" s="535"/>
      <c r="S410" s="536"/>
      <c r="T410" s="542"/>
      <c r="U410" s="542"/>
      <c r="V410" s="542"/>
      <c r="W410" s="542"/>
      <c r="X410" s="535"/>
      <c r="Y410" s="536"/>
      <c r="Z410" s="170"/>
      <c r="AA410" s="169"/>
      <c r="AC410" s="79">
        <f t="shared" si="4"/>
        <v>0</v>
      </c>
    </row>
    <row r="411" spans="2:29" x14ac:dyDescent="0.3">
      <c r="B411" s="80">
        <f t="shared" si="5"/>
        <v>124</v>
      </c>
      <c r="C411" s="537" t="str">
        <f>IFERROR(IF('4. Campaign staff'!C133='0d. Support language'!$A$38,'0d. Support language'!$A$38,CONCATENATE('4. Campaign staff'!C133," - ",VLOOKUP('4. Campaign staff'!G133,'0d. Support language'!$A$10:$B$13,2,FALSE), " - grade ",'4. Campaign staff'!E133)),'4. Campaign staff'!C133)</f>
        <v>Select cadre</v>
      </c>
      <c r="D411" s="537"/>
      <c r="E411" s="537"/>
      <c r="F411" s="537"/>
      <c r="G411" s="537"/>
      <c r="H411" s="538"/>
      <c r="I411" s="535"/>
      <c r="J411" s="536"/>
      <c r="K411" s="535"/>
      <c r="L411" s="539"/>
      <c r="M411" s="536"/>
      <c r="N411" s="540"/>
      <c r="O411" s="541"/>
      <c r="P411" s="535"/>
      <c r="Q411" s="536"/>
      <c r="R411" s="535"/>
      <c r="S411" s="536"/>
      <c r="T411" s="542"/>
      <c r="U411" s="542"/>
      <c r="V411" s="542"/>
      <c r="W411" s="542"/>
      <c r="X411" s="535"/>
      <c r="Y411" s="536"/>
      <c r="Z411" s="170"/>
      <c r="AA411" s="169"/>
      <c r="AC411" s="79">
        <f t="shared" si="4"/>
        <v>0</v>
      </c>
    </row>
    <row r="412" spans="2:29" x14ac:dyDescent="0.3">
      <c r="B412" s="80">
        <f t="shared" si="5"/>
        <v>125</v>
      </c>
      <c r="C412" s="537" t="str">
        <f>IFERROR(IF('4. Campaign staff'!C134='0d. Support language'!$A$38,'0d. Support language'!$A$38,CONCATENATE('4. Campaign staff'!C134," - ",VLOOKUP('4. Campaign staff'!G134,'0d. Support language'!$A$10:$B$13,2,FALSE), " - grade ",'4. Campaign staff'!E134)),'4. Campaign staff'!C134)</f>
        <v>Select cadre</v>
      </c>
      <c r="D412" s="537"/>
      <c r="E412" s="537"/>
      <c r="F412" s="537"/>
      <c r="G412" s="537"/>
      <c r="H412" s="538"/>
      <c r="I412" s="535"/>
      <c r="J412" s="536"/>
      <c r="K412" s="535"/>
      <c r="L412" s="539"/>
      <c r="M412" s="536"/>
      <c r="N412" s="540"/>
      <c r="O412" s="541"/>
      <c r="P412" s="535"/>
      <c r="Q412" s="536"/>
      <c r="R412" s="535"/>
      <c r="S412" s="536"/>
      <c r="T412" s="542"/>
      <c r="U412" s="542"/>
      <c r="V412" s="542"/>
      <c r="W412" s="542"/>
      <c r="X412" s="535"/>
      <c r="Y412" s="536"/>
      <c r="Z412" s="170"/>
      <c r="AA412" s="169"/>
      <c r="AC412" s="79">
        <f t="shared" si="4"/>
        <v>0</v>
      </c>
    </row>
    <row r="413" spans="2:29" x14ac:dyDescent="0.3">
      <c r="B413" s="80">
        <f t="shared" si="5"/>
        <v>126</v>
      </c>
      <c r="C413" s="537" t="str">
        <f>IFERROR(IF('4. Campaign staff'!C135='0d. Support language'!$A$38,'0d. Support language'!$A$38,CONCATENATE('4. Campaign staff'!C135," - ",VLOOKUP('4. Campaign staff'!G135,'0d. Support language'!$A$10:$B$13,2,FALSE), " - grade ",'4. Campaign staff'!E135)),'4. Campaign staff'!C135)</f>
        <v>Select cadre</v>
      </c>
      <c r="D413" s="537"/>
      <c r="E413" s="537"/>
      <c r="F413" s="537"/>
      <c r="G413" s="537"/>
      <c r="H413" s="538"/>
      <c r="I413" s="535"/>
      <c r="J413" s="536"/>
      <c r="K413" s="535"/>
      <c r="L413" s="539"/>
      <c r="M413" s="536"/>
      <c r="N413" s="540"/>
      <c r="O413" s="541"/>
      <c r="P413" s="535"/>
      <c r="Q413" s="536"/>
      <c r="R413" s="535"/>
      <c r="S413" s="536"/>
      <c r="T413" s="542"/>
      <c r="U413" s="542"/>
      <c r="V413" s="542"/>
      <c r="W413" s="542"/>
      <c r="X413" s="535"/>
      <c r="Y413" s="536"/>
      <c r="Z413" s="170"/>
      <c r="AA413" s="169"/>
      <c r="AC413" s="79">
        <f t="shared" si="4"/>
        <v>0</v>
      </c>
    </row>
    <row r="414" spans="2:29" x14ac:dyDescent="0.3">
      <c r="B414" s="80">
        <f t="shared" si="5"/>
        <v>127</v>
      </c>
      <c r="C414" s="537" t="str">
        <f>IFERROR(IF('4. Campaign staff'!C136='0d. Support language'!$A$38,'0d. Support language'!$A$38,CONCATENATE('4. Campaign staff'!C136," - ",VLOOKUP('4. Campaign staff'!G136,'0d. Support language'!$A$10:$B$13,2,FALSE), " - grade ",'4. Campaign staff'!E136)),'4. Campaign staff'!C136)</f>
        <v>Select cadre</v>
      </c>
      <c r="D414" s="537"/>
      <c r="E414" s="537"/>
      <c r="F414" s="537"/>
      <c r="G414" s="537"/>
      <c r="H414" s="538"/>
      <c r="I414" s="535"/>
      <c r="J414" s="536"/>
      <c r="K414" s="535"/>
      <c r="L414" s="539"/>
      <c r="M414" s="536"/>
      <c r="N414" s="540"/>
      <c r="O414" s="541"/>
      <c r="P414" s="535"/>
      <c r="Q414" s="536"/>
      <c r="R414" s="535"/>
      <c r="S414" s="536"/>
      <c r="T414" s="542"/>
      <c r="U414" s="542"/>
      <c r="V414" s="542"/>
      <c r="W414" s="542"/>
      <c r="X414" s="535"/>
      <c r="Y414" s="536"/>
      <c r="Z414" s="170"/>
      <c r="AA414" s="169"/>
      <c r="AC414" s="79">
        <f t="shared" si="4"/>
        <v>0</v>
      </c>
    </row>
    <row r="415" spans="2:29" x14ac:dyDescent="0.3">
      <c r="B415" s="80">
        <f t="shared" si="5"/>
        <v>128</v>
      </c>
      <c r="C415" s="537" t="str">
        <f>IFERROR(IF('4. Campaign staff'!C137='0d. Support language'!$A$38,'0d. Support language'!$A$38,CONCATENATE('4. Campaign staff'!C137," - ",VLOOKUP('4. Campaign staff'!G137,'0d. Support language'!$A$10:$B$13,2,FALSE), " - grade ",'4. Campaign staff'!E137)),'4. Campaign staff'!C137)</f>
        <v>Select cadre</v>
      </c>
      <c r="D415" s="537"/>
      <c r="E415" s="537"/>
      <c r="F415" s="537"/>
      <c r="G415" s="537"/>
      <c r="H415" s="538"/>
      <c r="I415" s="535"/>
      <c r="J415" s="536"/>
      <c r="K415" s="535"/>
      <c r="L415" s="539"/>
      <c r="M415" s="536"/>
      <c r="N415" s="540"/>
      <c r="O415" s="541"/>
      <c r="P415" s="535"/>
      <c r="Q415" s="536"/>
      <c r="R415" s="535"/>
      <c r="S415" s="536"/>
      <c r="T415" s="542"/>
      <c r="U415" s="542"/>
      <c r="V415" s="542"/>
      <c r="W415" s="542"/>
      <c r="X415" s="535"/>
      <c r="Y415" s="536"/>
      <c r="Z415" s="170"/>
      <c r="AA415" s="169"/>
      <c r="AC415" s="79">
        <f t="shared" si="4"/>
        <v>0</v>
      </c>
    </row>
    <row r="416" spans="2:29" x14ac:dyDescent="0.3">
      <c r="B416" s="80">
        <f t="shared" si="5"/>
        <v>129</v>
      </c>
      <c r="C416" s="537" t="str">
        <f>IFERROR(IF('4. Campaign staff'!C138='0d. Support language'!$A$38,'0d. Support language'!$A$38,CONCATENATE('4. Campaign staff'!C138," - ",VLOOKUP('4. Campaign staff'!G138,'0d. Support language'!$A$10:$B$13,2,FALSE), " - grade ",'4. Campaign staff'!E138)),'4. Campaign staff'!C138)</f>
        <v>Select cadre</v>
      </c>
      <c r="D416" s="537"/>
      <c r="E416" s="537"/>
      <c r="F416" s="537"/>
      <c r="G416" s="537"/>
      <c r="H416" s="538"/>
      <c r="I416" s="535"/>
      <c r="J416" s="536"/>
      <c r="K416" s="535"/>
      <c r="L416" s="539"/>
      <c r="M416" s="536"/>
      <c r="N416" s="540"/>
      <c r="O416" s="541"/>
      <c r="P416" s="535"/>
      <c r="Q416" s="536"/>
      <c r="R416" s="535"/>
      <c r="S416" s="536"/>
      <c r="T416" s="542"/>
      <c r="U416" s="542"/>
      <c r="V416" s="542"/>
      <c r="W416" s="542"/>
      <c r="X416" s="535"/>
      <c r="Y416" s="536"/>
      <c r="Z416" s="170"/>
      <c r="AA416" s="169"/>
      <c r="AC416" s="79">
        <f t="shared" si="4"/>
        <v>0</v>
      </c>
    </row>
    <row r="417" spans="1:31" x14ac:dyDescent="0.3">
      <c r="B417" s="80">
        <f t="shared" si="5"/>
        <v>130</v>
      </c>
      <c r="C417" s="537" t="str">
        <f>IFERROR(IF('4. Campaign staff'!C139='0d. Support language'!$A$38,'0d. Support language'!$A$38,CONCATENATE('4. Campaign staff'!C139," - ",VLOOKUP('4. Campaign staff'!G139,'0d. Support language'!$A$10:$B$13,2,FALSE), " - grade ",'4. Campaign staff'!E139)),'4. Campaign staff'!C139)</f>
        <v>Select cadre</v>
      </c>
      <c r="D417" s="537"/>
      <c r="E417" s="537"/>
      <c r="F417" s="537"/>
      <c r="G417" s="537"/>
      <c r="H417" s="538"/>
      <c r="I417" s="535"/>
      <c r="J417" s="536"/>
      <c r="K417" s="535"/>
      <c r="L417" s="539"/>
      <c r="M417" s="536"/>
      <c r="N417" s="540"/>
      <c r="O417" s="541"/>
      <c r="P417" s="535"/>
      <c r="Q417" s="536"/>
      <c r="R417" s="535"/>
      <c r="S417" s="536"/>
      <c r="T417" s="542"/>
      <c r="U417" s="542"/>
      <c r="V417" s="542"/>
      <c r="W417" s="542"/>
      <c r="X417" s="535"/>
      <c r="Y417" s="536"/>
      <c r="Z417" s="170"/>
      <c r="AA417" s="169"/>
      <c r="AC417" s="79">
        <f t="shared" si="4"/>
        <v>0</v>
      </c>
    </row>
    <row r="418" spans="1:31" ht="10.199999999999999" customHeight="1" x14ac:dyDescent="0.3"/>
    <row r="419" spans="1:31" ht="15.6" x14ac:dyDescent="0.3">
      <c r="A419" s="61"/>
      <c r="B419" s="83" t="s">
        <v>165</v>
      </c>
      <c r="C419" s="83"/>
      <c r="D419" s="83"/>
      <c r="E419" s="83"/>
      <c r="F419" s="83"/>
      <c r="G419" s="83"/>
      <c r="H419" s="83"/>
      <c r="I419" s="83"/>
      <c r="J419" s="83"/>
      <c r="K419" s="83"/>
      <c r="L419" s="83"/>
      <c r="M419" s="83"/>
      <c r="N419" s="83"/>
      <c r="O419" s="83"/>
      <c r="P419" s="83"/>
      <c r="Q419" s="83"/>
      <c r="R419" s="83"/>
      <c r="S419" s="83"/>
      <c r="T419" s="83"/>
      <c r="U419" s="83"/>
      <c r="V419" s="83"/>
      <c r="W419" s="83"/>
      <c r="X419" s="83"/>
      <c r="Y419" s="83"/>
      <c r="Z419" s="83"/>
      <c r="AA419" s="83"/>
      <c r="AE419" s="61"/>
    </row>
    <row r="420" spans="1:31" x14ac:dyDescent="0.3">
      <c r="B420" s="528" t="s">
        <v>487</v>
      </c>
      <c r="C420" s="528"/>
      <c r="D420" s="528"/>
      <c r="E420" s="528"/>
      <c r="F420" s="528"/>
      <c r="G420" s="528"/>
      <c r="H420" s="528"/>
      <c r="I420" s="528"/>
      <c r="J420" s="529"/>
      <c r="K420" s="549" t="s">
        <v>43</v>
      </c>
      <c r="L420" s="551"/>
      <c r="M420" s="550"/>
      <c r="N420" s="549" t="s">
        <v>45</v>
      </c>
      <c r="O420" s="550"/>
      <c r="P420" s="549" t="s">
        <v>46</v>
      </c>
      <c r="Q420" s="550"/>
      <c r="R420" s="551" t="s">
        <v>47</v>
      </c>
      <c r="S420" s="550"/>
      <c r="T420" s="551" t="s">
        <v>48</v>
      </c>
      <c r="U420" s="550"/>
      <c r="V420" s="549" t="s">
        <v>55</v>
      </c>
      <c r="W420" s="550"/>
      <c r="X420" s="549" t="s">
        <v>56</v>
      </c>
      <c r="Y420" s="550"/>
      <c r="Z420" s="84" t="s">
        <v>57</v>
      </c>
      <c r="AA420" s="85" t="s">
        <v>58</v>
      </c>
    </row>
    <row r="421" spans="1:31" x14ac:dyDescent="0.3">
      <c r="B421" s="530"/>
      <c r="C421" s="530"/>
      <c r="D421" s="530"/>
      <c r="E421" s="530"/>
      <c r="F421" s="530"/>
      <c r="G421" s="530"/>
      <c r="H421" s="530"/>
      <c r="I421" s="530"/>
      <c r="J421" s="531"/>
      <c r="K421" s="522" t="s">
        <v>148</v>
      </c>
      <c r="L421" s="520"/>
      <c r="M421" s="523"/>
      <c r="N421" s="522" t="s">
        <v>149</v>
      </c>
      <c r="O421" s="523"/>
      <c r="P421" s="522" t="s">
        <v>150</v>
      </c>
      <c r="Q421" s="523"/>
      <c r="R421" s="522" t="s">
        <v>151</v>
      </c>
      <c r="S421" s="523"/>
      <c r="T421" s="522" t="s">
        <v>152</v>
      </c>
      <c r="U421" s="523"/>
      <c r="V421" s="522" t="s">
        <v>153</v>
      </c>
      <c r="W421" s="523"/>
      <c r="X421" s="522" t="s">
        <v>154</v>
      </c>
      <c r="Y421" s="523"/>
      <c r="Z421" s="526" t="s">
        <v>155</v>
      </c>
      <c r="AA421" s="522" t="s">
        <v>156</v>
      </c>
    </row>
    <row r="422" spans="1:31" ht="27.6" customHeight="1" x14ac:dyDescent="0.3">
      <c r="B422" s="543" t="str">
        <f>_xlfn.IFNA(CONCATENATE("(Between ",TEXT(DATE('2. Campaign information'!R14,VLOOKUP('2. Campaign information'!P14,'0d. Support language'!D19:E30,2,FALSE),'2. Campaign information'!N14)-30,"dd-mmm-yyyy"), " and ", TEXT(DATE('2. Campaign information'!R15,VLOOKUP('2. Campaign information'!P15,'0d. Support language'!D19:E30,2,FALSE),'2. Campaign information'!N15)+30,"dd-mmm-yyyy"),")"),"")</f>
        <v/>
      </c>
      <c r="C422" s="543"/>
      <c r="D422" s="543"/>
      <c r="E422" s="543"/>
      <c r="F422" s="543"/>
      <c r="G422" s="543"/>
      <c r="H422" s="543"/>
      <c r="I422" s="543"/>
      <c r="J422" s="544"/>
      <c r="K422" s="522"/>
      <c r="L422" s="520"/>
      <c r="M422" s="523"/>
      <c r="N422" s="522"/>
      <c r="O422" s="523"/>
      <c r="P422" s="522"/>
      <c r="Q422" s="523"/>
      <c r="R422" s="522"/>
      <c r="S422" s="523"/>
      <c r="T422" s="522"/>
      <c r="U422" s="523"/>
      <c r="V422" s="522"/>
      <c r="W422" s="523"/>
      <c r="X422" s="522"/>
      <c r="Y422" s="523"/>
      <c r="Z422" s="526"/>
      <c r="AA422" s="522"/>
    </row>
    <row r="423" spans="1:31" x14ac:dyDescent="0.3">
      <c r="B423" s="545"/>
      <c r="C423" s="545"/>
      <c r="D423" s="545"/>
      <c r="E423" s="545"/>
      <c r="F423" s="545"/>
      <c r="G423" s="545"/>
      <c r="H423" s="545"/>
      <c r="I423" s="545"/>
      <c r="J423" s="546"/>
      <c r="K423" s="522"/>
      <c r="L423" s="520"/>
      <c r="M423" s="523"/>
      <c r="N423" s="522"/>
      <c r="O423" s="523"/>
      <c r="P423" s="522"/>
      <c r="Q423" s="523"/>
      <c r="R423" s="522"/>
      <c r="S423" s="523"/>
      <c r="T423" s="522"/>
      <c r="U423" s="523"/>
      <c r="V423" s="522"/>
      <c r="W423" s="523"/>
      <c r="X423" s="522"/>
      <c r="Y423" s="523"/>
      <c r="Z423" s="526"/>
      <c r="AA423" s="86" t="s">
        <v>157</v>
      </c>
    </row>
    <row r="424" spans="1:31" ht="20.100000000000001" customHeight="1" x14ac:dyDescent="0.3">
      <c r="B424" s="35">
        <v>6.36</v>
      </c>
      <c r="C424" s="415" t="str">
        <f>CONCATENATE("How much was spent on other labor expenses for each activity? (in ",'0a. Country information'!R10,")")</f>
        <v>How much was spent on other labor expenses for each activity? (in USD)</v>
      </c>
      <c r="D424" s="415"/>
      <c r="E424" s="415"/>
      <c r="F424" s="415"/>
      <c r="G424" s="415"/>
      <c r="H424" s="415"/>
      <c r="I424" s="415"/>
      <c r="J424" s="416"/>
      <c r="K424" s="458"/>
      <c r="L424" s="458"/>
      <c r="M424" s="458"/>
      <c r="N424" s="458"/>
      <c r="O424" s="458"/>
      <c r="P424" s="458"/>
      <c r="Q424" s="458"/>
      <c r="R424" s="458"/>
      <c r="S424" s="458"/>
      <c r="T424" s="458"/>
      <c r="U424" s="458"/>
      <c r="V424" s="458"/>
      <c r="W424" s="458"/>
      <c r="X424" s="458"/>
      <c r="Y424" s="458"/>
      <c r="Z424" s="87"/>
      <c r="AA424" s="87"/>
    </row>
    <row r="425" spans="1:31" ht="20.100000000000001" customHeight="1" x14ac:dyDescent="0.3">
      <c r="A425" s="88"/>
      <c r="B425" s="426" t="s">
        <v>12444</v>
      </c>
      <c r="C425" s="427"/>
      <c r="D425" s="508" t="s">
        <v>488</v>
      </c>
      <c r="E425" s="508"/>
      <c r="F425" s="508"/>
      <c r="G425" s="508"/>
      <c r="H425" s="508"/>
      <c r="I425" s="508"/>
      <c r="J425" s="509"/>
      <c r="K425" s="459"/>
      <c r="L425" s="459"/>
      <c r="M425" s="459"/>
      <c r="N425" s="459"/>
      <c r="O425" s="459"/>
      <c r="P425" s="459"/>
      <c r="Q425" s="459"/>
      <c r="R425" s="459"/>
      <c r="S425" s="459"/>
      <c r="T425" s="459"/>
      <c r="U425" s="459"/>
      <c r="V425" s="459"/>
      <c r="W425" s="459"/>
      <c r="X425" s="459"/>
      <c r="Y425" s="459"/>
      <c r="Z425" s="89"/>
      <c r="AA425" s="89"/>
      <c r="AE425" s="88"/>
    </row>
    <row r="426" spans="1:31" ht="10.199999999999999" customHeight="1" x14ac:dyDescent="0.3"/>
    <row r="427" spans="1:31" ht="20.100000000000001" customHeight="1" x14ac:dyDescent="0.3">
      <c r="A427" s="61"/>
      <c r="B427" s="309" t="s">
        <v>166</v>
      </c>
      <c r="C427" s="309"/>
      <c r="D427" s="309"/>
      <c r="E427" s="309"/>
      <c r="F427" s="309"/>
      <c r="G427" s="309"/>
      <c r="H427" s="309"/>
      <c r="I427" s="309"/>
      <c r="J427" s="309"/>
      <c r="K427" s="506" t="s">
        <v>122</v>
      </c>
      <c r="L427" s="506"/>
      <c r="M427" s="506"/>
      <c r="N427" s="506"/>
      <c r="O427" s="506"/>
      <c r="P427" s="506"/>
      <c r="Q427" s="506"/>
      <c r="R427" s="506" t="s">
        <v>123</v>
      </c>
      <c r="S427" s="506"/>
      <c r="T427" s="506"/>
      <c r="U427" s="506"/>
      <c r="V427" s="506"/>
      <c r="W427" s="506" t="s">
        <v>124</v>
      </c>
      <c r="X427" s="506"/>
      <c r="Y427" s="506"/>
      <c r="Z427" s="506"/>
      <c r="AA427" s="506" t="s">
        <v>125</v>
      </c>
      <c r="AB427" s="506"/>
      <c r="AC427" s="506"/>
    </row>
    <row r="428" spans="1:31" ht="20.100000000000001" customHeight="1" x14ac:dyDescent="0.3">
      <c r="A428" s="13"/>
      <c r="B428" s="511">
        <v>6.37</v>
      </c>
      <c r="C428" s="422" t="s">
        <v>167</v>
      </c>
      <c r="D428" s="422"/>
      <c r="E428" s="422"/>
      <c r="F428" s="422"/>
      <c r="G428" s="423"/>
      <c r="H428" s="63" t="s">
        <v>43</v>
      </c>
      <c r="I428" s="552" t="str">
        <f>CONCATENATE("Amount (in ",'0a. Country information'!R10,")")</f>
        <v>Amount (in USD)</v>
      </c>
      <c r="J428" s="553"/>
      <c r="K428" s="554"/>
      <c r="L428" s="555"/>
      <c r="M428" s="555"/>
      <c r="N428" s="555"/>
      <c r="O428" s="555"/>
      <c r="P428" s="555"/>
      <c r="Q428" s="556"/>
      <c r="R428" s="554"/>
      <c r="S428" s="555"/>
      <c r="T428" s="555"/>
      <c r="U428" s="555"/>
      <c r="V428" s="556"/>
      <c r="W428" s="554"/>
      <c r="X428" s="555"/>
      <c r="Y428" s="555"/>
      <c r="Z428" s="556"/>
      <c r="AA428" s="554"/>
      <c r="AB428" s="555"/>
      <c r="AC428" s="555"/>
    </row>
    <row r="429" spans="1:31" ht="31.35" customHeight="1" x14ac:dyDescent="0.3">
      <c r="A429" s="13"/>
      <c r="B429" s="512"/>
      <c r="C429" s="424"/>
      <c r="D429" s="424"/>
      <c r="E429" s="424"/>
      <c r="F429" s="424"/>
      <c r="G429" s="425"/>
      <c r="H429" s="19" t="s">
        <v>45</v>
      </c>
      <c r="I429" s="508" t="s">
        <v>128</v>
      </c>
      <c r="J429" s="509"/>
      <c r="K429" s="557"/>
      <c r="L429" s="558"/>
      <c r="M429" s="558"/>
      <c r="N429" s="558"/>
      <c r="O429" s="558"/>
      <c r="P429" s="558"/>
      <c r="Q429" s="559"/>
      <c r="R429" s="557"/>
      <c r="S429" s="558"/>
      <c r="T429" s="558"/>
      <c r="U429" s="558"/>
      <c r="V429" s="559"/>
      <c r="W429" s="557"/>
      <c r="X429" s="558"/>
      <c r="Y429" s="558"/>
      <c r="Z429" s="559"/>
      <c r="AA429" s="557"/>
      <c r="AB429" s="558"/>
      <c r="AC429" s="558"/>
    </row>
    <row r="430" spans="1:31" ht="20.100000000000001" customHeight="1" x14ac:dyDescent="0.3">
      <c r="A430" s="13"/>
      <c r="B430" s="511">
        <v>6.38</v>
      </c>
      <c r="C430" s="422" t="s">
        <v>168</v>
      </c>
      <c r="D430" s="422"/>
      <c r="E430" s="422"/>
      <c r="F430" s="422"/>
      <c r="G430" s="423"/>
      <c r="H430" s="63" t="s">
        <v>43</v>
      </c>
      <c r="I430" s="552" t="s">
        <v>130</v>
      </c>
      <c r="J430" s="553"/>
      <c r="K430" s="561"/>
      <c r="L430" s="562"/>
      <c r="M430" s="562"/>
      <c r="N430" s="562"/>
      <c r="O430" s="562"/>
      <c r="P430" s="562"/>
      <c r="Q430" s="563"/>
      <c r="R430" s="561"/>
      <c r="S430" s="562"/>
      <c r="T430" s="562"/>
      <c r="U430" s="562"/>
      <c r="V430" s="563"/>
      <c r="W430" s="561"/>
      <c r="X430" s="562"/>
      <c r="Y430" s="562"/>
      <c r="Z430" s="563"/>
      <c r="AA430" s="561"/>
      <c r="AB430" s="562"/>
      <c r="AC430" s="562"/>
    </row>
    <row r="431" spans="1:31" ht="28.2" customHeight="1" x14ac:dyDescent="0.3">
      <c r="A431" s="13"/>
      <c r="B431" s="512"/>
      <c r="C431" s="424"/>
      <c r="D431" s="424"/>
      <c r="E431" s="424"/>
      <c r="F431" s="424"/>
      <c r="G431" s="425"/>
      <c r="H431" s="19" t="s">
        <v>45</v>
      </c>
      <c r="I431" s="508" t="s">
        <v>131</v>
      </c>
      <c r="J431" s="509"/>
      <c r="K431" s="557"/>
      <c r="L431" s="558"/>
      <c r="M431" s="558"/>
      <c r="N431" s="558"/>
      <c r="O431" s="558"/>
      <c r="P431" s="558"/>
      <c r="Q431" s="559"/>
      <c r="R431" s="557"/>
      <c r="S431" s="558"/>
      <c r="T431" s="558"/>
      <c r="U431" s="558"/>
      <c r="V431" s="559"/>
      <c r="W431" s="557"/>
      <c r="X431" s="558"/>
      <c r="Y431" s="558"/>
      <c r="Z431" s="559"/>
      <c r="AA431" s="557"/>
      <c r="AB431" s="558"/>
      <c r="AC431" s="558"/>
    </row>
    <row r="432" spans="1:31" ht="10.199999999999999" customHeight="1" x14ac:dyDescent="0.3"/>
    <row r="433" spans="1:31" ht="15.6" x14ac:dyDescent="0.3">
      <c r="A433" s="61"/>
      <c r="B433" s="309" t="s">
        <v>169</v>
      </c>
      <c r="C433" s="309"/>
      <c r="D433" s="309"/>
      <c r="E433" s="309"/>
      <c r="F433" s="309"/>
      <c r="G433" s="309"/>
      <c r="H433" s="309"/>
      <c r="I433" s="309"/>
      <c r="J433" s="309"/>
      <c r="K433" s="309"/>
      <c r="L433" s="309"/>
      <c r="M433" s="309"/>
      <c r="N433" s="309"/>
      <c r="O433" s="309"/>
      <c r="P433" s="309"/>
      <c r="Q433" s="309"/>
      <c r="R433" s="309"/>
      <c r="S433" s="309"/>
      <c r="T433" s="309"/>
      <c r="U433" s="309"/>
      <c r="V433" s="309"/>
      <c r="W433" s="309"/>
      <c r="X433" s="309"/>
      <c r="Y433" s="309"/>
      <c r="Z433" s="309"/>
      <c r="AA433" s="309"/>
      <c r="AB433" s="309"/>
      <c r="AC433" s="309"/>
      <c r="AD433" s="309"/>
      <c r="AE433" s="309"/>
    </row>
    <row r="434" spans="1:31" x14ac:dyDescent="0.3">
      <c r="B434" s="560"/>
      <c r="C434" s="434"/>
      <c r="D434" s="434"/>
      <c r="E434" s="434"/>
      <c r="F434" s="434"/>
      <c r="G434" s="434"/>
      <c r="H434" s="434"/>
      <c r="I434" s="434"/>
      <c r="J434" s="434"/>
      <c r="K434" s="434"/>
      <c r="L434" s="434"/>
      <c r="M434" s="434"/>
      <c r="N434" s="434"/>
      <c r="O434" s="434"/>
      <c r="P434" s="434"/>
      <c r="Q434" s="434"/>
      <c r="R434" s="434"/>
      <c r="S434" s="434"/>
      <c r="T434" s="434"/>
      <c r="U434" s="434"/>
      <c r="V434" s="434"/>
      <c r="W434" s="434"/>
      <c r="X434" s="434"/>
      <c r="Y434" s="434"/>
      <c r="Z434" s="434"/>
      <c r="AA434" s="434"/>
      <c r="AB434" s="434"/>
      <c r="AC434" s="434"/>
      <c r="AD434" s="434"/>
      <c r="AE434" s="434"/>
    </row>
    <row r="435" spans="1:31" ht="74.7" customHeight="1" x14ac:dyDescent="0.3">
      <c r="B435" s="436"/>
      <c r="C435" s="437"/>
      <c r="D435" s="437"/>
      <c r="E435" s="437"/>
      <c r="F435" s="437"/>
      <c r="G435" s="437"/>
      <c r="H435" s="437"/>
      <c r="I435" s="437"/>
      <c r="J435" s="437"/>
      <c r="K435" s="437"/>
      <c r="L435" s="437"/>
      <c r="M435" s="437"/>
      <c r="N435" s="437"/>
      <c r="O435" s="437"/>
      <c r="P435" s="437"/>
      <c r="Q435" s="437"/>
      <c r="R435" s="437"/>
      <c r="S435" s="437"/>
      <c r="T435" s="437"/>
      <c r="U435" s="437"/>
      <c r="V435" s="437"/>
      <c r="W435" s="437"/>
      <c r="X435" s="437"/>
      <c r="Y435" s="437"/>
      <c r="Z435" s="437"/>
      <c r="AA435" s="437"/>
      <c r="AB435" s="437"/>
      <c r="AC435" s="437"/>
      <c r="AD435" s="437"/>
      <c r="AE435" s="437"/>
    </row>
    <row r="436" spans="1:31" x14ac:dyDescent="0.3"/>
  </sheetData>
  <mergeCells count="3787">
    <mergeCell ref="C397:H397"/>
    <mergeCell ref="I397:J397"/>
    <mergeCell ref="K397:M397"/>
    <mergeCell ref="N397:O397"/>
    <mergeCell ref="P397:Q397"/>
    <mergeCell ref="R397:S397"/>
    <mergeCell ref="T397:U397"/>
    <mergeCell ref="V397:W397"/>
    <mergeCell ref="X397:Y397"/>
    <mergeCell ref="C396:H396"/>
    <mergeCell ref="I396:J396"/>
    <mergeCell ref="K396:M396"/>
    <mergeCell ref="N396:O396"/>
    <mergeCell ref="P396:Q396"/>
    <mergeCell ref="R396:S396"/>
    <mergeCell ref="T396:U396"/>
    <mergeCell ref="V396:W396"/>
    <mergeCell ref="X396:Y396"/>
    <mergeCell ref="C395:H395"/>
    <mergeCell ref="I395:J395"/>
    <mergeCell ref="K395:M395"/>
    <mergeCell ref="N395:O395"/>
    <mergeCell ref="P395:Q395"/>
    <mergeCell ref="R395:S395"/>
    <mergeCell ref="T395:U395"/>
    <mergeCell ref="V395:W395"/>
    <mergeCell ref="X395:Y395"/>
    <mergeCell ref="C394:H394"/>
    <mergeCell ref="I394:J394"/>
    <mergeCell ref="K394:M394"/>
    <mergeCell ref="N394:O394"/>
    <mergeCell ref="P394:Q394"/>
    <mergeCell ref="R394:S394"/>
    <mergeCell ref="T394:U394"/>
    <mergeCell ref="V394:W394"/>
    <mergeCell ref="X394:Y394"/>
    <mergeCell ref="C393:H393"/>
    <mergeCell ref="I393:J393"/>
    <mergeCell ref="K393:M393"/>
    <mergeCell ref="N393:O393"/>
    <mergeCell ref="P393:Q393"/>
    <mergeCell ref="R393:S393"/>
    <mergeCell ref="T393:U393"/>
    <mergeCell ref="V393:W393"/>
    <mergeCell ref="X393:Y393"/>
    <mergeCell ref="C392:H392"/>
    <mergeCell ref="I392:J392"/>
    <mergeCell ref="K392:M392"/>
    <mergeCell ref="N392:O392"/>
    <mergeCell ref="P392:Q392"/>
    <mergeCell ref="R392:S392"/>
    <mergeCell ref="T392:U392"/>
    <mergeCell ref="V392:W392"/>
    <mergeCell ref="X392:Y392"/>
    <mergeCell ref="C391:H391"/>
    <mergeCell ref="I391:J391"/>
    <mergeCell ref="K391:M391"/>
    <mergeCell ref="N391:O391"/>
    <mergeCell ref="P391:Q391"/>
    <mergeCell ref="R391:S391"/>
    <mergeCell ref="T391:U391"/>
    <mergeCell ref="V391:W391"/>
    <mergeCell ref="X391:Y391"/>
    <mergeCell ref="C390:H390"/>
    <mergeCell ref="I390:J390"/>
    <mergeCell ref="K390:M390"/>
    <mergeCell ref="N390:O390"/>
    <mergeCell ref="P390:Q390"/>
    <mergeCell ref="R390:S390"/>
    <mergeCell ref="T390:U390"/>
    <mergeCell ref="V390:W390"/>
    <mergeCell ref="X390:Y390"/>
    <mergeCell ref="C389:H389"/>
    <mergeCell ref="I389:J389"/>
    <mergeCell ref="K389:M389"/>
    <mergeCell ref="N389:O389"/>
    <mergeCell ref="P389:Q389"/>
    <mergeCell ref="R389:S389"/>
    <mergeCell ref="T389:U389"/>
    <mergeCell ref="V389:W389"/>
    <mergeCell ref="X389:Y389"/>
    <mergeCell ref="C388:H388"/>
    <mergeCell ref="I388:J388"/>
    <mergeCell ref="K388:M388"/>
    <mergeCell ref="N388:O388"/>
    <mergeCell ref="P388:Q388"/>
    <mergeCell ref="R388:S388"/>
    <mergeCell ref="T388:U388"/>
    <mergeCell ref="V388:W388"/>
    <mergeCell ref="X388:Y388"/>
    <mergeCell ref="C387:H387"/>
    <mergeCell ref="I387:J387"/>
    <mergeCell ref="K387:M387"/>
    <mergeCell ref="N387:O387"/>
    <mergeCell ref="P387:Q387"/>
    <mergeCell ref="R387:S387"/>
    <mergeCell ref="T387:U387"/>
    <mergeCell ref="V387:W387"/>
    <mergeCell ref="X387:Y387"/>
    <mergeCell ref="C386:H386"/>
    <mergeCell ref="I386:J386"/>
    <mergeCell ref="K386:M386"/>
    <mergeCell ref="N386:O386"/>
    <mergeCell ref="P386:Q386"/>
    <mergeCell ref="R386:S386"/>
    <mergeCell ref="T386:U386"/>
    <mergeCell ref="V386:W386"/>
    <mergeCell ref="X386:Y386"/>
    <mergeCell ref="C385:H385"/>
    <mergeCell ref="I385:J385"/>
    <mergeCell ref="K385:M385"/>
    <mergeCell ref="N385:O385"/>
    <mergeCell ref="P385:Q385"/>
    <mergeCell ref="R385:S385"/>
    <mergeCell ref="T385:U385"/>
    <mergeCell ref="V385:W385"/>
    <mergeCell ref="X385:Y385"/>
    <mergeCell ref="C384:H384"/>
    <mergeCell ref="I384:J384"/>
    <mergeCell ref="K384:M384"/>
    <mergeCell ref="N384:O384"/>
    <mergeCell ref="P384:Q384"/>
    <mergeCell ref="R384:S384"/>
    <mergeCell ref="T384:U384"/>
    <mergeCell ref="V384:W384"/>
    <mergeCell ref="X384:Y384"/>
    <mergeCell ref="C383:H383"/>
    <mergeCell ref="I383:J383"/>
    <mergeCell ref="K383:M383"/>
    <mergeCell ref="N383:O383"/>
    <mergeCell ref="P383:Q383"/>
    <mergeCell ref="R383:S383"/>
    <mergeCell ref="T383:U383"/>
    <mergeCell ref="V383:W383"/>
    <mergeCell ref="X383:Y383"/>
    <mergeCell ref="C382:H382"/>
    <mergeCell ref="I382:J382"/>
    <mergeCell ref="K382:M382"/>
    <mergeCell ref="N382:O382"/>
    <mergeCell ref="P382:Q382"/>
    <mergeCell ref="R382:S382"/>
    <mergeCell ref="T382:U382"/>
    <mergeCell ref="V382:W382"/>
    <mergeCell ref="X382:Y382"/>
    <mergeCell ref="C381:H381"/>
    <mergeCell ref="I381:J381"/>
    <mergeCell ref="K381:M381"/>
    <mergeCell ref="N381:O381"/>
    <mergeCell ref="P381:Q381"/>
    <mergeCell ref="R381:S381"/>
    <mergeCell ref="T381:U381"/>
    <mergeCell ref="V381:W381"/>
    <mergeCell ref="X381:Y381"/>
    <mergeCell ref="C380:H380"/>
    <mergeCell ref="I380:J380"/>
    <mergeCell ref="K380:M380"/>
    <mergeCell ref="N380:O380"/>
    <mergeCell ref="P380:Q380"/>
    <mergeCell ref="R380:S380"/>
    <mergeCell ref="T380:U380"/>
    <mergeCell ref="V380:W380"/>
    <mergeCell ref="X380:Y380"/>
    <mergeCell ref="C379:H379"/>
    <mergeCell ref="I379:J379"/>
    <mergeCell ref="K379:M379"/>
    <mergeCell ref="N379:O379"/>
    <mergeCell ref="P379:Q379"/>
    <mergeCell ref="R379:S379"/>
    <mergeCell ref="T379:U379"/>
    <mergeCell ref="V379:W379"/>
    <mergeCell ref="X379:Y379"/>
    <mergeCell ref="C378:H378"/>
    <mergeCell ref="I378:J378"/>
    <mergeCell ref="K378:M378"/>
    <mergeCell ref="N378:O378"/>
    <mergeCell ref="P378:Q378"/>
    <mergeCell ref="R378:S378"/>
    <mergeCell ref="T378:U378"/>
    <mergeCell ref="V378:W378"/>
    <mergeCell ref="X378:Y378"/>
    <mergeCell ref="C377:H377"/>
    <mergeCell ref="I377:J377"/>
    <mergeCell ref="K377:M377"/>
    <mergeCell ref="N377:O377"/>
    <mergeCell ref="P377:Q377"/>
    <mergeCell ref="R377:S377"/>
    <mergeCell ref="T377:U377"/>
    <mergeCell ref="V377:W377"/>
    <mergeCell ref="X377:Y377"/>
    <mergeCell ref="C376:H376"/>
    <mergeCell ref="I376:J376"/>
    <mergeCell ref="K376:M376"/>
    <mergeCell ref="N376:O376"/>
    <mergeCell ref="P376:Q376"/>
    <mergeCell ref="R376:S376"/>
    <mergeCell ref="T376:U376"/>
    <mergeCell ref="V376:W376"/>
    <mergeCell ref="X376:Y376"/>
    <mergeCell ref="C375:H375"/>
    <mergeCell ref="I375:J375"/>
    <mergeCell ref="K375:M375"/>
    <mergeCell ref="N375:O375"/>
    <mergeCell ref="P375:Q375"/>
    <mergeCell ref="R375:S375"/>
    <mergeCell ref="T375:U375"/>
    <mergeCell ref="V375:W375"/>
    <mergeCell ref="X375:Y375"/>
    <mergeCell ref="C374:H374"/>
    <mergeCell ref="I374:J374"/>
    <mergeCell ref="K374:M374"/>
    <mergeCell ref="N374:O374"/>
    <mergeCell ref="P374:Q374"/>
    <mergeCell ref="R374:S374"/>
    <mergeCell ref="T374:U374"/>
    <mergeCell ref="V374:W374"/>
    <mergeCell ref="X374:Y374"/>
    <mergeCell ref="C373:H373"/>
    <mergeCell ref="I373:J373"/>
    <mergeCell ref="K373:M373"/>
    <mergeCell ref="N373:O373"/>
    <mergeCell ref="P373:Q373"/>
    <mergeCell ref="R373:S373"/>
    <mergeCell ref="T373:U373"/>
    <mergeCell ref="V373:W373"/>
    <mergeCell ref="X373:Y373"/>
    <mergeCell ref="C372:H372"/>
    <mergeCell ref="I372:J372"/>
    <mergeCell ref="K372:M372"/>
    <mergeCell ref="N372:O372"/>
    <mergeCell ref="P372:Q372"/>
    <mergeCell ref="R372:S372"/>
    <mergeCell ref="T372:U372"/>
    <mergeCell ref="V372:W372"/>
    <mergeCell ref="X372:Y372"/>
    <mergeCell ref="C371:H371"/>
    <mergeCell ref="I371:J371"/>
    <mergeCell ref="K371:M371"/>
    <mergeCell ref="N371:O371"/>
    <mergeCell ref="P371:Q371"/>
    <mergeCell ref="R371:S371"/>
    <mergeCell ref="T371:U371"/>
    <mergeCell ref="V371:W371"/>
    <mergeCell ref="X371:Y371"/>
    <mergeCell ref="C370:H370"/>
    <mergeCell ref="I370:J370"/>
    <mergeCell ref="K370:M370"/>
    <mergeCell ref="N370:O370"/>
    <mergeCell ref="P370:Q370"/>
    <mergeCell ref="R370:S370"/>
    <mergeCell ref="T370:U370"/>
    <mergeCell ref="V370:W370"/>
    <mergeCell ref="X370:Y370"/>
    <mergeCell ref="C369:H369"/>
    <mergeCell ref="I369:J369"/>
    <mergeCell ref="K369:M369"/>
    <mergeCell ref="N369:O369"/>
    <mergeCell ref="P369:Q369"/>
    <mergeCell ref="R369:S369"/>
    <mergeCell ref="T369:U369"/>
    <mergeCell ref="V369:W369"/>
    <mergeCell ref="X369:Y369"/>
    <mergeCell ref="C368:H368"/>
    <mergeCell ref="I368:J368"/>
    <mergeCell ref="K368:M368"/>
    <mergeCell ref="N368:O368"/>
    <mergeCell ref="P368:Q368"/>
    <mergeCell ref="R368:S368"/>
    <mergeCell ref="T368:U368"/>
    <mergeCell ref="V368:W368"/>
    <mergeCell ref="X368:Y368"/>
    <mergeCell ref="C367:H367"/>
    <mergeCell ref="I367:J367"/>
    <mergeCell ref="K367:M367"/>
    <mergeCell ref="N367:O367"/>
    <mergeCell ref="P367:Q367"/>
    <mergeCell ref="R367:S367"/>
    <mergeCell ref="T367:U367"/>
    <mergeCell ref="V367:W367"/>
    <mergeCell ref="X367:Y367"/>
    <mergeCell ref="C366:H366"/>
    <mergeCell ref="I366:J366"/>
    <mergeCell ref="K366:M366"/>
    <mergeCell ref="N366:O366"/>
    <mergeCell ref="P366:Q366"/>
    <mergeCell ref="R366:S366"/>
    <mergeCell ref="T366:U366"/>
    <mergeCell ref="V366:W366"/>
    <mergeCell ref="X366:Y366"/>
    <mergeCell ref="C365:H365"/>
    <mergeCell ref="I365:J365"/>
    <mergeCell ref="K365:M365"/>
    <mergeCell ref="N365:O365"/>
    <mergeCell ref="P365:Q365"/>
    <mergeCell ref="R365:S365"/>
    <mergeCell ref="T365:U365"/>
    <mergeCell ref="V365:W365"/>
    <mergeCell ref="X365:Y365"/>
    <mergeCell ref="C364:H364"/>
    <mergeCell ref="I364:J364"/>
    <mergeCell ref="K364:M364"/>
    <mergeCell ref="N364:O364"/>
    <mergeCell ref="P364:Q364"/>
    <mergeCell ref="R364:S364"/>
    <mergeCell ref="T364:U364"/>
    <mergeCell ref="V364:W364"/>
    <mergeCell ref="X364:Y364"/>
    <mergeCell ref="C363:H363"/>
    <mergeCell ref="I363:J363"/>
    <mergeCell ref="K363:M363"/>
    <mergeCell ref="N363:O363"/>
    <mergeCell ref="P363:Q363"/>
    <mergeCell ref="R363:S363"/>
    <mergeCell ref="T363:U363"/>
    <mergeCell ref="V363:W363"/>
    <mergeCell ref="X363:Y363"/>
    <mergeCell ref="C362:H362"/>
    <mergeCell ref="I362:J362"/>
    <mergeCell ref="K362:M362"/>
    <mergeCell ref="N362:O362"/>
    <mergeCell ref="P362:Q362"/>
    <mergeCell ref="R362:S362"/>
    <mergeCell ref="T362:U362"/>
    <mergeCell ref="V362:W362"/>
    <mergeCell ref="X362:Y362"/>
    <mergeCell ref="C361:H361"/>
    <mergeCell ref="I361:J361"/>
    <mergeCell ref="K361:M361"/>
    <mergeCell ref="N361:O361"/>
    <mergeCell ref="P361:Q361"/>
    <mergeCell ref="R361:S361"/>
    <mergeCell ref="T361:U361"/>
    <mergeCell ref="V361:W361"/>
    <mergeCell ref="X361:Y361"/>
    <mergeCell ref="C360:H360"/>
    <mergeCell ref="I360:J360"/>
    <mergeCell ref="K360:M360"/>
    <mergeCell ref="N360:O360"/>
    <mergeCell ref="P360:Q360"/>
    <mergeCell ref="R360:S360"/>
    <mergeCell ref="T360:U360"/>
    <mergeCell ref="V360:W360"/>
    <mergeCell ref="X360:Y360"/>
    <mergeCell ref="C359:H359"/>
    <mergeCell ref="I359:J359"/>
    <mergeCell ref="K359:M359"/>
    <mergeCell ref="N359:O359"/>
    <mergeCell ref="P359:Q359"/>
    <mergeCell ref="R359:S359"/>
    <mergeCell ref="T359:U359"/>
    <mergeCell ref="V359:W359"/>
    <mergeCell ref="X359:Y359"/>
    <mergeCell ref="C358:H358"/>
    <mergeCell ref="I358:J358"/>
    <mergeCell ref="K358:M358"/>
    <mergeCell ref="N358:O358"/>
    <mergeCell ref="P358:Q358"/>
    <mergeCell ref="R358:S358"/>
    <mergeCell ref="T358:U358"/>
    <mergeCell ref="V358:W358"/>
    <mergeCell ref="X358:Y358"/>
    <mergeCell ref="C357:H357"/>
    <mergeCell ref="I357:J357"/>
    <mergeCell ref="K357:M357"/>
    <mergeCell ref="N357:O357"/>
    <mergeCell ref="P357:Q357"/>
    <mergeCell ref="R357:S357"/>
    <mergeCell ref="T357:U357"/>
    <mergeCell ref="V357:W357"/>
    <mergeCell ref="X357:Y357"/>
    <mergeCell ref="C356:H356"/>
    <mergeCell ref="I356:J356"/>
    <mergeCell ref="K356:M356"/>
    <mergeCell ref="N356:O356"/>
    <mergeCell ref="P356:Q356"/>
    <mergeCell ref="R356:S356"/>
    <mergeCell ref="T356:U356"/>
    <mergeCell ref="V356:W356"/>
    <mergeCell ref="X356:Y356"/>
    <mergeCell ref="C355:H355"/>
    <mergeCell ref="I355:J355"/>
    <mergeCell ref="K355:M355"/>
    <mergeCell ref="N355:O355"/>
    <mergeCell ref="P355:Q355"/>
    <mergeCell ref="R355:S355"/>
    <mergeCell ref="T355:U355"/>
    <mergeCell ref="V355:W355"/>
    <mergeCell ref="X355:Y355"/>
    <mergeCell ref="C354:H354"/>
    <mergeCell ref="I354:J354"/>
    <mergeCell ref="K354:M354"/>
    <mergeCell ref="N354:O354"/>
    <mergeCell ref="P354:Q354"/>
    <mergeCell ref="R354:S354"/>
    <mergeCell ref="T354:U354"/>
    <mergeCell ref="V354:W354"/>
    <mergeCell ref="X354:Y354"/>
    <mergeCell ref="C353:H353"/>
    <mergeCell ref="I353:J353"/>
    <mergeCell ref="K353:M353"/>
    <mergeCell ref="N353:O353"/>
    <mergeCell ref="P353:Q353"/>
    <mergeCell ref="R353:S353"/>
    <mergeCell ref="T353:U353"/>
    <mergeCell ref="V353:W353"/>
    <mergeCell ref="X353:Y353"/>
    <mergeCell ref="C352:H352"/>
    <mergeCell ref="I352:J352"/>
    <mergeCell ref="K352:M352"/>
    <mergeCell ref="N352:O352"/>
    <mergeCell ref="P352:Q352"/>
    <mergeCell ref="R352:S352"/>
    <mergeCell ref="T352:U352"/>
    <mergeCell ref="V352:W352"/>
    <mergeCell ref="X352:Y352"/>
    <mergeCell ref="C351:H351"/>
    <mergeCell ref="I351:J351"/>
    <mergeCell ref="K351:M351"/>
    <mergeCell ref="N351:O351"/>
    <mergeCell ref="P351:Q351"/>
    <mergeCell ref="R351:S351"/>
    <mergeCell ref="T351:U351"/>
    <mergeCell ref="V351:W351"/>
    <mergeCell ref="X351:Y351"/>
    <mergeCell ref="C350:H350"/>
    <mergeCell ref="I350:J350"/>
    <mergeCell ref="K350:M350"/>
    <mergeCell ref="N350:O350"/>
    <mergeCell ref="P350:Q350"/>
    <mergeCell ref="R350:S350"/>
    <mergeCell ref="T350:U350"/>
    <mergeCell ref="V350:W350"/>
    <mergeCell ref="X350:Y350"/>
    <mergeCell ref="C349:H349"/>
    <mergeCell ref="I349:J349"/>
    <mergeCell ref="K349:M349"/>
    <mergeCell ref="N349:O349"/>
    <mergeCell ref="P349:Q349"/>
    <mergeCell ref="R349:S349"/>
    <mergeCell ref="T349:U349"/>
    <mergeCell ref="V349:W349"/>
    <mergeCell ref="X349:Y349"/>
    <mergeCell ref="C348:H348"/>
    <mergeCell ref="I348:J348"/>
    <mergeCell ref="K348:M348"/>
    <mergeCell ref="N348:O348"/>
    <mergeCell ref="P348:Q348"/>
    <mergeCell ref="R348:S348"/>
    <mergeCell ref="T348:U348"/>
    <mergeCell ref="V348:W348"/>
    <mergeCell ref="X348:Y348"/>
    <mergeCell ref="C347:H347"/>
    <mergeCell ref="I347:J347"/>
    <mergeCell ref="K347:M347"/>
    <mergeCell ref="N347:O347"/>
    <mergeCell ref="P347:Q347"/>
    <mergeCell ref="R347:S347"/>
    <mergeCell ref="T347:U347"/>
    <mergeCell ref="V347:W347"/>
    <mergeCell ref="X347:Y347"/>
    <mergeCell ref="C346:H346"/>
    <mergeCell ref="I346:J346"/>
    <mergeCell ref="K346:M346"/>
    <mergeCell ref="N346:O346"/>
    <mergeCell ref="P346:Q346"/>
    <mergeCell ref="R346:S346"/>
    <mergeCell ref="T346:U346"/>
    <mergeCell ref="V346:W346"/>
    <mergeCell ref="X346:Y346"/>
    <mergeCell ref="C345:H345"/>
    <mergeCell ref="I345:J345"/>
    <mergeCell ref="K345:M345"/>
    <mergeCell ref="N345:O345"/>
    <mergeCell ref="P345:Q345"/>
    <mergeCell ref="R345:S345"/>
    <mergeCell ref="T345:U345"/>
    <mergeCell ref="V345:W345"/>
    <mergeCell ref="X345:Y345"/>
    <mergeCell ref="C344:H344"/>
    <mergeCell ref="I344:J344"/>
    <mergeCell ref="K344:M344"/>
    <mergeCell ref="N344:O344"/>
    <mergeCell ref="P344:Q344"/>
    <mergeCell ref="R344:S344"/>
    <mergeCell ref="T344:U344"/>
    <mergeCell ref="V344:W344"/>
    <mergeCell ref="X344:Y344"/>
    <mergeCell ref="C343:H343"/>
    <mergeCell ref="I343:J343"/>
    <mergeCell ref="K343:M343"/>
    <mergeCell ref="N343:O343"/>
    <mergeCell ref="P343:Q343"/>
    <mergeCell ref="R343:S343"/>
    <mergeCell ref="T343:U343"/>
    <mergeCell ref="V343:W343"/>
    <mergeCell ref="X343:Y343"/>
    <mergeCell ref="C342:H342"/>
    <mergeCell ref="I342:J342"/>
    <mergeCell ref="K342:M342"/>
    <mergeCell ref="N342:O342"/>
    <mergeCell ref="P342:Q342"/>
    <mergeCell ref="R342:S342"/>
    <mergeCell ref="T342:U342"/>
    <mergeCell ref="V342:W342"/>
    <mergeCell ref="X342:Y342"/>
    <mergeCell ref="C341:H341"/>
    <mergeCell ref="I341:J341"/>
    <mergeCell ref="K341:M341"/>
    <mergeCell ref="N341:O341"/>
    <mergeCell ref="P341:Q341"/>
    <mergeCell ref="R341:S341"/>
    <mergeCell ref="T341:U341"/>
    <mergeCell ref="V341:W341"/>
    <mergeCell ref="X341:Y341"/>
    <mergeCell ref="C340:H340"/>
    <mergeCell ref="I340:J340"/>
    <mergeCell ref="K340:M340"/>
    <mergeCell ref="N340:O340"/>
    <mergeCell ref="P340:Q340"/>
    <mergeCell ref="R340:S340"/>
    <mergeCell ref="T340:U340"/>
    <mergeCell ref="V340:W340"/>
    <mergeCell ref="X340:Y340"/>
    <mergeCell ref="C339:H339"/>
    <mergeCell ref="I339:J339"/>
    <mergeCell ref="K339:M339"/>
    <mergeCell ref="N339:O339"/>
    <mergeCell ref="P339:Q339"/>
    <mergeCell ref="R339:S339"/>
    <mergeCell ref="T339:U339"/>
    <mergeCell ref="V339:W339"/>
    <mergeCell ref="X339:Y339"/>
    <mergeCell ref="C338:H338"/>
    <mergeCell ref="I338:J338"/>
    <mergeCell ref="K338:M338"/>
    <mergeCell ref="N338:O338"/>
    <mergeCell ref="P338:Q338"/>
    <mergeCell ref="R338:S338"/>
    <mergeCell ref="T338:U338"/>
    <mergeCell ref="V338:W338"/>
    <mergeCell ref="X338:Y338"/>
    <mergeCell ref="C337:H337"/>
    <mergeCell ref="I337:J337"/>
    <mergeCell ref="K337:M337"/>
    <mergeCell ref="N337:O337"/>
    <mergeCell ref="P337:Q337"/>
    <mergeCell ref="R337:S337"/>
    <mergeCell ref="T337:U337"/>
    <mergeCell ref="V337:W337"/>
    <mergeCell ref="X337:Y337"/>
    <mergeCell ref="C336:H336"/>
    <mergeCell ref="I336:J336"/>
    <mergeCell ref="K336:M336"/>
    <mergeCell ref="N336:O336"/>
    <mergeCell ref="P336:Q336"/>
    <mergeCell ref="R336:S336"/>
    <mergeCell ref="T336:U336"/>
    <mergeCell ref="V336:W336"/>
    <mergeCell ref="X336:Y336"/>
    <mergeCell ref="C335:H335"/>
    <mergeCell ref="I335:J335"/>
    <mergeCell ref="K335:M335"/>
    <mergeCell ref="N335:O335"/>
    <mergeCell ref="P335:Q335"/>
    <mergeCell ref="R335:S335"/>
    <mergeCell ref="T335:U335"/>
    <mergeCell ref="V335:W335"/>
    <mergeCell ref="X335:Y335"/>
    <mergeCell ref="C334:H334"/>
    <mergeCell ref="I334:J334"/>
    <mergeCell ref="K334:M334"/>
    <mergeCell ref="N334:O334"/>
    <mergeCell ref="P334:Q334"/>
    <mergeCell ref="R334:S334"/>
    <mergeCell ref="T334:U334"/>
    <mergeCell ref="V334:W334"/>
    <mergeCell ref="X334:Y334"/>
    <mergeCell ref="C333:H333"/>
    <mergeCell ref="I333:J333"/>
    <mergeCell ref="K333:M333"/>
    <mergeCell ref="N333:O333"/>
    <mergeCell ref="P333:Q333"/>
    <mergeCell ref="R333:S333"/>
    <mergeCell ref="T333:U333"/>
    <mergeCell ref="V333:W333"/>
    <mergeCell ref="X333:Y333"/>
    <mergeCell ref="C332:H332"/>
    <mergeCell ref="I332:J332"/>
    <mergeCell ref="K332:M332"/>
    <mergeCell ref="N332:O332"/>
    <mergeCell ref="P332:Q332"/>
    <mergeCell ref="R332:S332"/>
    <mergeCell ref="T332:U332"/>
    <mergeCell ref="V332:W332"/>
    <mergeCell ref="X332:Y332"/>
    <mergeCell ref="C331:H331"/>
    <mergeCell ref="I331:J331"/>
    <mergeCell ref="K331:M331"/>
    <mergeCell ref="N331:O331"/>
    <mergeCell ref="P331:Q331"/>
    <mergeCell ref="R331:S331"/>
    <mergeCell ref="T331:U331"/>
    <mergeCell ref="V331:W331"/>
    <mergeCell ref="X331:Y331"/>
    <mergeCell ref="C330:H330"/>
    <mergeCell ref="I330:J330"/>
    <mergeCell ref="K330:M330"/>
    <mergeCell ref="N330:O330"/>
    <mergeCell ref="P330:Q330"/>
    <mergeCell ref="R330:S330"/>
    <mergeCell ref="T330:U330"/>
    <mergeCell ref="V330:W330"/>
    <mergeCell ref="X330:Y330"/>
    <mergeCell ref="C329:H329"/>
    <mergeCell ref="I329:J329"/>
    <mergeCell ref="K329:M329"/>
    <mergeCell ref="N329:O329"/>
    <mergeCell ref="P329:Q329"/>
    <mergeCell ref="R329:S329"/>
    <mergeCell ref="T329:U329"/>
    <mergeCell ref="V329:W329"/>
    <mergeCell ref="X329:Y329"/>
    <mergeCell ref="C328:H328"/>
    <mergeCell ref="I328:J328"/>
    <mergeCell ref="K328:M328"/>
    <mergeCell ref="N328:O328"/>
    <mergeCell ref="P328:Q328"/>
    <mergeCell ref="R328:S328"/>
    <mergeCell ref="T328:U328"/>
    <mergeCell ref="V328:W328"/>
    <mergeCell ref="X328:Y328"/>
    <mergeCell ref="C327:H327"/>
    <mergeCell ref="I327:J327"/>
    <mergeCell ref="K327:M327"/>
    <mergeCell ref="N327:O327"/>
    <mergeCell ref="P327:Q327"/>
    <mergeCell ref="R327:S327"/>
    <mergeCell ref="T327:U327"/>
    <mergeCell ref="V327:W327"/>
    <mergeCell ref="X327:Y327"/>
    <mergeCell ref="C326:H326"/>
    <mergeCell ref="I326:J326"/>
    <mergeCell ref="K326:M326"/>
    <mergeCell ref="N326:O326"/>
    <mergeCell ref="P326:Q326"/>
    <mergeCell ref="R326:S326"/>
    <mergeCell ref="T326:U326"/>
    <mergeCell ref="V326:W326"/>
    <mergeCell ref="X326:Y326"/>
    <mergeCell ref="C325:H325"/>
    <mergeCell ref="I325:J325"/>
    <mergeCell ref="K325:M325"/>
    <mergeCell ref="N325:O325"/>
    <mergeCell ref="P325:Q325"/>
    <mergeCell ref="R325:S325"/>
    <mergeCell ref="T325:U325"/>
    <mergeCell ref="V325:W325"/>
    <mergeCell ref="X325:Y325"/>
    <mergeCell ref="C324:H324"/>
    <mergeCell ref="I324:J324"/>
    <mergeCell ref="K324:M324"/>
    <mergeCell ref="N324:O324"/>
    <mergeCell ref="P324:Q324"/>
    <mergeCell ref="R324:S324"/>
    <mergeCell ref="T324:U324"/>
    <mergeCell ref="V324:W324"/>
    <mergeCell ref="X324:Y324"/>
    <mergeCell ref="C323:H323"/>
    <mergeCell ref="I323:J323"/>
    <mergeCell ref="K323:M323"/>
    <mergeCell ref="N323:O323"/>
    <mergeCell ref="P323:Q323"/>
    <mergeCell ref="R323:S323"/>
    <mergeCell ref="T323:U323"/>
    <mergeCell ref="V323:W323"/>
    <mergeCell ref="X323:Y323"/>
    <mergeCell ref="C322:H322"/>
    <mergeCell ref="I322:J322"/>
    <mergeCell ref="K322:M322"/>
    <mergeCell ref="N322:O322"/>
    <mergeCell ref="P322:Q322"/>
    <mergeCell ref="R322:S322"/>
    <mergeCell ref="T322:U322"/>
    <mergeCell ref="V322:W322"/>
    <mergeCell ref="X322:Y322"/>
    <mergeCell ref="C321:H321"/>
    <mergeCell ref="I321:J321"/>
    <mergeCell ref="K321:M321"/>
    <mergeCell ref="N321:O321"/>
    <mergeCell ref="P321:Q321"/>
    <mergeCell ref="R321:S321"/>
    <mergeCell ref="T321:U321"/>
    <mergeCell ref="V321:W321"/>
    <mergeCell ref="X321:Y321"/>
    <mergeCell ref="C320:H320"/>
    <mergeCell ref="I320:J320"/>
    <mergeCell ref="K320:M320"/>
    <mergeCell ref="N320:O320"/>
    <mergeCell ref="P320:Q320"/>
    <mergeCell ref="R320:S320"/>
    <mergeCell ref="T320:U320"/>
    <mergeCell ref="V320:W320"/>
    <mergeCell ref="X320:Y320"/>
    <mergeCell ref="C319:H319"/>
    <mergeCell ref="I319:J319"/>
    <mergeCell ref="K319:M319"/>
    <mergeCell ref="N319:O319"/>
    <mergeCell ref="P319:Q319"/>
    <mergeCell ref="R319:S319"/>
    <mergeCell ref="T319:U319"/>
    <mergeCell ref="V319:W319"/>
    <mergeCell ref="X319:Y319"/>
    <mergeCell ref="C318:H318"/>
    <mergeCell ref="I318:J318"/>
    <mergeCell ref="K318:M318"/>
    <mergeCell ref="N318:O318"/>
    <mergeCell ref="P318:Q318"/>
    <mergeCell ref="R318:S318"/>
    <mergeCell ref="T318:U318"/>
    <mergeCell ref="V318:W318"/>
    <mergeCell ref="X318:Y318"/>
    <mergeCell ref="C317:H317"/>
    <mergeCell ref="I317:J317"/>
    <mergeCell ref="K317:M317"/>
    <mergeCell ref="N317:O317"/>
    <mergeCell ref="P317:Q317"/>
    <mergeCell ref="R317:S317"/>
    <mergeCell ref="T317:U317"/>
    <mergeCell ref="V317:W317"/>
    <mergeCell ref="X317:Y317"/>
    <mergeCell ref="C316:H316"/>
    <mergeCell ref="I316:J316"/>
    <mergeCell ref="K316:M316"/>
    <mergeCell ref="N316:O316"/>
    <mergeCell ref="P316:Q316"/>
    <mergeCell ref="R316:S316"/>
    <mergeCell ref="T316:U316"/>
    <mergeCell ref="V316:W316"/>
    <mergeCell ref="X316:Y316"/>
    <mergeCell ref="C315:H315"/>
    <mergeCell ref="I315:J315"/>
    <mergeCell ref="K315:M315"/>
    <mergeCell ref="N315:O315"/>
    <mergeCell ref="P315:Q315"/>
    <mergeCell ref="R315:S315"/>
    <mergeCell ref="T315:U315"/>
    <mergeCell ref="V315:W315"/>
    <mergeCell ref="X315:Y315"/>
    <mergeCell ref="C314:H314"/>
    <mergeCell ref="I314:J314"/>
    <mergeCell ref="K314:M314"/>
    <mergeCell ref="N314:O314"/>
    <mergeCell ref="P314:Q314"/>
    <mergeCell ref="R314:S314"/>
    <mergeCell ref="T314:U314"/>
    <mergeCell ref="V314:W314"/>
    <mergeCell ref="X314:Y314"/>
    <mergeCell ref="C313:H313"/>
    <mergeCell ref="I313:J313"/>
    <mergeCell ref="K313:M313"/>
    <mergeCell ref="N313:O313"/>
    <mergeCell ref="P313:Q313"/>
    <mergeCell ref="R313:S313"/>
    <mergeCell ref="T313:U313"/>
    <mergeCell ref="V313:W313"/>
    <mergeCell ref="X313:Y313"/>
    <mergeCell ref="C312:H312"/>
    <mergeCell ref="I312:J312"/>
    <mergeCell ref="K312:M312"/>
    <mergeCell ref="N312:O312"/>
    <mergeCell ref="P312:Q312"/>
    <mergeCell ref="R312:S312"/>
    <mergeCell ref="T312:U312"/>
    <mergeCell ref="V312:W312"/>
    <mergeCell ref="X312:Y312"/>
    <mergeCell ref="C311:H311"/>
    <mergeCell ref="I311:J311"/>
    <mergeCell ref="K311:M311"/>
    <mergeCell ref="N311:O311"/>
    <mergeCell ref="P311:Q311"/>
    <mergeCell ref="R311:S311"/>
    <mergeCell ref="T311:U311"/>
    <mergeCell ref="V311:W311"/>
    <mergeCell ref="X311:Y311"/>
    <mergeCell ref="C310:H310"/>
    <mergeCell ref="I310:J310"/>
    <mergeCell ref="K310:M310"/>
    <mergeCell ref="N310:O310"/>
    <mergeCell ref="P310:Q310"/>
    <mergeCell ref="R310:S310"/>
    <mergeCell ref="T310:U310"/>
    <mergeCell ref="V310:W310"/>
    <mergeCell ref="X310:Y310"/>
    <mergeCell ref="C309:H309"/>
    <mergeCell ref="I309:J309"/>
    <mergeCell ref="K309:M309"/>
    <mergeCell ref="N309:O309"/>
    <mergeCell ref="P309:Q309"/>
    <mergeCell ref="R309:S309"/>
    <mergeCell ref="T309:U309"/>
    <mergeCell ref="V309:W309"/>
    <mergeCell ref="X309:Y309"/>
    <mergeCell ref="C308:H308"/>
    <mergeCell ref="I308:J308"/>
    <mergeCell ref="K308:M308"/>
    <mergeCell ref="N308:O308"/>
    <mergeCell ref="P308:Q308"/>
    <mergeCell ref="R308:S308"/>
    <mergeCell ref="T308:U308"/>
    <mergeCell ref="V308:W308"/>
    <mergeCell ref="X308:Y308"/>
    <mergeCell ref="C307:H307"/>
    <mergeCell ref="I307:J307"/>
    <mergeCell ref="K307:M307"/>
    <mergeCell ref="N307:O307"/>
    <mergeCell ref="P307:Q307"/>
    <mergeCell ref="R307:S307"/>
    <mergeCell ref="T307:U307"/>
    <mergeCell ref="V307:W307"/>
    <mergeCell ref="X307:Y307"/>
    <mergeCell ref="C306:H306"/>
    <mergeCell ref="I306:J306"/>
    <mergeCell ref="K306:M306"/>
    <mergeCell ref="N306:O306"/>
    <mergeCell ref="P306:Q306"/>
    <mergeCell ref="R306:S306"/>
    <mergeCell ref="T306:U306"/>
    <mergeCell ref="V306:W306"/>
    <mergeCell ref="X306:Y306"/>
    <mergeCell ref="C305:H305"/>
    <mergeCell ref="I305:J305"/>
    <mergeCell ref="K305:M305"/>
    <mergeCell ref="N305:O305"/>
    <mergeCell ref="P305:Q305"/>
    <mergeCell ref="R305:S305"/>
    <mergeCell ref="T305:U305"/>
    <mergeCell ref="V305:W305"/>
    <mergeCell ref="X305:Y305"/>
    <mergeCell ref="C304:H304"/>
    <mergeCell ref="I304:J304"/>
    <mergeCell ref="K304:M304"/>
    <mergeCell ref="N304:O304"/>
    <mergeCell ref="P304:Q304"/>
    <mergeCell ref="R304:S304"/>
    <mergeCell ref="T304:U304"/>
    <mergeCell ref="V304:W304"/>
    <mergeCell ref="X304:Y304"/>
    <mergeCell ref="C303:H303"/>
    <mergeCell ref="I303:J303"/>
    <mergeCell ref="K303:M303"/>
    <mergeCell ref="N303:O303"/>
    <mergeCell ref="P303:Q303"/>
    <mergeCell ref="R303:S303"/>
    <mergeCell ref="T303:U303"/>
    <mergeCell ref="V303:W303"/>
    <mergeCell ref="X303:Y303"/>
    <mergeCell ref="C302:H302"/>
    <mergeCell ref="I302:J302"/>
    <mergeCell ref="K302:M302"/>
    <mergeCell ref="N302:O302"/>
    <mergeCell ref="P302:Q302"/>
    <mergeCell ref="R302:S302"/>
    <mergeCell ref="T302:U302"/>
    <mergeCell ref="V302:W302"/>
    <mergeCell ref="X302:Y302"/>
    <mergeCell ref="C301:H301"/>
    <mergeCell ref="I301:J301"/>
    <mergeCell ref="K301:M301"/>
    <mergeCell ref="N301:O301"/>
    <mergeCell ref="P301:Q301"/>
    <mergeCell ref="R301:S301"/>
    <mergeCell ref="T301:U301"/>
    <mergeCell ref="V301:W301"/>
    <mergeCell ref="X301:Y301"/>
    <mergeCell ref="C300:H300"/>
    <mergeCell ref="I300:J300"/>
    <mergeCell ref="K300:M300"/>
    <mergeCell ref="N300:O300"/>
    <mergeCell ref="P300:Q300"/>
    <mergeCell ref="R300:S300"/>
    <mergeCell ref="T300:U300"/>
    <mergeCell ref="V300:W300"/>
    <mergeCell ref="X300:Y300"/>
    <mergeCell ref="C299:H299"/>
    <mergeCell ref="I299:J299"/>
    <mergeCell ref="K299:M299"/>
    <mergeCell ref="N299:O299"/>
    <mergeCell ref="P299:Q299"/>
    <mergeCell ref="R299:S299"/>
    <mergeCell ref="T299:U299"/>
    <mergeCell ref="V299:W299"/>
    <mergeCell ref="X299:Y299"/>
    <mergeCell ref="C298:H298"/>
    <mergeCell ref="I298:J298"/>
    <mergeCell ref="K298:M298"/>
    <mergeCell ref="N298:O298"/>
    <mergeCell ref="P298:Q298"/>
    <mergeCell ref="R298:S298"/>
    <mergeCell ref="T298:U298"/>
    <mergeCell ref="V298:W298"/>
    <mergeCell ref="X298:Y298"/>
    <mergeCell ref="C297:H297"/>
    <mergeCell ref="I297:J297"/>
    <mergeCell ref="K297:M297"/>
    <mergeCell ref="N297:O297"/>
    <mergeCell ref="P297:Q297"/>
    <mergeCell ref="R297:S297"/>
    <mergeCell ref="T297:U297"/>
    <mergeCell ref="V297:W297"/>
    <mergeCell ref="X297:Y297"/>
    <mergeCell ref="C296:H296"/>
    <mergeCell ref="I296:J296"/>
    <mergeCell ref="K296:M296"/>
    <mergeCell ref="N296:O296"/>
    <mergeCell ref="P296:Q296"/>
    <mergeCell ref="R296:S296"/>
    <mergeCell ref="T296:U296"/>
    <mergeCell ref="V296:W296"/>
    <mergeCell ref="X296:Y296"/>
    <mergeCell ref="X295:Y295"/>
    <mergeCell ref="AA261:AB261"/>
    <mergeCell ref="C293:H293"/>
    <mergeCell ref="I293:J293"/>
    <mergeCell ref="K293:M293"/>
    <mergeCell ref="N293:O293"/>
    <mergeCell ref="P293:Q293"/>
    <mergeCell ref="R293:S293"/>
    <mergeCell ref="T293:U293"/>
    <mergeCell ref="V293:W293"/>
    <mergeCell ref="X293:Y293"/>
    <mergeCell ref="C261:H261"/>
    <mergeCell ref="I261:J261"/>
    <mergeCell ref="K261:M261"/>
    <mergeCell ref="N261:O261"/>
    <mergeCell ref="P261:Q261"/>
    <mergeCell ref="R261:S261"/>
    <mergeCell ref="T261:U261"/>
    <mergeCell ref="V261:W261"/>
    <mergeCell ref="X261:Y261"/>
    <mergeCell ref="T292:U292"/>
    <mergeCell ref="V292:W292"/>
    <mergeCell ref="X292:Y292"/>
    <mergeCell ref="C291:H291"/>
    <mergeCell ref="I291:J291"/>
    <mergeCell ref="K291:M291"/>
    <mergeCell ref="N291:O291"/>
    <mergeCell ref="P291:Q291"/>
    <mergeCell ref="R291:S291"/>
    <mergeCell ref="T291:U291"/>
    <mergeCell ref="V291:W291"/>
    <mergeCell ref="X291:Y291"/>
    <mergeCell ref="AA259:AB259"/>
    <mergeCell ref="C260:H260"/>
    <mergeCell ref="I260:J260"/>
    <mergeCell ref="K260:M260"/>
    <mergeCell ref="N260:O260"/>
    <mergeCell ref="P260:Q260"/>
    <mergeCell ref="R260:S260"/>
    <mergeCell ref="T260:U260"/>
    <mergeCell ref="V260:W260"/>
    <mergeCell ref="X260:Y260"/>
    <mergeCell ref="AA260:AB260"/>
    <mergeCell ref="C259:H259"/>
    <mergeCell ref="I259:J259"/>
    <mergeCell ref="K259:M259"/>
    <mergeCell ref="N259:O259"/>
    <mergeCell ref="P259:Q259"/>
    <mergeCell ref="R259:S259"/>
    <mergeCell ref="T259:U259"/>
    <mergeCell ref="V259:W259"/>
    <mergeCell ref="X259:Y259"/>
    <mergeCell ref="AA257:AB257"/>
    <mergeCell ref="C258:H258"/>
    <mergeCell ref="I258:J258"/>
    <mergeCell ref="K258:M258"/>
    <mergeCell ref="N258:O258"/>
    <mergeCell ref="P258:Q258"/>
    <mergeCell ref="R258:S258"/>
    <mergeCell ref="T258:U258"/>
    <mergeCell ref="V258:W258"/>
    <mergeCell ref="X258:Y258"/>
    <mergeCell ref="AA258:AB258"/>
    <mergeCell ref="C257:H257"/>
    <mergeCell ref="I257:J257"/>
    <mergeCell ref="K257:M257"/>
    <mergeCell ref="N257:O257"/>
    <mergeCell ref="P257:Q257"/>
    <mergeCell ref="R257:S257"/>
    <mergeCell ref="T257:U257"/>
    <mergeCell ref="V257:W257"/>
    <mergeCell ref="X257:Y257"/>
    <mergeCell ref="AA255:AB255"/>
    <mergeCell ref="C256:H256"/>
    <mergeCell ref="I256:J256"/>
    <mergeCell ref="K256:M256"/>
    <mergeCell ref="N256:O256"/>
    <mergeCell ref="P256:Q256"/>
    <mergeCell ref="R256:S256"/>
    <mergeCell ref="T256:U256"/>
    <mergeCell ref="V256:W256"/>
    <mergeCell ref="X256:Y256"/>
    <mergeCell ref="AA256:AB256"/>
    <mergeCell ref="C255:H255"/>
    <mergeCell ref="I255:J255"/>
    <mergeCell ref="K255:M255"/>
    <mergeCell ref="N255:O255"/>
    <mergeCell ref="P255:Q255"/>
    <mergeCell ref="R255:S255"/>
    <mergeCell ref="T255:U255"/>
    <mergeCell ref="V255:W255"/>
    <mergeCell ref="X255:Y255"/>
    <mergeCell ref="AA253:AB253"/>
    <mergeCell ref="C254:H254"/>
    <mergeCell ref="I254:J254"/>
    <mergeCell ref="K254:M254"/>
    <mergeCell ref="N254:O254"/>
    <mergeCell ref="P254:Q254"/>
    <mergeCell ref="R254:S254"/>
    <mergeCell ref="T254:U254"/>
    <mergeCell ref="V254:W254"/>
    <mergeCell ref="X254:Y254"/>
    <mergeCell ref="AA254:AB254"/>
    <mergeCell ref="C253:H253"/>
    <mergeCell ref="I253:J253"/>
    <mergeCell ref="K253:M253"/>
    <mergeCell ref="N253:O253"/>
    <mergeCell ref="P253:Q253"/>
    <mergeCell ref="R253:S253"/>
    <mergeCell ref="T253:U253"/>
    <mergeCell ref="V253:W253"/>
    <mergeCell ref="X253:Y253"/>
    <mergeCell ref="AA251:AB251"/>
    <mergeCell ref="C252:H252"/>
    <mergeCell ref="I252:J252"/>
    <mergeCell ref="K252:M252"/>
    <mergeCell ref="N252:O252"/>
    <mergeCell ref="P252:Q252"/>
    <mergeCell ref="R252:S252"/>
    <mergeCell ref="T252:U252"/>
    <mergeCell ref="V252:W252"/>
    <mergeCell ref="X252:Y252"/>
    <mergeCell ref="AA252:AB252"/>
    <mergeCell ref="C251:H251"/>
    <mergeCell ref="I251:J251"/>
    <mergeCell ref="K251:M251"/>
    <mergeCell ref="N251:O251"/>
    <mergeCell ref="P251:Q251"/>
    <mergeCell ref="R251:S251"/>
    <mergeCell ref="T251:U251"/>
    <mergeCell ref="V251:W251"/>
    <mergeCell ref="X251:Y251"/>
    <mergeCell ref="AA249:AB249"/>
    <mergeCell ref="C250:H250"/>
    <mergeCell ref="I250:J250"/>
    <mergeCell ref="K250:M250"/>
    <mergeCell ref="N250:O250"/>
    <mergeCell ref="P250:Q250"/>
    <mergeCell ref="R250:S250"/>
    <mergeCell ref="T250:U250"/>
    <mergeCell ref="V250:W250"/>
    <mergeCell ref="X250:Y250"/>
    <mergeCell ref="AA250:AB250"/>
    <mergeCell ref="C249:H249"/>
    <mergeCell ref="I249:J249"/>
    <mergeCell ref="K249:M249"/>
    <mergeCell ref="N249:O249"/>
    <mergeCell ref="P249:Q249"/>
    <mergeCell ref="R249:S249"/>
    <mergeCell ref="T249:U249"/>
    <mergeCell ref="V249:W249"/>
    <mergeCell ref="X249:Y249"/>
    <mergeCell ref="AA247:AB247"/>
    <mergeCell ref="C248:H248"/>
    <mergeCell ref="I248:J248"/>
    <mergeCell ref="K248:M248"/>
    <mergeCell ref="N248:O248"/>
    <mergeCell ref="P248:Q248"/>
    <mergeCell ref="R248:S248"/>
    <mergeCell ref="T248:U248"/>
    <mergeCell ref="V248:W248"/>
    <mergeCell ref="X248:Y248"/>
    <mergeCell ref="AA248:AB248"/>
    <mergeCell ref="C247:H247"/>
    <mergeCell ref="I247:J247"/>
    <mergeCell ref="K247:M247"/>
    <mergeCell ref="N247:O247"/>
    <mergeCell ref="P247:Q247"/>
    <mergeCell ref="R247:S247"/>
    <mergeCell ref="T247:U247"/>
    <mergeCell ref="V247:W247"/>
    <mergeCell ref="X247:Y247"/>
    <mergeCell ref="AA245:AB245"/>
    <mergeCell ref="C246:H246"/>
    <mergeCell ref="I246:J246"/>
    <mergeCell ref="K246:M246"/>
    <mergeCell ref="N246:O246"/>
    <mergeCell ref="P246:Q246"/>
    <mergeCell ref="R246:S246"/>
    <mergeCell ref="T246:U246"/>
    <mergeCell ref="V246:W246"/>
    <mergeCell ref="X246:Y246"/>
    <mergeCell ref="AA246:AB246"/>
    <mergeCell ref="C245:H245"/>
    <mergeCell ref="I245:J245"/>
    <mergeCell ref="K245:M245"/>
    <mergeCell ref="N245:O245"/>
    <mergeCell ref="P245:Q245"/>
    <mergeCell ref="R245:S245"/>
    <mergeCell ref="T245:U245"/>
    <mergeCell ref="V245:W245"/>
    <mergeCell ref="X245:Y245"/>
    <mergeCell ref="AA243:AB243"/>
    <mergeCell ref="C244:H244"/>
    <mergeCell ref="I244:J244"/>
    <mergeCell ref="K244:M244"/>
    <mergeCell ref="N244:O244"/>
    <mergeCell ref="P244:Q244"/>
    <mergeCell ref="R244:S244"/>
    <mergeCell ref="T244:U244"/>
    <mergeCell ref="V244:W244"/>
    <mergeCell ref="X244:Y244"/>
    <mergeCell ref="AA244:AB244"/>
    <mergeCell ref="C243:H243"/>
    <mergeCell ref="I243:J243"/>
    <mergeCell ref="K243:M243"/>
    <mergeCell ref="N243:O243"/>
    <mergeCell ref="P243:Q243"/>
    <mergeCell ref="R243:S243"/>
    <mergeCell ref="T243:U243"/>
    <mergeCell ref="V243:W243"/>
    <mergeCell ref="X243:Y243"/>
    <mergeCell ref="AA241:AB241"/>
    <mergeCell ref="C242:H242"/>
    <mergeCell ref="I242:J242"/>
    <mergeCell ref="K242:M242"/>
    <mergeCell ref="N242:O242"/>
    <mergeCell ref="P242:Q242"/>
    <mergeCell ref="R242:S242"/>
    <mergeCell ref="T242:U242"/>
    <mergeCell ref="V242:W242"/>
    <mergeCell ref="X242:Y242"/>
    <mergeCell ref="AA242:AB242"/>
    <mergeCell ref="C241:H241"/>
    <mergeCell ref="I241:J241"/>
    <mergeCell ref="K241:M241"/>
    <mergeCell ref="N241:O241"/>
    <mergeCell ref="P241:Q241"/>
    <mergeCell ref="R241:S241"/>
    <mergeCell ref="T241:U241"/>
    <mergeCell ref="V241:W241"/>
    <mergeCell ref="X241:Y241"/>
    <mergeCell ref="AA239:AB239"/>
    <mergeCell ref="C240:H240"/>
    <mergeCell ref="I240:J240"/>
    <mergeCell ref="K240:M240"/>
    <mergeCell ref="N240:O240"/>
    <mergeCell ref="P240:Q240"/>
    <mergeCell ref="R240:S240"/>
    <mergeCell ref="T240:U240"/>
    <mergeCell ref="V240:W240"/>
    <mergeCell ref="X240:Y240"/>
    <mergeCell ref="AA240:AB240"/>
    <mergeCell ref="C239:H239"/>
    <mergeCell ref="I239:J239"/>
    <mergeCell ref="K239:M239"/>
    <mergeCell ref="N239:O239"/>
    <mergeCell ref="P239:Q239"/>
    <mergeCell ref="R239:S239"/>
    <mergeCell ref="T239:U239"/>
    <mergeCell ref="V239:W239"/>
    <mergeCell ref="X239:Y239"/>
    <mergeCell ref="AA237:AB237"/>
    <mergeCell ref="C238:H238"/>
    <mergeCell ref="I238:J238"/>
    <mergeCell ref="K238:M238"/>
    <mergeCell ref="N238:O238"/>
    <mergeCell ref="P238:Q238"/>
    <mergeCell ref="R238:S238"/>
    <mergeCell ref="T238:U238"/>
    <mergeCell ref="V238:W238"/>
    <mergeCell ref="X238:Y238"/>
    <mergeCell ref="AA238:AB238"/>
    <mergeCell ref="C237:H237"/>
    <mergeCell ref="I237:J237"/>
    <mergeCell ref="K237:M237"/>
    <mergeCell ref="N237:O237"/>
    <mergeCell ref="P237:Q237"/>
    <mergeCell ref="R237:S237"/>
    <mergeCell ref="T237:U237"/>
    <mergeCell ref="V237:W237"/>
    <mergeCell ref="X237:Y237"/>
    <mergeCell ref="AA235:AB235"/>
    <mergeCell ref="C236:H236"/>
    <mergeCell ref="I236:J236"/>
    <mergeCell ref="K236:M236"/>
    <mergeCell ref="N236:O236"/>
    <mergeCell ref="P236:Q236"/>
    <mergeCell ref="R236:S236"/>
    <mergeCell ref="T236:U236"/>
    <mergeCell ref="V236:W236"/>
    <mergeCell ref="X236:Y236"/>
    <mergeCell ref="AA236:AB236"/>
    <mergeCell ref="C235:H235"/>
    <mergeCell ref="I235:J235"/>
    <mergeCell ref="K235:M235"/>
    <mergeCell ref="N235:O235"/>
    <mergeCell ref="P235:Q235"/>
    <mergeCell ref="R235:S235"/>
    <mergeCell ref="T235:U235"/>
    <mergeCell ref="V235:W235"/>
    <mergeCell ref="X235:Y235"/>
    <mergeCell ref="AA233:AB233"/>
    <mergeCell ref="C234:H234"/>
    <mergeCell ref="I234:J234"/>
    <mergeCell ref="K234:M234"/>
    <mergeCell ref="N234:O234"/>
    <mergeCell ref="P234:Q234"/>
    <mergeCell ref="R234:S234"/>
    <mergeCell ref="T234:U234"/>
    <mergeCell ref="V234:W234"/>
    <mergeCell ref="X234:Y234"/>
    <mergeCell ref="AA234:AB234"/>
    <mergeCell ref="C233:H233"/>
    <mergeCell ref="I233:J233"/>
    <mergeCell ref="K233:M233"/>
    <mergeCell ref="N233:O233"/>
    <mergeCell ref="P233:Q233"/>
    <mergeCell ref="R233:S233"/>
    <mergeCell ref="T233:U233"/>
    <mergeCell ref="V233:W233"/>
    <mergeCell ref="X233:Y233"/>
    <mergeCell ref="AA231:AB231"/>
    <mergeCell ref="C232:H232"/>
    <mergeCell ref="I232:J232"/>
    <mergeCell ref="K232:M232"/>
    <mergeCell ref="N232:O232"/>
    <mergeCell ref="P232:Q232"/>
    <mergeCell ref="R232:S232"/>
    <mergeCell ref="T232:U232"/>
    <mergeCell ref="V232:W232"/>
    <mergeCell ref="X232:Y232"/>
    <mergeCell ref="AA232:AB232"/>
    <mergeCell ref="C231:H231"/>
    <mergeCell ref="I231:J231"/>
    <mergeCell ref="K231:M231"/>
    <mergeCell ref="N231:O231"/>
    <mergeCell ref="P231:Q231"/>
    <mergeCell ref="R231:S231"/>
    <mergeCell ref="T231:U231"/>
    <mergeCell ref="V231:W231"/>
    <mergeCell ref="X231:Y231"/>
    <mergeCell ref="AA229:AB229"/>
    <mergeCell ref="C230:H230"/>
    <mergeCell ref="I230:J230"/>
    <mergeCell ref="K230:M230"/>
    <mergeCell ref="N230:O230"/>
    <mergeCell ref="P230:Q230"/>
    <mergeCell ref="R230:S230"/>
    <mergeCell ref="T230:U230"/>
    <mergeCell ref="V230:W230"/>
    <mergeCell ref="X230:Y230"/>
    <mergeCell ref="AA230:AB230"/>
    <mergeCell ref="C229:H229"/>
    <mergeCell ref="I229:J229"/>
    <mergeCell ref="K229:M229"/>
    <mergeCell ref="N229:O229"/>
    <mergeCell ref="P229:Q229"/>
    <mergeCell ref="R229:S229"/>
    <mergeCell ref="T229:U229"/>
    <mergeCell ref="V229:W229"/>
    <mergeCell ref="X229:Y229"/>
    <mergeCell ref="AA227:AB227"/>
    <mergeCell ref="C228:H228"/>
    <mergeCell ref="I228:J228"/>
    <mergeCell ref="K228:M228"/>
    <mergeCell ref="N228:O228"/>
    <mergeCell ref="P228:Q228"/>
    <mergeCell ref="R228:S228"/>
    <mergeCell ref="T228:U228"/>
    <mergeCell ref="V228:W228"/>
    <mergeCell ref="X228:Y228"/>
    <mergeCell ref="AA228:AB228"/>
    <mergeCell ref="C227:H227"/>
    <mergeCell ref="I227:J227"/>
    <mergeCell ref="K227:M227"/>
    <mergeCell ref="N227:O227"/>
    <mergeCell ref="P227:Q227"/>
    <mergeCell ref="R227:S227"/>
    <mergeCell ref="T227:U227"/>
    <mergeCell ref="V227:W227"/>
    <mergeCell ref="X227:Y227"/>
    <mergeCell ref="AA225:AB225"/>
    <mergeCell ref="C226:H226"/>
    <mergeCell ref="I226:J226"/>
    <mergeCell ref="K226:M226"/>
    <mergeCell ref="N226:O226"/>
    <mergeCell ref="P226:Q226"/>
    <mergeCell ref="R226:S226"/>
    <mergeCell ref="T226:U226"/>
    <mergeCell ref="V226:W226"/>
    <mergeCell ref="X226:Y226"/>
    <mergeCell ref="AA226:AB226"/>
    <mergeCell ref="C225:H225"/>
    <mergeCell ref="I225:J225"/>
    <mergeCell ref="K225:M225"/>
    <mergeCell ref="N225:O225"/>
    <mergeCell ref="P225:Q225"/>
    <mergeCell ref="R225:S225"/>
    <mergeCell ref="T225:U225"/>
    <mergeCell ref="V225:W225"/>
    <mergeCell ref="X225:Y225"/>
    <mergeCell ref="AA223:AB223"/>
    <mergeCell ref="C224:H224"/>
    <mergeCell ref="I224:J224"/>
    <mergeCell ref="K224:M224"/>
    <mergeCell ref="N224:O224"/>
    <mergeCell ref="P224:Q224"/>
    <mergeCell ref="R224:S224"/>
    <mergeCell ref="T224:U224"/>
    <mergeCell ref="V224:W224"/>
    <mergeCell ref="X224:Y224"/>
    <mergeCell ref="AA224:AB224"/>
    <mergeCell ref="C223:H223"/>
    <mergeCell ref="I223:J223"/>
    <mergeCell ref="K223:M223"/>
    <mergeCell ref="N223:O223"/>
    <mergeCell ref="P223:Q223"/>
    <mergeCell ref="R223:S223"/>
    <mergeCell ref="T223:U223"/>
    <mergeCell ref="V223:W223"/>
    <mergeCell ref="X223:Y223"/>
    <mergeCell ref="AA221:AB221"/>
    <mergeCell ref="C222:H222"/>
    <mergeCell ref="I222:J222"/>
    <mergeCell ref="K222:M222"/>
    <mergeCell ref="N222:O222"/>
    <mergeCell ref="P222:Q222"/>
    <mergeCell ref="R222:S222"/>
    <mergeCell ref="T222:U222"/>
    <mergeCell ref="V222:W222"/>
    <mergeCell ref="X222:Y222"/>
    <mergeCell ref="AA222:AB222"/>
    <mergeCell ref="C221:H221"/>
    <mergeCell ref="I221:J221"/>
    <mergeCell ref="K221:M221"/>
    <mergeCell ref="N221:O221"/>
    <mergeCell ref="P221:Q221"/>
    <mergeCell ref="R221:S221"/>
    <mergeCell ref="T221:U221"/>
    <mergeCell ref="V221:W221"/>
    <mergeCell ref="X221:Y221"/>
    <mergeCell ref="AA219:AB219"/>
    <mergeCell ref="C220:H220"/>
    <mergeCell ref="I220:J220"/>
    <mergeCell ref="K220:M220"/>
    <mergeCell ref="N220:O220"/>
    <mergeCell ref="P220:Q220"/>
    <mergeCell ref="R220:S220"/>
    <mergeCell ref="T220:U220"/>
    <mergeCell ref="V220:W220"/>
    <mergeCell ref="X220:Y220"/>
    <mergeCell ref="AA220:AB220"/>
    <mergeCell ref="C219:H219"/>
    <mergeCell ref="I219:J219"/>
    <mergeCell ref="K219:M219"/>
    <mergeCell ref="N219:O219"/>
    <mergeCell ref="P219:Q219"/>
    <mergeCell ref="R219:S219"/>
    <mergeCell ref="T219:U219"/>
    <mergeCell ref="V219:W219"/>
    <mergeCell ref="X219:Y219"/>
    <mergeCell ref="AA217:AB217"/>
    <mergeCell ref="C218:H218"/>
    <mergeCell ref="I218:J218"/>
    <mergeCell ref="K218:M218"/>
    <mergeCell ref="N218:O218"/>
    <mergeCell ref="P218:Q218"/>
    <mergeCell ref="R218:S218"/>
    <mergeCell ref="T218:U218"/>
    <mergeCell ref="V218:W218"/>
    <mergeCell ref="X218:Y218"/>
    <mergeCell ref="AA218:AB218"/>
    <mergeCell ref="C217:H217"/>
    <mergeCell ref="I217:J217"/>
    <mergeCell ref="K217:M217"/>
    <mergeCell ref="N217:O217"/>
    <mergeCell ref="P217:Q217"/>
    <mergeCell ref="R217:S217"/>
    <mergeCell ref="T217:U217"/>
    <mergeCell ref="V217:W217"/>
    <mergeCell ref="X217:Y217"/>
    <mergeCell ref="AA215:AB215"/>
    <mergeCell ref="C216:H216"/>
    <mergeCell ref="I216:J216"/>
    <mergeCell ref="K216:M216"/>
    <mergeCell ref="N216:O216"/>
    <mergeCell ref="P216:Q216"/>
    <mergeCell ref="R216:S216"/>
    <mergeCell ref="T216:U216"/>
    <mergeCell ref="V216:W216"/>
    <mergeCell ref="X216:Y216"/>
    <mergeCell ref="AA216:AB216"/>
    <mergeCell ref="C215:H215"/>
    <mergeCell ref="I215:J215"/>
    <mergeCell ref="K215:M215"/>
    <mergeCell ref="N215:O215"/>
    <mergeCell ref="P215:Q215"/>
    <mergeCell ref="R215:S215"/>
    <mergeCell ref="T215:U215"/>
    <mergeCell ref="V215:W215"/>
    <mergeCell ref="X215:Y215"/>
    <mergeCell ref="AA213:AB213"/>
    <mergeCell ref="C214:H214"/>
    <mergeCell ref="I214:J214"/>
    <mergeCell ref="K214:M214"/>
    <mergeCell ref="N214:O214"/>
    <mergeCell ref="P214:Q214"/>
    <mergeCell ref="R214:S214"/>
    <mergeCell ref="T214:U214"/>
    <mergeCell ref="V214:W214"/>
    <mergeCell ref="X214:Y214"/>
    <mergeCell ref="AA214:AB214"/>
    <mergeCell ref="C213:H213"/>
    <mergeCell ref="I213:J213"/>
    <mergeCell ref="K213:M213"/>
    <mergeCell ref="N213:O213"/>
    <mergeCell ref="P213:Q213"/>
    <mergeCell ref="R213:S213"/>
    <mergeCell ref="T213:U213"/>
    <mergeCell ref="V213:W213"/>
    <mergeCell ref="X213:Y213"/>
    <mergeCell ref="AA211:AB211"/>
    <mergeCell ref="C212:H212"/>
    <mergeCell ref="I212:J212"/>
    <mergeCell ref="K212:M212"/>
    <mergeCell ref="N212:O212"/>
    <mergeCell ref="P212:Q212"/>
    <mergeCell ref="R212:S212"/>
    <mergeCell ref="T212:U212"/>
    <mergeCell ref="V212:W212"/>
    <mergeCell ref="X212:Y212"/>
    <mergeCell ref="AA212:AB212"/>
    <mergeCell ref="C211:H211"/>
    <mergeCell ref="I211:J211"/>
    <mergeCell ref="K211:M211"/>
    <mergeCell ref="N211:O211"/>
    <mergeCell ref="P211:Q211"/>
    <mergeCell ref="R211:S211"/>
    <mergeCell ref="T211:U211"/>
    <mergeCell ref="V211:W211"/>
    <mergeCell ref="X211:Y211"/>
    <mergeCell ref="AA209:AB209"/>
    <mergeCell ref="C210:H210"/>
    <mergeCell ref="I210:J210"/>
    <mergeCell ref="K210:M210"/>
    <mergeCell ref="N210:O210"/>
    <mergeCell ref="P210:Q210"/>
    <mergeCell ref="R210:S210"/>
    <mergeCell ref="T210:U210"/>
    <mergeCell ref="V210:W210"/>
    <mergeCell ref="X210:Y210"/>
    <mergeCell ref="AA210:AB210"/>
    <mergeCell ref="C209:H209"/>
    <mergeCell ref="I209:J209"/>
    <mergeCell ref="K209:M209"/>
    <mergeCell ref="N209:O209"/>
    <mergeCell ref="P209:Q209"/>
    <mergeCell ref="R209:S209"/>
    <mergeCell ref="T209:U209"/>
    <mergeCell ref="V209:W209"/>
    <mergeCell ref="X209:Y209"/>
    <mergeCell ref="AA207:AB207"/>
    <mergeCell ref="C208:H208"/>
    <mergeCell ref="I208:J208"/>
    <mergeCell ref="K208:M208"/>
    <mergeCell ref="N208:O208"/>
    <mergeCell ref="P208:Q208"/>
    <mergeCell ref="R208:S208"/>
    <mergeCell ref="T208:U208"/>
    <mergeCell ref="V208:W208"/>
    <mergeCell ref="X208:Y208"/>
    <mergeCell ref="AA208:AB208"/>
    <mergeCell ref="C207:H207"/>
    <mergeCell ref="I207:J207"/>
    <mergeCell ref="K207:M207"/>
    <mergeCell ref="N207:O207"/>
    <mergeCell ref="P207:Q207"/>
    <mergeCell ref="R207:S207"/>
    <mergeCell ref="T207:U207"/>
    <mergeCell ref="V207:W207"/>
    <mergeCell ref="X207:Y207"/>
    <mergeCell ref="AA205:AB205"/>
    <mergeCell ref="C206:H206"/>
    <mergeCell ref="I206:J206"/>
    <mergeCell ref="K206:M206"/>
    <mergeCell ref="N206:O206"/>
    <mergeCell ref="P206:Q206"/>
    <mergeCell ref="R206:S206"/>
    <mergeCell ref="T206:U206"/>
    <mergeCell ref="V206:W206"/>
    <mergeCell ref="X206:Y206"/>
    <mergeCell ref="AA206:AB206"/>
    <mergeCell ref="C205:H205"/>
    <mergeCell ref="I205:J205"/>
    <mergeCell ref="K205:M205"/>
    <mergeCell ref="N205:O205"/>
    <mergeCell ref="P205:Q205"/>
    <mergeCell ref="R205:S205"/>
    <mergeCell ref="T205:U205"/>
    <mergeCell ref="V205:W205"/>
    <mergeCell ref="X205:Y205"/>
    <mergeCell ref="AA203:AB203"/>
    <mergeCell ref="C204:H204"/>
    <mergeCell ref="I204:J204"/>
    <mergeCell ref="K204:M204"/>
    <mergeCell ref="N204:O204"/>
    <mergeCell ref="P204:Q204"/>
    <mergeCell ref="R204:S204"/>
    <mergeCell ref="T204:U204"/>
    <mergeCell ref="V204:W204"/>
    <mergeCell ref="X204:Y204"/>
    <mergeCell ref="AA204:AB204"/>
    <mergeCell ref="C203:H203"/>
    <mergeCell ref="I203:J203"/>
    <mergeCell ref="K203:M203"/>
    <mergeCell ref="N203:O203"/>
    <mergeCell ref="P203:Q203"/>
    <mergeCell ref="R203:S203"/>
    <mergeCell ref="T203:U203"/>
    <mergeCell ref="V203:W203"/>
    <mergeCell ref="X203:Y203"/>
    <mergeCell ref="AA201:AB201"/>
    <mergeCell ref="C202:H202"/>
    <mergeCell ref="I202:J202"/>
    <mergeCell ref="K202:M202"/>
    <mergeCell ref="N202:O202"/>
    <mergeCell ref="P202:Q202"/>
    <mergeCell ref="R202:S202"/>
    <mergeCell ref="T202:U202"/>
    <mergeCell ref="V202:W202"/>
    <mergeCell ref="X202:Y202"/>
    <mergeCell ref="AA202:AB202"/>
    <mergeCell ref="C201:H201"/>
    <mergeCell ref="I201:J201"/>
    <mergeCell ref="K201:M201"/>
    <mergeCell ref="N201:O201"/>
    <mergeCell ref="P201:Q201"/>
    <mergeCell ref="R201:S201"/>
    <mergeCell ref="T201:U201"/>
    <mergeCell ref="V201:W201"/>
    <mergeCell ref="X201:Y201"/>
    <mergeCell ref="AA199:AB199"/>
    <mergeCell ref="C200:H200"/>
    <mergeCell ref="I200:J200"/>
    <mergeCell ref="K200:M200"/>
    <mergeCell ref="N200:O200"/>
    <mergeCell ref="P200:Q200"/>
    <mergeCell ref="R200:S200"/>
    <mergeCell ref="T200:U200"/>
    <mergeCell ref="V200:W200"/>
    <mergeCell ref="X200:Y200"/>
    <mergeCell ref="AA200:AB200"/>
    <mergeCell ref="C199:H199"/>
    <mergeCell ref="I199:J199"/>
    <mergeCell ref="K199:M199"/>
    <mergeCell ref="N199:O199"/>
    <mergeCell ref="P199:Q199"/>
    <mergeCell ref="R199:S199"/>
    <mergeCell ref="T199:U199"/>
    <mergeCell ref="V199:W199"/>
    <mergeCell ref="X199:Y199"/>
    <mergeCell ref="AA197:AB197"/>
    <mergeCell ref="C198:H198"/>
    <mergeCell ref="I198:J198"/>
    <mergeCell ref="K198:M198"/>
    <mergeCell ref="N198:O198"/>
    <mergeCell ref="P198:Q198"/>
    <mergeCell ref="R198:S198"/>
    <mergeCell ref="T198:U198"/>
    <mergeCell ref="V198:W198"/>
    <mergeCell ref="X198:Y198"/>
    <mergeCell ref="AA198:AB198"/>
    <mergeCell ref="C197:H197"/>
    <mergeCell ref="I197:J197"/>
    <mergeCell ref="K197:M197"/>
    <mergeCell ref="N197:O197"/>
    <mergeCell ref="P197:Q197"/>
    <mergeCell ref="R197:S197"/>
    <mergeCell ref="T197:U197"/>
    <mergeCell ref="V197:W197"/>
    <mergeCell ref="X197:Y197"/>
    <mergeCell ref="AA195:AB195"/>
    <mergeCell ref="C196:H196"/>
    <mergeCell ref="I196:J196"/>
    <mergeCell ref="K196:M196"/>
    <mergeCell ref="N196:O196"/>
    <mergeCell ref="P196:Q196"/>
    <mergeCell ref="R196:S196"/>
    <mergeCell ref="T196:U196"/>
    <mergeCell ref="V196:W196"/>
    <mergeCell ref="X196:Y196"/>
    <mergeCell ref="AA196:AB196"/>
    <mergeCell ref="C195:H195"/>
    <mergeCell ref="I195:J195"/>
    <mergeCell ref="K195:M195"/>
    <mergeCell ref="N195:O195"/>
    <mergeCell ref="P195:Q195"/>
    <mergeCell ref="R195:S195"/>
    <mergeCell ref="T195:U195"/>
    <mergeCell ref="V195:W195"/>
    <mergeCell ref="X195:Y195"/>
    <mergeCell ref="AA193:AB193"/>
    <mergeCell ref="C194:H194"/>
    <mergeCell ref="I194:J194"/>
    <mergeCell ref="K194:M194"/>
    <mergeCell ref="N194:O194"/>
    <mergeCell ref="P194:Q194"/>
    <mergeCell ref="R194:S194"/>
    <mergeCell ref="T194:U194"/>
    <mergeCell ref="V194:W194"/>
    <mergeCell ref="X194:Y194"/>
    <mergeCell ref="AA194:AB194"/>
    <mergeCell ref="C193:H193"/>
    <mergeCell ref="I193:J193"/>
    <mergeCell ref="K193:M193"/>
    <mergeCell ref="N193:O193"/>
    <mergeCell ref="P193:Q193"/>
    <mergeCell ref="R193:S193"/>
    <mergeCell ref="T193:U193"/>
    <mergeCell ref="V193:W193"/>
    <mergeCell ref="X193:Y193"/>
    <mergeCell ref="AA191:AB191"/>
    <mergeCell ref="C192:H192"/>
    <mergeCell ref="I192:J192"/>
    <mergeCell ref="K192:M192"/>
    <mergeCell ref="N192:O192"/>
    <mergeCell ref="P192:Q192"/>
    <mergeCell ref="R192:S192"/>
    <mergeCell ref="T192:U192"/>
    <mergeCell ref="V192:W192"/>
    <mergeCell ref="X192:Y192"/>
    <mergeCell ref="AA192:AB192"/>
    <mergeCell ref="C191:H191"/>
    <mergeCell ref="I191:J191"/>
    <mergeCell ref="K191:M191"/>
    <mergeCell ref="N191:O191"/>
    <mergeCell ref="P191:Q191"/>
    <mergeCell ref="R191:S191"/>
    <mergeCell ref="T191:U191"/>
    <mergeCell ref="V191:W191"/>
    <mergeCell ref="X191:Y191"/>
    <mergeCell ref="AA189:AB189"/>
    <mergeCell ref="C190:H190"/>
    <mergeCell ref="I190:J190"/>
    <mergeCell ref="K190:M190"/>
    <mergeCell ref="N190:O190"/>
    <mergeCell ref="P190:Q190"/>
    <mergeCell ref="R190:S190"/>
    <mergeCell ref="T190:U190"/>
    <mergeCell ref="V190:W190"/>
    <mergeCell ref="X190:Y190"/>
    <mergeCell ref="AA190:AB190"/>
    <mergeCell ref="C189:H189"/>
    <mergeCell ref="I189:J189"/>
    <mergeCell ref="K189:M189"/>
    <mergeCell ref="N189:O189"/>
    <mergeCell ref="P189:Q189"/>
    <mergeCell ref="R189:S189"/>
    <mergeCell ref="T189:U189"/>
    <mergeCell ref="V189:W189"/>
    <mergeCell ref="X189:Y189"/>
    <mergeCell ref="AA187:AB187"/>
    <mergeCell ref="C188:H188"/>
    <mergeCell ref="I188:J188"/>
    <mergeCell ref="K188:M188"/>
    <mergeCell ref="N188:O188"/>
    <mergeCell ref="P188:Q188"/>
    <mergeCell ref="R188:S188"/>
    <mergeCell ref="T188:U188"/>
    <mergeCell ref="V188:W188"/>
    <mergeCell ref="X188:Y188"/>
    <mergeCell ref="AA188:AB188"/>
    <mergeCell ref="C187:H187"/>
    <mergeCell ref="I187:J187"/>
    <mergeCell ref="K187:M187"/>
    <mergeCell ref="N187:O187"/>
    <mergeCell ref="P187:Q187"/>
    <mergeCell ref="R187:S187"/>
    <mergeCell ref="T187:U187"/>
    <mergeCell ref="V187:W187"/>
    <mergeCell ref="X187:Y187"/>
    <mergeCell ref="AA185:AB185"/>
    <mergeCell ref="C186:H186"/>
    <mergeCell ref="I186:J186"/>
    <mergeCell ref="K186:M186"/>
    <mergeCell ref="N186:O186"/>
    <mergeCell ref="P186:Q186"/>
    <mergeCell ref="R186:S186"/>
    <mergeCell ref="T186:U186"/>
    <mergeCell ref="V186:W186"/>
    <mergeCell ref="X186:Y186"/>
    <mergeCell ref="AA186:AB186"/>
    <mergeCell ref="C185:H185"/>
    <mergeCell ref="I185:J185"/>
    <mergeCell ref="K185:M185"/>
    <mergeCell ref="N185:O185"/>
    <mergeCell ref="P185:Q185"/>
    <mergeCell ref="R185:S185"/>
    <mergeCell ref="T185:U185"/>
    <mergeCell ref="V185:W185"/>
    <mergeCell ref="X185:Y185"/>
    <mergeCell ref="AA183:AB183"/>
    <mergeCell ref="C184:H184"/>
    <mergeCell ref="I184:J184"/>
    <mergeCell ref="K184:M184"/>
    <mergeCell ref="N184:O184"/>
    <mergeCell ref="P184:Q184"/>
    <mergeCell ref="R184:S184"/>
    <mergeCell ref="T184:U184"/>
    <mergeCell ref="V184:W184"/>
    <mergeCell ref="X184:Y184"/>
    <mergeCell ref="AA184:AB184"/>
    <mergeCell ref="C183:H183"/>
    <mergeCell ref="I183:J183"/>
    <mergeCell ref="K183:M183"/>
    <mergeCell ref="N183:O183"/>
    <mergeCell ref="P183:Q183"/>
    <mergeCell ref="R183:S183"/>
    <mergeCell ref="T183:U183"/>
    <mergeCell ref="V183:W183"/>
    <mergeCell ref="X183:Y183"/>
    <mergeCell ref="AA181:AB181"/>
    <mergeCell ref="C182:H182"/>
    <mergeCell ref="I182:J182"/>
    <mergeCell ref="K182:M182"/>
    <mergeCell ref="N182:O182"/>
    <mergeCell ref="P182:Q182"/>
    <mergeCell ref="R182:S182"/>
    <mergeCell ref="T182:U182"/>
    <mergeCell ref="V182:W182"/>
    <mergeCell ref="X182:Y182"/>
    <mergeCell ref="AA182:AB182"/>
    <mergeCell ref="C181:H181"/>
    <mergeCell ref="I181:J181"/>
    <mergeCell ref="K181:M181"/>
    <mergeCell ref="N181:O181"/>
    <mergeCell ref="P181:Q181"/>
    <mergeCell ref="R181:S181"/>
    <mergeCell ref="T181:U181"/>
    <mergeCell ref="V181:W181"/>
    <mergeCell ref="X181:Y181"/>
    <mergeCell ref="AA179:AB179"/>
    <mergeCell ref="C180:H180"/>
    <mergeCell ref="I180:J180"/>
    <mergeCell ref="K180:M180"/>
    <mergeCell ref="N180:O180"/>
    <mergeCell ref="P180:Q180"/>
    <mergeCell ref="R180:S180"/>
    <mergeCell ref="T180:U180"/>
    <mergeCell ref="V180:W180"/>
    <mergeCell ref="X180:Y180"/>
    <mergeCell ref="AA180:AB180"/>
    <mergeCell ref="C179:H179"/>
    <mergeCell ref="I179:J179"/>
    <mergeCell ref="K179:M179"/>
    <mergeCell ref="N179:O179"/>
    <mergeCell ref="P179:Q179"/>
    <mergeCell ref="R179:S179"/>
    <mergeCell ref="T179:U179"/>
    <mergeCell ref="V179:W179"/>
    <mergeCell ref="X179:Y179"/>
    <mergeCell ref="AA177:AB177"/>
    <mergeCell ref="C178:H178"/>
    <mergeCell ref="I178:J178"/>
    <mergeCell ref="K178:M178"/>
    <mergeCell ref="N178:O178"/>
    <mergeCell ref="P178:Q178"/>
    <mergeCell ref="R178:S178"/>
    <mergeCell ref="T178:U178"/>
    <mergeCell ref="V178:W178"/>
    <mergeCell ref="X178:Y178"/>
    <mergeCell ref="AA178:AB178"/>
    <mergeCell ref="C177:H177"/>
    <mergeCell ref="I177:J177"/>
    <mergeCell ref="K177:M177"/>
    <mergeCell ref="N177:O177"/>
    <mergeCell ref="P177:Q177"/>
    <mergeCell ref="R177:S177"/>
    <mergeCell ref="T177:U177"/>
    <mergeCell ref="V177:W177"/>
    <mergeCell ref="X177:Y177"/>
    <mergeCell ref="AA175:AB175"/>
    <mergeCell ref="C176:H176"/>
    <mergeCell ref="I176:J176"/>
    <mergeCell ref="K176:M176"/>
    <mergeCell ref="N176:O176"/>
    <mergeCell ref="P176:Q176"/>
    <mergeCell ref="R176:S176"/>
    <mergeCell ref="T176:U176"/>
    <mergeCell ref="V176:W176"/>
    <mergeCell ref="X176:Y176"/>
    <mergeCell ref="AA176:AB176"/>
    <mergeCell ref="C175:H175"/>
    <mergeCell ref="I175:J175"/>
    <mergeCell ref="K175:M175"/>
    <mergeCell ref="N175:O175"/>
    <mergeCell ref="P175:Q175"/>
    <mergeCell ref="R175:S175"/>
    <mergeCell ref="T175:U175"/>
    <mergeCell ref="V175:W175"/>
    <mergeCell ref="X175:Y175"/>
    <mergeCell ref="AA173:AB173"/>
    <mergeCell ref="C174:H174"/>
    <mergeCell ref="I174:J174"/>
    <mergeCell ref="K174:M174"/>
    <mergeCell ref="N174:O174"/>
    <mergeCell ref="P174:Q174"/>
    <mergeCell ref="R174:S174"/>
    <mergeCell ref="T174:U174"/>
    <mergeCell ref="V174:W174"/>
    <mergeCell ref="X174:Y174"/>
    <mergeCell ref="AA174:AB174"/>
    <mergeCell ref="C173:H173"/>
    <mergeCell ref="I173:J173"/>
    <mergeCell ref="K173:M173"/>
    <mergeCell ref="N173:O173"/>
    <mergeCell ref="P173:Q173"/>
    <mergeCell ref="R173:S173"/>
    <mergeCell ref="T173:U173"/>
    <mergeCell ref="V173:W173"/>
    <mergeCell ref="X173:Y173"/>
    <mergeCell ref="AA171:AB171"/>
    <mergeCell ref="C172:H172"/>
    <mergeCell ref="I172:J172"/>
    <mergeCell ref="K172:M172"/>
    <mergeCell ref="N172:O172"/>
    <mergeCell ref="P172:Q172"/>
    <mergeCell ref="R172:S172"/>
    <mergeCell ref="T172:U172"/>
    <mergeCell ref="V172:W172"/>
    <mergeCell ref="X172:Y172"/>
    <mergeCell ref="AA172:AB172"/>
    <mergeCell ref="C171:H171"/>
    <mergeCell ref="I171:J171"/>
    <mergeCell ref="K171:M171"/>
    <mergeCell ref="N171:O171"/>
    <mergeCell ref="P171:Q171"/>
    <mergeCell ref="R171:S171"/>
    <mergeCell ref="T171:U171"/>
    <mergeCell ref="V171:W171"/>
    <mergeCell ref="X171:Y171"/>
    <mergeCell ref="AA169:AB169"/>
    <mergeCell ref="C170:H170"/>
    <mergeCell ref="I170:J170"/>
    <mergeCell ref="K170:M170"/>
    <mergeCell ref="N170:O170"/>
    <mergeCell ref="P170:Q170"/>
    <mergeCell ref="R170:S170"/>
    <mergeCell ref="T170:U170"/>
    <mergeCell ref="V170:W170"/>
    <mergeCell ref="X170:Y170"/>
    <mergeCell ref="AA170:AB170"/>
    <mergeCell ref="C169:H169"/>
    <mergeCell ref="I169:J169"/>
    <mergeCell ref="K169:M169"/>
    <mergeCell ref="N169:O169"/>
    <mergeCell ref="P169:Q169"/>
    <mergeCell ref="R169:S169"/>
    <mergeCell ref="T169:U169"/>
    <mergeCell ref="V169:W169"/>
    <mergeCell ref="X169:Y169"/>
    <mergeCell ref="AA167:AB167"/>
    <mergeCell ref="C168:H168"/>
    <mergeCell ref="I168:J168"/>
    <mergeCell ref="K168:M168"/>
    <mergeCell ref="N168:O168"/>
    <mergeCell ref="P168:Q168"/>
    <mergeCell ref="R168:S168"/>
    <mergeCell ref="T168:U168"/>
    <mergeCell ref="V168:W168"/>
    <mergeCell ref="X168:Y168"/>
    <mergeCell ref="AA168:AB168"/>
    <mergeCell ref="C167:H167"/>
    <mergeCell ref="I167:J167"/>
    <mergeCell ref="K167:M167"/>
    <mergeCell ref="N167:O167"/>
    <mergeCell ref="P167:Q167"/>
    <mergeCell ref="R167:S167"/>
    <mergeCell ref="T167:U167"/>
    <mergeCell ref="V167:W167"/>
    <mergeCell ref="X167:Y167"/>
    <mergeCell ref="AA165:AB165"/>
    <mergeCell ref="C166:H166"/>
    <mergeCell ref="I166:J166"/>
    <mergeCell ref="K166:M166"/>
    <mergeCell ref="N166:O166"/>
    <mergeCell ref="P166:Q166"/>
    <mergeCell ref="R166:S166"/>
    <mergeCell ref="T166:U166"/>
    <mergeCell ref="V166:W166"/>
    <mergeCell ref="X166:Y166"/>
    <mergeCell ref="AA166:AB166"/>
    <mergeCell ref="C165:H165"/>
    <mergeCell ref="I165:J165"/>
    <mergeCell ref="K165:M165"/>
    <mergeCell ref="N165:O165"/>
    <mergeCell ref="P165:Q165"/>
    <mergeCell ref="R165:S165"/>
    <mergeCell ref="T165:U165"/>
    <mergeCell ref="V165:W165"/>
    <mergeCell ref="X165:Y165"/>
    <mergeCell ref="AA163:AB163"/>
    <mergeCell ref="C164:H164"/>
    <mergeCell ref="I164:J164"/>
    <mergeCell ref="K164:M164"/>
    <mergeCell ref="N164:O164"/>
    <mergeCell ref="P164:Q164"/>
    <mergeCell ref="R164:S164"/>
    <mergeCell ref="T164:U164"/>
    <mergeCell ref="V164:W164"/>
    <mergeCell ref="X164:Y164"/>
    <mergeCell ref="AA164:AB164"/>
    <mergeCell ref="C163:H163"/>
    <mergeCell ref="I163:J163"/>
    <mergeCell ref="K163:M163"/>
    <mergeCell ref="N163:O163"/>
    <mergeCell ref="P163:Q163"/>
    <mergeCell ref="R163:S163"/>
    <mergeCell ref="T163:U163"/>
    <mergeCell ref="V163:W163"/>
    <mergeCell ref="X163:Y163"/>
    <mergeCell ref="AA161:AB161"/>
    <mergeCell ref="C162:H162"/>
    <mergeCell ref="I162:J162"/>
    <mergeCell ref="K162:M162"/>
    <mergeCell ref="N162:O162"/>
    <mergeCell ref="P162:Q162"/>
    <mergeCell ref="R162:S162"/>
    <mergeCell ref="T162:U162"/>
    <mergeCell ref="V162:W162"/>
    <mergeCell ref="X162:Y162"/>
    <mergeCell ref="AA162:AB162"/>
    <mergeCell ref="C161:H161"/>
    <mergeCell ref="I161:J161"/>
    <mergeCell ref="K161:M161"/>
    <mergeCell ref="N161:O161"/>
    <mergeCell ref="P161:Q161"/>
    <mergeCell ref="R161:S161"/>
    <mergeCell ref="T161:U161"/>
    <mergeCell ref="V161:W161"/>
    <mergeCell ref="X161:Y161"/>
    <mergeCell ref="AA159:AB159"/>
    <mergeCell ref="C160:H160"/>
    <mergeCell ref="I160:J160"/>
    <mergeCell ref="K160:M160"/>
    <mergeCell ref="N160:O160"/>
    <mergeCell ref="P160:Q160"/>
    <mergeCell ref="R160:S160"/>
    <mergeCell ref="T160:U160"/>
    <mergeCell ref="V160:W160"/>
    <mergeCell ref="X160:Y160"/>
    <mergeCell ref="AA160:AB160"/>
    <mergeCell ref="C159:H159"/>
    <mergeCell ref="I159:J159"/>
    <mergeCell ref="K159:M159"/>
    <mergeCell ref="N159:O159"/>
    <mergeCell ref="P159:Q159"/>
    <mergeCell ref="R159:S159"/>
    <mergeCell ref="T159:U159"/>
    <mergeCell ref="V159:W159"/>
    <mergeCell ref="X159:Y159"/>
    <mergeCell ref="AA157:AB157"/>
    <mergeCell ref="C158:H158"/>
    <mergeCell ref="I158:J158"/>
    <mergeCell ref="K158:M158"/>
    <mergeCell ref="N158:O158"/>
    <mergeCell ref="P158:Q158"/>
    <mergeCell ref="R158:S158"/>
    <mergeCell ref="T158:U158"/>
    <mergeCell ref="V158:W158"/>
    <mergeCell ref="X158:Y158"/>
    <mergeCell ref="AA158:AB158"/>
    <mergeCell ref="I124:J124"/>
    <mergeCell ref="K124:M124"/>
    <mergeCell ref="N124:O124"/>
    <mergeCell ref="P124:Q124"/>
    <mergeCell ref="R124:S124"/>
    <mergeCell ref="T124:U124"/>
    <mergeCell ref="V124:W124"/>
    <mergeCell ref="X124:Y124"/>
    <mergeCell ref="C157:H157"/>
    <mergeCell ref="I157:J157"/>
    <mergeCell ref="K157:M157"/>
    <mergeCell ref="N157:O157"/>
    <mergeCell ref="P157:Q157"/>
    <mergeCell ref="R157:S157"/>
    <mergeCell ref="T157:U157"/>
    <mergeCell ref="V157:W157"/>
    <mergeCell ref="X157:Y157"/>
    <mergeCell ref="AA155:AB155"/>
    <mergeCell ref="C156:H156"/>
    <mergeCell ref="I156:J156"/>
    <mergeCell ref="K156:M156"/>
    <mergeCell ref="I122:J122"/>
    <mergeCell ref="K122:M122"/>
    <mergeCell ref="N122:O122"/>
    <mergeCell ref="P122:Q122"/>
    <mergeCell ref="R122:S122"/>
    <mergeCell ref="T122:U122"/>
    <mergeCell ref="V122:W122"/>
    <mergeCell ref="X122:Y122"/>
    <mergeCell ref="I123:J123"/>
    <mergeCell ref="K123:M123"/>
    <mergeCell ref="N123:O123"/>
    <mergeCell ref="P123:Q123"/>
    <mergeCell ref="R123:S123"/>
    <mergeCell ref="T123:U123"/>
    <mergeCell ref="V123:W123"/>
    <mergeCell ref="X123:Y123"/>
    <mergeCell ref="I120:J120"/>
    <mergeCell ref="K120:M120"/>
    <mergeCell ref="N120:O120"/>
    <mergeCell ref="P120:Q120"/>
    <mergeCell ref="R120:S120"/>
    <mergeCell ref="T120:U120"/>
    <mergeCell ref="V120:W120"/>
    <mergeCell ref="X120:Y120"/>
    <mergeCell ref="I121:J121"/>
    <mergeCell ref="K121:M121"/>
    <mergeCell ref="N121:O121"/>
    <mergeCell ref="P121:Q121"/>
    <mergeCell ref="R121:S121"/>
    <mergeCell ref="T121:U121"/>
    <mergeCell ref="V121:W121"/>
    <mergeCell ref="X121:Y121"/>
    <mergeCell ref="I118:J118"/>
    <mergeCell ref="K118:M118"/>
    <mergeCell ref="N118:O118"/>
    <mergeCell ref="P118:Q118"/>
    <mergeCell ref="R118:S118"/>
    <mergeCell ref="T118:U118"/>
    <mergeCell ref="V118:W118"/>
    <mergeCell ref="X118:Y118"/>
    <mergeCell ref="I119:J119"/>
    <mergeCell ref="K119:M119"/>
    <mergeCell ref="N119:O119"/>
    <mergeCell ref="P119:Q119"/>
    <mergeCell ref="R119:S119"/>
    <mergeCell ref="T119:U119"/>
    <mergeCell ref="V119:W119"/>
    <mergeCell ref="X119:Y119"/>
    <mergeCell ref="I116:J116"/>
    <mergeCell ref="K116:M116"/>
    <mergeCell ref="N116:O116"/>
    <mergeCell ref="P116:Q116"/>
    <mergeCell ref="R116:S116"/>
    <mergeCell ref="T116:U116"/>
    <mergeCell ref="V116:W116"/>
    <mergeCell ref="X116:Y116"/>
    <mergeCell ref="I117:J117"/>
    <mergeCell ref="K117:M117"/>
    <mergeCell ref="N117:O117"/>
    <mergeCell ref="P117:Q117"/>
    <mergeCell ref="R117:S117"/>
    <mergeCell ref="T117:U117"/>
    <mergeCell ref="V117:W117"/>
    <mergeCell ref="X117:Y117"/>
    <mergeCell ref="I114:J114"/>
    <mergeCell ref="K114:M114"/>
    <mergeCell ref="N114:O114"/>
    <mergeCell ref="P114:Q114"/>
    <mergeCell ref="R114:S114"/>
    <mergeCell ref="T114:U114"/>
    <mergeCell ref="V114:W114"/>
    <mergeCell ref="X114:Y114"/>
    <mergeCell ref="I115:J115"/>
    <mergeCell ref="K115:M115"/>
    <mergeCell ref="N115:O115"/>
    <mergeCell ref="P115:Q115"/>
    <mergeCell ref="R115:S115"/>
    <mergeCell ref="T115:U115"/>
    <mergeCell ref="V115:W115"/>
    <mergeCell ref="X115:Y115"/>
    <mergeCell ref="I112:J112"/>
    <mergeCell ref="K112:M112"/>
    <mergeCell ref="N112:O112"/>
    <mergeCell ref="P112:Q112"/>
    <mergeCell ref="R112:S112"/>
    <mergeCell ref="T112:U112"/>
    <mergeCell ref="V112:W112"/>
    <mergeCell ref="X112:Y112"/>
    <mergeCell ref="I113:J113"/>
    <mergeCell ref="K113:M113"/>
    <mergeCell ref="N113:O113"/>
    <mergeCell ref="P113:Q113"/>
    <mergeCell ref="R113:S113"/>
    <mergeCell ref="T113:U113"/>
    <mergeCell ref="V113:W113"/>
    <mergeCell ref="X113:Y113"/>
    <mergeCell ref="I110:J110"/>
    <mergeCell ref="K110:M110"/>
    <mergeCell ref="N110:O110"/>
    <mergeCell ref="P110:Q110"/>
    <mergeCell ref="R110:S110"/>
    <mergeCell ref="T110:U110"/>
    <mergeCell ref="V110:W110"/>
    <mergeCell ref="X110:Y110"/>
    <mergeCell ref="I111:J111"/>
    <mergeCell ref="K111:M111"/>
    <mergeCell ref="N111:O111"/>
    <mergeCell ref="P111:Q111"/>
    <mergeCell ref="R111:S111"/>
    <mergeCell ref="T111:U111"/>
    <mergeCell ref="V111:W111"/>
    <mergeCell ref="X111:Y111"/>
    <mergeCell ref="I108:J108"/>
    <mergeCell ref="K108:M108"/>
    <mergeCell ref="N108:O108"/>
    <mergeCell ref="P108:Q108"/>
    <mergeCell ref="R108:S108"/>
    <mergeCell ref="T108:U108"/>
    <mergeCell ref="V108:W108"/>
    <mergeCell ref="X108:Y108"/>
    <mergeCell ref="I109:J109"/>
    <mergeCell ref="K109:M109"/>
    <mergeCell ref="N109:O109"/>
    <mergeCell ref="P109:Q109"/>
    <mergeCell ref="R109:S109"/>
    <mergeCell ref="T109:U109"/>
    <mergeCell ref="V109:W109"/>
    <mergeCell ref="X109:Y109"/>
    <mergeCell ref="I106:J106"/>
    <mergeCell ref="K106:M106"/>
    <mergeCell ref="N106:O106"/>
    <mergeCell ref="P106:Q106"/>
    <mergeCell ref="R106:S106"/>
    <mergeCell ref="T106:U106"/>
    <mergeCell ref="V106:W106"/>
    <mergeCell ref="X106:Y106"/>
    <mergeCell ref="I107:J107"/>
    <mergeCell ref="K107:M107"/>
    <mergeCell ref="N107:O107"/>
    <mergeCell ref="P107:Q107"/>
    <mergeCell ref="R107:S107"/>
    <mergeCell ref="T107:U107"/>
    <mergeCell ref="V107:W107"/>
    <mergeCell ref="X107:Y107"/>
    <mergeCell ref="I104:J104"/>
    <mergeCell ref="K104:M104"/>
    <mergeCell ref="N104:O104"/>
    <mergeCell ref="P104:Q104"/>
    <mergeCell ref="R104:S104"/>
    <mergeCell ref="T104:U104"/>
    <mergeCell ref="V104:W104"/>
    <mergeCell ref="X104:Y104"/>
    <mergeCell ref="I105:J105"/>
    <mergeCell ref="K105:M105"/>
    <mergeCell ref="N105:O105"/>
    <mergeCell ref="P105:Q105"/>
    <mergeCell ref="R105:S105"/>
    <mergeCell ref="T105:U105"/>
    <mergeCell ref="V105:W105"/>
    <mergeCell ref="X105:Y105"/>
    <mergeCell ref="I102:J102"/>
    <mergeCell ref="K102:M102"/>
    <mergeCell ref="N102:O102"/>
    <mergeCell ref="P102:Q102"/>
    <mergeCell ref="R102:S102"/>
    <mergeCell ref="T102:U102"/>
    <mergeCell ref="V102:W102"/>
    <mergeCell ref="X102:Y102"/>
    <mergeCell ref="I103:J103"/>
    <mergeCell ref="K103:M103"/>
    <mergeCell ref="N103:O103"/>
    <mergeCell ref="P103:Q103"/>
    <mergeCell ref="R103:S103"/>
    <mergeCell ref="T103:U103"/>
    <mergeCell ref="V103:W103"/>
    <mergeCell ref="X103:Y103"/>
    <mergeCell ref="I100:J100"/>
    <mergeCell ref="K100:M100"/>
    <mergeCell ref="N100:O100"/>
    <mergeCell ref="P100:Q100"/>
    <mergeCell ref="R100:S100"/>
    <mergeCell ref="T100:U100"/>
    <mergeCell ref="V100:W100"/>
    <mergeCell ref="X100:Y100"/>
    <mergeCell ref="I101:J101"/>
    <mergeCell ref="K101:M101"/>
    <mergeCell ref="N101:O101"/>
    <mergeCell ref="P101:Q101"/>
    <mergeCell ref="R101:S101"/>
    <mergeCell ref="T101:U101"/>
    <mergeCell ref="V101:W101"/>
    <mergeCell ref="X101:Y101"/>
    <mergeCell ref="I98:J98"/>
    <mergeCell ref="K98:M98"/>
    <mergeCell ref="N98:O98"/>
    <mergeCell ref="P98:Q98"/>
    <mergeCell ref="R98:S98"/>
    <mergeCell ref="T98:U98"/>
    <mergeCell ref="V98:W98"/>
    <mergeCell ref="X98:Y98"/>
    <mergeCell ref="I99:J99"/>
    <mergeCell ref="K99:M99"/>
    <mergeCell ref="N99:O99"/>
    <mergeCell ref="P99:Q99"/>
    <mergeCell ref="R99:S99"/>
    <mergeCell ref="T99:U99"/>
    <mergeCell ref="V99:W99"/>
    <mergeCell ref="X99:Y99"/>
    <mergeCell ref="I96:J96"/>
    <mergeCell ref="K96:M96"/>
    <mergeCell ref="N96:O96"/>
    <mergeCell ref="P96:Q96"/>
    <mergeCell ref="R96:S96"/>
    <mergeCell ref="T96:U96"/>
    <mergeCell ref="V96:W96"/>
    <mergeCell ref="X96:Y96"/>
    <mergeCell ref="I97:J97"/>
    <mergeCell ref="K97:M97"/>
    <mergeCell ref="N97:O97"/>
    <mergeCell ref="P97:Q97"/>
    <mergeCell ref="R97:S97"/>
    <mergeCell ref="T97:U97"/>
    <mergeCell ref="V97:W97"/>
    <mergeCell ref="X97:Y97"/>
    <mergeCell ref="I94:J94"/>
    <mergeCell ref="K94:M94"/>
    <mergeCell ref="N94:O94"/>
    <mergeCell ref="P94:Q94"/>
    <mergeCell ref="R94:S94"/>
    <mergeCell ref="T94:U94"/>
    <mergeCell ref="V94:W94"/>
    <mergeCell ref="X94:Y94"/>
    <mergeCell ref="I95:J95"/>
    <mergeCell ref="K95:M95"/>
    <mergeCell ref="N95:O95"/>
    <mergeCell ref="P95:Q95"/>
    <mergeCell ref="R95:S95"/>
    <mergeCell ref="T95:U95"/>
    <mergeCell ref="V95:W95"/>
    <mergeCell ref="X95:Y95"/>
    <mergeCell ref="I92:J92"/>
    <mergeCell ref="K92:M92"/>
    <mergeCell ref="N92:O92"/>
    <mergeCell ref="P92:Q92"/>
    <mergeCell ref="R92:S92"/>
    <mergeCell ref="T92:U92"/>
    <mergeCell ref="V92:W92"/>
    <mergeCell ref="X92:Y92"/>
    <mergeCell ref="I93:J93"/>
    <mergeCell ref="K93:M93"/>
    <mergeCell ref="N93:O93"/>
    <mergeCell ref="P93:Q93"/>
    <mergeCell ref="R93:S93"/>
    <mergeCell ref="T93:U93"/>
    <mergeCell ref="V93:W93"/>
    <mergeCell ref="X93:Y93"/>
    <mergeCell ref="I90:J90"/>
    <mergeCell ref="K90:M90"/>
    <mergeCell ref="N90:O90"/>
    <mergeCell ref="P90:Q90"/>
    <mergeCell ref="R90:S90"/>
    <mergeCell ref="T90:U90"/>
    <mergeCell ref="V90:W90"/>
    <mergeCell ref="X90:Y90"/>
    <mergeCell ref="I91:J91"/>
    <mergeCell ref="K91:M91"/>
    <mergeCell ref="N91:O91"/>
    <mergeCell ref="P91:Q91"/>
    <mergeCell ref="R91:S91"/>
    <mergeCell ref="T91:U91"/>
    <mergeCell ref="V91:W91"/>
    <mergeCell ref="X91:Y91"/>
    <mergeCell ref="I88:J88"/>
    <mergeCell ref="K88:M88"/>
    <mergeCell ref="N88:O88"/>
    <mergeCell ref="P88:Q88"/>
    <mergeCell ref="R88:S88"/>
    <mergeCell ref="T88:U88"/>
    <mergeCell ref="V88:W88"/>
    <mergeCell ref="X88:Y88"/>
    <mergeCell ref="I89:J89"/>
    <mergeCell ref="K89:M89"/>
    <mergeCell ref="N89:O89"/>
    <mergeCell ref="P89:Q89"/>
    <mergeCell ref="R89:S89"/>
    <mergeCell ref="T89:U89"/>
    <mergeCell ref="V89:W89"/>
    <mergeCell ref="X89:Y89"/>
    <mergeCell ref="I86:J86"/>
    <mergeCell ref="K86:M86"/>
    <mergeCell ref="N86:O86"/>
    <mergeCell ref="P86:Q86"/>
    <mergeCell ref="R86:S86"/>
    <mergeCell ref="T86:U86"/>
    <mergeCell ref="V86:W86"/>
    <mergeCell ref="X86:Y86"/>
    <mergeCell ref="I87:J87"/>
    <mergeCell ref="K87:M87"/>
    <mergeCell ref="N87:O87"/>
    <mergeCell ref="P87:Q87"/>
    <mergeCell ref="R87:S87"/>
    <mergeCell ref="T87:U87"/>
    <mergeCell ref="V87:W87"/>
    <mergeCell ref="X87:Y87"/>
    <mergeCell ref="I84:J84"/>
    <mergeCell ref="K84:M84"/>
    <mergeCell ref="N84:O84"/>
    <mergeCell ref="P84:Q84"/>
    <mergeCell ref="R84:S84"/>
    <mergeCell ref="T84:U84"/>
    <mergeCell ref="V84:W84"/>
    <mergeCell ref="X84:Y84"/>
    <mergeCell ref="I85:J85"/>
    <mergeCell ref="K85:M85"/>
    <mergeCell ref="N85:O85"/>
    <mergeCell ref="P85:Q85"/>
    <mergeCell ref="R85:S85"/>
    <mergeCell ref="T85:U85"/>
    <mergeCell ref="V85:W85"/>
    <mergeCell ref="X85:Y85"/>
    <mergeCell ref="I82:J82"/>
    <mergeCell ref="K82:M82"/>
    <mergeCell ref="N82:O82"/>
    <mergeCell ref="P82:Q82"/>
    <mergeCell ref="R82:S82"/>
    <mergeCell ref="T82:U82"/>
    <mergeCell ref="V82:W82"/>
    <mergeCell ref="X82:Y82"/>
    <mergeCell ref="I83:J83"/>
    <mergeCell ref="K83:M83"/>
    <mergeCell ref="N83:O83"/>
    <mergeCell ref="P83:Q83"/>
    <mergeCell ref="R83:S83"/>
    <mergeCell ref="T83:U83"/>
    <mergeCell ref="V83:W83"/>
    <mergeCell ref="X83:Y83"/>
    <mergeCell ref="I80:J80"/>
    <mergeCell ref="K80:M80"/>
    <mergeCell ref="N80:O80"/>
    <mergeCell ref="P80:Q80"/>
    <mergeCell ref="R80:S80"/>
    <mergeCell ref="T80:U80"/>
    <mergeCell ref="V80:W80"/>
    <mergeCell ref="X80:Y80"/>
    <mergeCell ref="I81:J81"/>
    <mergeCell ref="K81:M81"/>
    <mergeCell ref="N81:O81"/>
    <mergeCell ref="P81:Q81"/>
    <mergeCell ref="R81:S81"/>
    <mergeCell ref="T81:U81"/>
    <mergeCell ref="V81:W81"/>
    <mergeCell ref="X81:Y81"/>
    <mergeCell ref="I78:J78"/>
    <mergeCell ref="K78:M78"/>
    <mergeCell ref="N78:O78"/>
    <mergeCell ref="P78:Q78"/>
    <mergeCell ref="R78:S78"/>
    <mergeCell ref="T78:U78"/>
    <mergeCell ref="V78:W78"/>
    <mergeCell ref="X78:Y78"/>
    <mergeCell ref="I79:J79"/>
    <mergeCell ref="K79:M79"/>
    <mergeCell ref="N79:O79"/>
    <mergeCell ref="P79:Q79"/>
    <mergeCell ref="R79:S79"/>
    <mergeCell ref="T79:U79"/>
    <mergeCell ref="V79:W79"/>
    <mergeCell ref="X79:Y79"/>
    <mergeCell ref="I76:J76"/>
    <mergeCell ref="K76:M76"/>
    <mergeCell ref="N76:O76"/>
    <mergeCell ref="P76:Q76"/>
    <mergeCell ref="R76:S76"/>
    <mergeCell ref="T76:U76"/>
    <mergeCell ref="V76:W76"/>
    <mergeCell ref="X76:Y76"/>
    <mergeCell ref="I77:J77"/>
    <mergeCell ref="K77:M77"/>
    <mergeCell ref="N77:O77"/>
    <mergeCell ref="P77:Q77"/>
    <mergeCell ref="R77:S77"/>
    <mergeCell ref="T77:U77"/>
    <mergeCell ref="V77:W77"/>
    <mergeCell ref="X77:Y77"/>
    <mergeCell ref="I74:J74"/>
    <mergeCell ref="K74:M74"/>
    <mergeCell ref="N74:O74"/>
    <mergeCell ref="P74:Q74"/>
    <mergeCell ref="R74:S74"/>
    <mergeCell ref="T74:U74"/>
    <mergeCell ref="V74:W74"/>
    <mergeCell ref="X74:Y74"/>
    <mergeCell ref="I75:J75"/>
    <mergeCell ref="K75:M75"/>
    <mergeCell ref="N75:O75"/>
    <mergeCell ref="P75:Q75"/>
    <mergeCell ref="R75:S75"/>
    <mergeCell ref="T75:U75"/>
    <mergeCell ref="V75:W75"/>
    <mergeCell ref="X75:Y75"/>
    <mergeCell ref="I72:J72"/>
    <mergeCell ref="K72:M72"/>
    <mergeCell ref="N72:O72"/>
    <mergeCell ref="P72:Q72"/>
    <mergeCell ref="R72:S72"/>
    <mergeCell ref="T72:U72"/>
    <mergeCell ref="V72:W72"/>
    <mergeCell ref="X72:Y72"/>
    <mergeCell ref="I73:J73"/>
    <mergeCell ref="K73:M73"/>
    <mergeCell ref="N73:O73"/>
    <mergeCell ref="P73:Q73"/>
    <mergeCell ref="R73:S73"/>
    <mergeCell ref="T73:U73"/>
    <mergeCell ref="V73:W73"/>
    <mergeCell ref="X73:Y73"/>
    <mergeCell ref="I70:J70"/>
    <mergeCell ref="K70:M70"/>
    <mergeCell ref="N70:O70"/>
    <mergeCell ref="P70:Q70"/>
    <mergeCell ref="R70:S70"/>
    <mergeCell ref="T70:U70"/>
    <mergeCell ref="V70:W70"/>
    <mergeCell ref="X70:Y70"/>
    <mergeCell ref="I71:J71"/>
    <mergeCell ref="K71:M71"/>
    <mergeCell ref="N71:O71"/>
    <mergeCell ref="P71:Q71"/>
    <mergeCell ref="R71:S71"/>
    <mergeCell ref="T71:U71"/>
    <mergeCell ref="V71:W71"/>
    <mergeCell ref="X71:Y71"/>
    <mergeCell ref="I68:J68"/>
    <mergeCell ref="K68:M68"/>
    <mergeCell ref="N68:O68"/>
    <mergeCell ref="P68:Q68"/>
    <mergeCell ref="R68:S68"/>
    <mergeCell ref="T68:U68"/>
    <mergeCell ref="V68:W68"/>
    <mergeCell ref="X68:Y68"/>
    <mergeCell ref="I69:J69"/>
    <mergeCell ref="K69:M69"/>
    <mergeCell ref="N69:O69"/>
    <mergeCell ref="P69:Q69"/>
    <mergeCell ref="R69:S69"/>
    <mergeCell ref="T69:U69"/>
    <mergeCell ref="V69:W69"/>
    <mergeCell ref="X69:Y69"/>
    <mergeCell ref="I66:J66"/>
    <mergeCell ref="K66:M66"/>
    <mergeCell ref="N66:O66"/>
    <mergeCell ref="P66:Q66"/>
    <mergeCell ref="R66:S66"/>
    <mergeCell ref="T66:U66"/>
    <mergeCell ref="V66:W66"/>
    <mergeCell ref="X66:Y66"/>
    <mergeCell ref="I67:J67"/>
    <mergeCell ref="K67:M67"/>
    <mergeCell ref="N67:O67"/>
    <mergeCell ref="P67:Q67"/>
    <mergeCell ref="R67:S67"/>
    <mergeCell ref="T67:U67"/>
    <mergeCell ref="V67:W67"/>
    <mergeCell ref="X67:Y67"/>
    <mergeCell ref="I64:J64"/>
    <mergeCell ref="K64:M64"/>
    <mergeCell ref="N64:O64"/>
    <mergeCell ref="P64:Q64"/>
    <mergeCell ref="R64:S64"/>
    <mergeCell ref="T64:U64"/>
    <mergeCell ref="V64:W64"/>
    <mergeCell ref="X64:Y64"/>
    <mergeCell ref="I65:J65"/>
    <mergeCell ref="K65:M65"/>
    <mergeCell ref="N65:O65"/>
    <mergeCell ref="P65:Q65"/>
    <mergeCell ref="R65:S65"/>
    <mergeCell ref="T65:U65"/>
    <mergeCell ref="V65:W65"/>
    <mergeCell ref="X65:Y65"/>
    <mergeCell ref="I62:J62"/>
    <mergeCell ref="K62:M62"/>
    <mergeCell ref="N62:O62"/>
    <mergeCell ref="P62:Q62"/>
    <mergeCell ref="R62:S62"/>
    <mergeCell ref="T62:U62"/>
    <mergeCell ref="V62:W62"/>
    <mergeCell ref="X62:Y62"/>
    <mergeCell ref="I63:J63"/>
    <mergeCell ref="K63:M63"/>
    <mergeCell ref="N63:O63"/>
    <mergeCell ref="P63:Q63"/>
    <mergeCell ref="R63:S63"/>
    <mergeCell ref="T63:U63"/>
    <mergeCell ref="V63:W63"/>
    <mergeCell ref="X63:Y63"/>
    <mergeCell ref="I60:J60"/>
    <mergeCell ref="K60:M60"/>
    <mergeCell ref="N60:O60"/>
    <mergeCell ref="P60:Q60"/>
    <mergeCell ref="R60:S60"/>
    <mergeCell ref="T60:U60"/>
    <mergeCell ref="V60:W60"/>
    <mergeCell ref="X60:Y60"/>
    <mergeCell ref="I61:J61"/>
    <mergeCell ref="K61:M61"/>
    <mergeCell ref="N61:O61"/>
    <mergeCell ref="P61:Q61"/>
    <mergeCell ref="R61:S61"/>
    <mergeCell ref="T61:U61"/>
    <mergeCell ref="V61:W61"/>
    <mergeCell ref="X61:Y61"/>
    <mergeCell ref="I58:J58"/>
    <mergeCell ref="K58:M58"/>
    <mergeCell ref="N58:O58"/>
    <mergeCell ref="P58:Q58"/>
    <mergeCell ref="R58:S58"/>
    <mergeCell ref="T58:U58"/>
    <mergeCell ref="V58:W58"/>
    <mergeCell ref="X58:Y58"/>
    <mergeCell ref="I59:J59"/>
    <mergeCell ref="K59:M59"/>
    <mergeCell ref="N59:O59"/>
    <mergeCell ref="P59:Q59"/>
    <mergeCell ref="R59:S59"/>
    <mergeCell ref="T59:U59"/>
    <mergeCell ref="V59:W59"/>
    <mergeCell ref="X59:Y59"/>
    <mergeCell ref="I56:J56"/>
    <mergeCell ref="K56:M56"/>
    <mergeCell ref="N56:O56"/>
    <mergeCell ref="P56:Q56"/>
    <mergeCell ref="R56:S56"/>
    <mergeCell ref="T56:U56"/>
    <mergeCell ref="V56:W56"/>
    <mergeCell ref="X56:Y56"/>
    <mergeCell ref="I57:J57"/>
    <mergeCell ref="K57:M57"/>
    <mergeCell ref="N57:O57"/>
    <mergeCell ref="P57:Q57"/>
    <mergeCell ref="R57:S57"/>
    <mergeCell ref="T57:U57"/>
    <mergeCell ref="V57:W57"/>
    <mergeCell ref="X57:Y57"/>
    <mergeCell ref="I54:J54"/>
    <mergeCell ref="K54:M54"/>
    <mergeCell ref="N54:O54"/>
    <mergeCell ref="P54:Q54"/>
    <mergeCell ref="R54:S54"/>
    <mergeCell ref="T54:U54"/>
    <mergeCell ref="V54:W54"/>
    <mergeCell ref="X54:Y54"/>
    <mergeCell ref="I55:J55"/>
    <mergeCell ref="K55:M55"/>
    <mergeCell ref="N55:O55"/>
    <mergeCell ref="P55:Q55"/>
    <mergeCell ref="R55:S55"/>
    <mergeCell ref="T55:U55"/>
    <mergeCell ref="V55:W55"/>
    <mergeCell ref="X55:Y55"/>
    <mergeCell ref="I52:J52"/>
    <mergeCell ref="K52:M52"/>
    <mergeCell ref="N52:O52"/>
    <mergeCell ref="P52:Q52"/>
    <mergeCell ref="R52:S52"/>
    <mergeCell ref="T52:U52"/>
    <mergeCell ref="V52:W52"/>
    <mergeCell ref="X52:Y52"/>
    <mergeCell ref="I53:J53"/>
    <mergeCell ref="K53:M53"/>
    <mergeCell ref="N53:O53"/>
    <mergeCell ref="P53:Q53"/>
    <mergeCell ref="R53:S53"/>
    <mergeCell ref="T53:U53"/>
    <mergeCell ref="V53:W53"/>
    <mergeCell ref="X53:Y53"/>
    <mergeCell ref="I50:J50"/>
    <mergeCell ref="K50:M50"/>
    <mergeCell ref="N50:O50"/>
    <mergeCell ref="P50:Q50"/>
    <mergeCell ref="R50:S50"/>
    <mergeCell ref="T50:U50"/>
    <mergeCell ref="V50:W50"/>
    <mergeCell ref="X50:Y50"/>
    <mergeCell ref="I51:J51"/>
    <mergeCell ref="K51:M51"/>
    <mergeCell ref="N51:O51"/>
    <mergeCell ref="P51:Q51"/>
    <mergeCell ref="R51:S51"/>
    <mergeCell ref="T51:U51"/>
    <mergeCell ref="V51:W51"/>
    <mergeCell ref="X51:Y51"/>
    <mergeCell ref="I48:J48"/>
    <mergeCell ref="K48:M48"/>
    <mergeCell ref="N48:O48"/>
    <mergeCell ref="P48:Q48"/>
    <mergeCell ref="R48:S48"/>
    <mergeCell ref="T48:U48"/>
    <mergeCell ref="V48:W48"/>
    <mergeCell ref="X48:Y48"/>
    <mergeCell ref="I49:J49"/>
    <mergeCell ref="K49:M49"/>
    <mergeCell ref="N49:O49"/>
    <mergeCell ref="P49:Q49"/>
    <mergeCell ref="R49:S49"/>
    <mergeCell ref="T49:U49"/>
    <mergeCell ref="V49:W49"/>
    <mergeCell ref="X49:Y49"/>
    <mergeCell ref="I46:J46"/>
    <mergeCell ref="K46:M46"/>
    <mergeCell ref="N46:O46"/>
    <mergeCell ref="P46:Q46"/>
    <mergeCell ref="R46:S46"/>
    <mergeCell ref="T46:U46"/>
    <mergeCell ref="V46:W46"/>
    <mergeCell ref="X46:Y46"/>
    <mergeCell ref="I47:J47"/>
    <mergeCell ref="K47:M47"/>
    <mergeCell ref="N47:O47"/>
    <mergeCell ref="P47:Q47"/>
    <mergeCell ref="R47:S47"/>
    <mergeCell ref="T47:U47"/>
    <mergeCell ref="V47:W47"/>
    <mergeCell ref="X47:Y47"/>
    <mergeCell ref="I44:J44"/>
    <mergeCell ref="K44:M44"/>
    <mergeCell ref="N44:O44"/>
    <mergeCell ref="P44:Q44"/>
    <mergeCell ref="R44:S44"/>
    <mergeCell ref="T44:U44"/>
    <mergeCell ref="V44:W44"/>
    <mergeCell ref="X44:Y44"/>
    <mergeCell ref="I45:J45"/>
    <mergeCell ref="K45:M45"/>
    <mergeCell ref="N45:O45"/>
    <mergeCell ref="P45:Q45"/>
    <mergeCell ref="R45:S45"/>
    <mergeCell ref="T45:U45"/>
    <mergeCell ref="V45:W45"/>
    <mergeCell ref="X45:Y45"/>
    <mergeCell ref="I42:J42"/>
    <mergeCell ref="K42:M42"/>
    <mergeCell ref="N42:O42"/>
    <mergeCell ref="P42:Q42"/>
    <mergeCell ref="R42:S42"/>
    <mergeCell ref="T42:U42"/>
    <mergeCell ref="V42:W42"/>
    <mergeCell ref="X42:Y42"/>
    <mergeCell ref="I43:J43"/>
    <mergeCell ref="K43:M43"/>
    <mergeCell ref="N43:O43"/>
    <mergeCell ref="P43:Q43"/>
    <mergeCell ref="R43:S43"/>
    <mergeCell ref="T43:U43"/>
    <mergeCell ref="V43:W43"/>
    <mergeCell ref="X43:Y43"/>
    <mergeCell ref="I40:J40"/>
    <mergeCell ref="K40:M40"/>
    <mergeCell ref="N40:O40"/>
    <mergeCell ref="P40:Q40"/>
    <mergeCell ref="R40:S40"/>
    <mergeCell ref="T40:U40"/>
    <mergeCell ref="V40:W40"/>
    <mergeCell ref="X40:Y40"/>
    <mergeCell ref="I41:J41"/>
    <mergeCell ref="K41:M41"/>
    <mergeCell ref="N41:O41"/>
    <mergeCell ref="P41:Q41"/>
    <mergeCell ref="R41:S41"/>
    <mergeCell ref="T41:U41"/>
    <mergeCell ref="V41:W41"/>
    <mergeCell ref="X41:Y41"/>
    <mergeCell ref="I38:J38"/>
    <mergeCell ref="K38:M38"/>
    <mergeCell ref="N38:O38"/>
    <mergeCell ref="P38:Q38"/>
    <mergeCell ref="R38:S38"/>
    <mergeCell ref="T38:U38"/>
    <mergeCell ref="V38:W38"/>
    <mergeCell ref="X38:Y38"/>
    <mergeCell ref="I39:J39"/>
    <mergeCell ref="K39:M39"/>
    <mergeCell ref="N39:O39"/>
    <mergeCell ref="P39:Q39"/>
    <mergeCell ref="R39:S39"/>
    <mergeCell ref="T39:U39"/>
    <mergeCell ref="V39:W39"/>
    <mergeCell ref="X39:Y39"/>
    <mergeCell ref="K36:M36"/>
    <mergeCell ref="N36:O36"/>
    <mergeCell ref="P36:Q36"/>
    <mergeCell ref="R36:S36"/>
    <mergeCell ref="T36:U36"/>
    <mergeCell ref="V36:W36"/>
    <mergeCell ref="X36:Y36"/>
    <mergeCell ref="I37:J37"/>
    <mergeCell ref="K37:M37"/>
    <mergeCell ref="N37:O37"/>
    <mergeCell ref="P37:Q37"/>
    <mergeCell ref="R37:S37"/>
    <mergeCell ref="T37:U37"/>
    <mergeCell ref="V37:W37"/>
    <mergeCell ref="X37:Y37"/>
    <mergeCell ref="N34:O34"/>
    <mergeCell ref="P34:Q34"/>
    <mergeCell ref="R34:S34"/>
    <mergeCell ref="T34:U34"/>
    <mergeCell ref="V34:W34"/>
    <mergeCell ref="X34:Y34"/>
    <mergeCell ref="I35:J35"/>
    <mergeCell ref="K35:M35"/>
    <mergeCell ref="N35:O35"/>
    <mergeCell ref="P35:Q35"/>
    <mergeCell ref="R35:S35"/>
    <mergeCell ref="T35:U35"/>
    <mergeCell ref="V35:W35"/>
    <mergeCell ref="X35:Y35"/>
    <mergeCell ref="N32:O32"/>
    <mergeCell ref="P32:Q32"/>
    <mergeCell ref="R32:S32"/>
    <mergeCell ref="T32:U32"/>
    <mergeCell ref="V32:W32"/>
    <mergeCell ref="X32:Y32"/>
    <mergeCell ref="I33:J33"/>
    <mergeCell ref="K33:M33"/>
    <mergeCell ref="N33:O33"/>
    <mergeCell ref="P33:Q33"/>
    <mergeCell ref="R33:S33"/>
    <mergeCell ref="T33:U33"/>
    <mergeCell ref="V33:W33"/>
    <mergeCell ref="X33:Y33"/>
    <mergeCell ref="N30:O30"/>
    <mergeCell ref="P30:Q30"/>
    <mergeCell ref="R30:S30"/>
    <mergeCell ref="T30:U30"/>
    <mergeCell ref="V30:W30"/>
    <mergeCell ref="X30:Y30"/>
    <mergeCell ref="I31:J31"/>
    <mergeCell ref="K31:M31"/>
    <mergeCell ref="N31:O31"/>
    <mergeCell ref="P31:Q31"/>
    <mergeCell ref="R31:S31"/>
    <mergeCell ref="T31:U31"/>
    <mergeCell ref="V31:W31"/>
    <mergeCell ref="X31:Y31"/>
    <mergeCell ref="N28:O28"/>
    <mergeCell ref="P28:Q28"/>
    <mergeCell ref="R28:S28"/>
    <mergeCell ref="T28:U28"/>
    <mergeCell ref="V28:W28"/>
    <mergeCell ref="X28:Y28"/>
    <mergeCell ref="I29:J29"/>
    <mergeCell ref="K29:M29"/>
    <mergeCell ref="N29:O29"/>
    <mergeCell ref="P29:Q29"/>
    <mergeCell ref="R29:S29"/>
    <mergeCell ref="T29:U29"/>
    <mergeCell ref="V29:W29"/>
    <mergeCell ref="X29:Y29"/>
    <mergeCell ref="N26:O26"/>
    <mergeCell ref="P26:Q26"/>
    <mergeCell ref="R26:S26"/>
    <mergeCell ref="T26:U26"/>
    <mergeCell ref="V26:W26"/>
    <mergeCell ref="X26:Y26"/>
    <mergeCell ref="I27:J27"/>
    <mergeCell ref="K27:M27"/>
    <mergeCell ref="N27:O27"/>
    <mergeCell ref="P27:Q27"/>
    <mergeCell ref="R27:S27"/>
    <mergeCell ref="T27:U27"/>
    <mergeCell ref="V27:W27"/>
    <mergeCell ref="X27:Y27"/>
    <mergeCell ref="N24:O24"/>
    <mergeCell ref="P24:Q24"/>
    <mergeCell ref="R24:S24"/>
    <mergeCell ref="T24:U24"/>
    <mergeCell ref="V24:W24"/>
    <mergeCell ref="X24:Y24"/>
    <mergeCell ref="I25:J25"/>
    <mergeCell ref="K25:M25"/>
    <mergeCell ref="N25:O25"/>
    <mergeCell ref="P25:Q25"/>
    <mergeCell ref="R25:S25"/>
    <mergeCell ref="T25:U25"/>
    <mergeCell ref="V25:W25"/>
    <mergeCell ref="X25:Y25"/>
    <mergeCell ref="N22:O22"/>
    <mergeCell ref="P22:Q22"/>
    <mergeCell ref="R22:S22"/>
    <mergeCell ref="T22:U22"/>
    <mergeCell ref="V22:W22"/>
    <mergeCell ref="X22:Y22"/>
    <mergeCell ref="I23:J23"/>
    <mergeCell ref="K23:M23"/>
    <mergeCell ref="N23:O23"/>
    <mergeCell ref="P23:Q23"/>
    <mergeCell ref="R23:S23"/>
    <mergeCell ref="T23:U23"/>
    <mergeCell ref="V23:W23"/>
    <mergeCell ref="X23:Y23"/>
    <mergeCell ref="N20:O20"/>
    <mergeCell ref="P20:Q20"/>
    <mergeCell ref="R20:S20"/>
    <mergeCell ref="T20:U20"/>
    <mergeCell ref="V20:W20"/>
    <mergeCell ref="X20:Y20"/>
    <mergeCell ref="I21:J21"/>
    <mergeCell ref="K21:M21"/>
    <mergeCell ref="N21:O21"/>
    <mergeCell ref="P21:Q21"/>
    <mergeCell ref="R21:S21"/>
    <mergeCell ref="T21:U21"/>
    <mergeCell ref="V21:W21"/>
    <mergeCell ref="X21:Y21"/>
    <mergeCell ref="C118:H118"/>
    <mergeCell ref="C119:H119"/>
    <mergeCell ref="C120:H120"/>
    <mergeCell ref="C121:H121"/>
    <mergeCell ref="C122:H122"/>
    <mergeCell ref="C123:H123"/>
    <mergeCell ref="C124:H124"/>
    <mergeCell ref="I20:J20"/>
    <mergeCell ref="K20:M20"/>
    <mergeCell ref="I22:J22"/>
    <mergeCell ref="K22:M22"/>
    <mergeCell ref="I24:J24"/>
    <mergeCell ref="K24:M24"/>
    <mergeCell ref="I26:J26"/>
    <mergeCell ref="K26:M26"/>
    <mergeCell ref="I28:J28"/>
    <mergeCell ref="K28:M28"/>
    <mergeCell ref="I30:J30"/>
    <mergeCell ref="K30:M30"/>
    <mergeCell ref="I32:J32"/>
    <mergeCell ref="K32:M32"/>
    <mergeCell ref="I34:J34"/>
    <mergeCell ref="K34:M34"/>
    <mergeCell ref="I36:J36"/>
    <mergeCell ref="C109:H109"/>
    <mergeCell ref="C110:H110"/>
    <mergeCell ref="C111:H111"/>
    <mergeCell ref="C112:H112"/>
    <mergeCell ref="C113:H113"/>
    <mergeCell ref="C114:H114"/>
    <mergeCell ref="C115:H115"/>
    <mergeCell ref="C116:H116"/>
    <mergeCell ref="C117:H117"/>
    <mergeCell ref="C100:H100"/>
    <mergeCell ref="C101:H101"/>
    <mergeCell ref="C102:H102"/>
    <mergeCell ref="C103:H103"/>
    <mergeCell ref="C104:H104"/>
    <mergeCell ref="C105:H105"/>
    <mergeCell ref="C106:H106"/>
    <mergeCell ref="C107:H107"/>
    <mergeCell ref="C108:H108"/>
    <mergeCell ref="C91:H91"/>
    <mergeCell ref="C92:H92"/>
    <mergeCell ref="C93:H93"/>
    <mergeCell ref="C94:H94"/>
    <mergeCell ref="C95:H95"/>
    <mergeCell ref="C96:H96"/>
    <mergeCell ref="C97:H97"/>
    <mergeCell ref="C98:H98"/>
    <mergeCell ref="C99:H99"/>
    <mergeCell ref="C82:H82"/>
    <mergeCell ref="C83:H83"/>
    <mergeCell ref="C84:H84"/>
    <mergeCell ref="C85:H85"/>
    <mergeCell ref="C86:H86"/>
    <mergeCell ref="C87:H87"/>
    <mergeCell ref="C88:H88"/>
    <mergeCell ref="C89:H89"/>
    <mergeCell ref="C90:H90"/>
    <mergeCell ref="C73:H73"/>
    <mergeCell ref="C74:H74"/>
    <mergeCell ref="C75:H75"/>
    <mergeCell ref="C76:H76"/>
    <mergeCell ref="C77:H77"/>
    <mergeCell ref="C78:H78"/>
    <mergeCell ref="C79:H79"/>
    <mergeCell ref="C80:H80"/>
    <mergeCell ref="C81:H81"/>
    <mergeCell ref="C64:H64"/>
    <mergeCell ref="C65:H65"/>
    <mergeCell ref="C66:H66"/>
    <mergeCell ref="C67:H67"/>
    <mergeCell ref="C68:H68"/>
    <mergeCell ref="C69:H69"/>
    <mergeCell ref="C70:H70"/>
    <mergeCell ref="C71:H71"/>
    <mergeCell ref="C72:H72"/>
    <mergeCell ref="C55:H55"/>
    <mergeCell ref="C56:H56"/>
    <mergeCell ref="C57:H57"/>
    <mergeCell ref="C58:H58"/>
    <mergeCell ref="C59:H59"/>
    <mergeCell ref="C60:H60"/>
    <mergeCell ref="C61:H61"/>
    <mergeCell ref="C62:H62"/>
    <mergeCell ref="C63:H63"/>
    <mergeCell ref="C46:H46"/>
    <mergeCell ref="C47:H47"/>
    <mergeCell ref="C48:H48"/>
    <mergeCell ref="C49:H49"/>
    <mergeCell ref="C50:H50"/>
    <mergeCell ref="C51:H51"/>
    <mergeCell ref="C52:H52"/>
    <mergeCell ref="C53:H53"/>
    <mergeCell ref="C54:H54"/>
    <mergeCell ref="C37:H37"/>
    <mergeCell ref="C38:H38"/>
    <mergeCell ref="C39:H39"/>
    <mergeCell ref="C40:H40"/>
    <mergeCell ref="C41:H41"/>
    <mergeCell ref="C42:H42"/>
    <mergeCell ref="C43:H43"/>
    <mergeCell ref="C44:H44"/>
    <mergeCell ref="C45:H45"/>
    <mergeCell ref="C28:H28"/>
    <mergeCell ref="C29:H29"/>
    <mergeCell ref="C30:H30"/>
    <mergeCell ref="C31:H31"/>
    <mergeCell ref="C32:H32"/>
    <mergeCell ref="C33:H33"/>
    <mergeCell ref="C34:H34"/>
    <mergeCell ref="C35:H35"/>
    <mergeCell ref="C36:H36"/>
    <mergeCell ref="C20:H20"/>
    <mergeCell ref="C21:H21"/>
    <mergeCell ref="C22:H22"/>
    <mergeCell ref="C23:H23"/>
    <mergeCell ref="C24:H24"/>
    <mergeCell ref="C25:H25"/>
    <mergeCell ref="C26:H26"/>
    <mergeCell ref="C27:H27"/>
    <mergeCell ref="B434:AE435"/>
    <mergeCell ref="I431:J431"/>
    <mergeCell ref="K431:Q431"/>
    <mergeCell ref="R431:V431"/>
    <mergeCell ref="W431:Z431"/>
    <mergeCell ref="AA431:AC431"/>
    <mergeCell ref="B433:AE433"/>
    <mergeCell ref="R429:V429"/>
    <mergeCell ref="W429:Z429"/>
    <mergeCell ref="AA429:AC429"/>
    <mergeCell ref="B430:B431"/>
    <mergeCell ref="C430:G431"/>
    <mergeCell ref="I430:J430"/>
    <mergeCell ref="K430:Q430"/>
    <mergeCell ref="R430:V430"/>
    <mergeCell ref="W430:Z430"/>
    <mergeCell ref="AA430:AC430"/>
    <mergeCell ref="AA427:AC427"/>
    <mergeCell ref="B428:B429"/>
    <mergeCell ref="C428:G429"/>
    <mergeCell ref="I428:J428"/>
    <mergeCell ref="K428:Q428"/>
    <mergeCell ref="R428:V428"/>
    <mergeCell ref="W428:Z428"/>
    <mergeCell ref="AA428:AC428"/>
    <mergeCell ref="I429:J429"/>
    <mergeCell ref="K429:Q429"/>
    <mergeCell ref="B427:J427"/>
    <mergeCell ref="K427:Q427"/>
    <mergeCell ref="R427:V427"/>
    <mergeCell ref="W427:Z427"/>
    <mergeCell ref="B425:C425"/>
    <mergeCell ref="D425:J425"/>
    <mergeCell ref="K425:M425"/>
    <mergeCell ref="N425:O425"/>
    <mergeCell ref="P425:Q425"/>
    <mergeCell ref="R425:S425"/>
    <mergeCell ref="T425:U425"/>
    <mergeCell ref="V425:W425"/>
    <mergeCell ref="X425:Y425"/>
    <mergeCell ref="Z421:Z423"/>
    <mergeCell ref="AA421:AA422"/>
    <mergeCell ref="B422:J423"/>
    <mergeCell ref="B420:J421"/>
    <mergeCell ref="X420:Y420"/>
    <mergeCell ref="K421:M423"/>
    <mergeCell ref="N421:O423"/>
    <mergeCell ref="P421:Q423"/>
    <mergeCell ref="R421:S423"/>
    <mergeCell ref="T421:U423"/>
    <mergeCell ref="V421:W423"/>
    <mergeCell ref="X421:Y423"/>
    <mergeCell ref="K420:M420"/>
    <mergeCell ref="N420:O420"/>
    <mergeCell ref="P420:Q420"/>
    <mergeCell ref="R420:S420"/>
    <mergeCell ref="T420:U420"/>
    <mergeCell ref="V420:W420"/>
    <mergeCell ref="C413:H413"/>
    <mergeCell ref="C424:J424"/>
    <mergeCell ref="K424:M424"/>
    <mergeCell ref="N424:O424"/>
    <mergeCell ref="P424:Q424"/>
    <mergeCell ref="R424:S424"/>
    <mergeCell ref="T424:U424"/>
    <mergeCell ref="V424:W424"/>
    <mergeCell ref="X424:Y424"/>
    <mergeCell ref="C417:H417"/>
    <mergeCell ref="I417:J417"/>
    <mergeCell ref="K417:M417"/>
    <mergeCell ref="N417:O417"/>
    <mergeCell ref="P417:Q417"/>
    <mergeCell ref="R417:S417"/>
    <mergeCell ref="T417:U417"/>
    <mergeCell ref="V417:W417"/>
    <mergeCell ref="X417:Y417"/>
    <mergeCell ref="V414:W414"/>
    <mergeCell ref="X414:Y414"/>
    <mergeCell ref="P416:Q416"/>
    <mergeCell ref="R416:S416"/>
    <mergeCell ref="T416:U416"/>
    <mergeCell ref="V416:W416"/>
    <mergeCell ref="X416:Y416"/>
    <mergeCell ref="P414:Q414"/>
    <mergeCell ref="R414:S414"/>
    <mergeCell ref="T414:U414"/>
    <mergeCell ref="C415:H415"/>
    <mergeCell ref="I415:J415"/>
    <mergeCell ref="K415:M415"/>
    <mergeCell ref="N415:O415"/>
    <mergeCell ref="P415:Q415"/>
    <mergeCell ref="R415:S415"/>
    <mergeCell ref="T415:U415"/>
    <mergeCell ref="V415:W415"/>
    <mergeCell ref="X415:Y415"/>
    <mergeCell ref="C416:H416"/>
    <mergeCell ref="I416:J416"/>
    <mergeCell ref="K416:M416"/>
    <mergeCell ref="N416:O416"/>
    <mergeCell ref="C414:H414"/>
    <mergeCell ref="I414:J414"/>
    <mergeCell ref="K414:M414"/>
    <mergeCell ref="N414:O414"/>
    <mergeCell ref="N409:O409"/>
    <mergeCell ref="P409:Q409"/>
    <mergeCell ref="R409:S409"/>
    <mergeCell ref="V410:W410"/>
    <mergeCell ref="X410:Y410"/>
    <mergeCell ref="I411:J411"/>
    <mergeCell ref="K411:M411"/>
    <mergeCell ref="N411:O411"/>
    <mergeCell ref="P411:Q411"/>
    <mergeCell ref="R411:S411"/>
    <mergeCell ref="T411:U411"/>
    <mergeCell ref="V411:W411"/>
    <mergeCell ref="X411:Y411"/>
    <mergeCell ref="I413:J413"/>
    <mergeCell ref="K413:M413"/>
    <mergeCell ref="N413:O413"/>
    <mergeCell ref="P413:Q413"/>
    <mergeCell ref="R413:S413"/>
    <mergeCell ref="T413:U413"/>
    <mergeCell ref="V413:W413"/>
    <mergeCell ref="X413:Y413"/>
    <mergeCell ref="C412:H412"/>
    <mergeCell ref="I412:J412"/>
    <mergeCell ref="K412:M412"/>
    <mergeCell ref="N412:O412"/>
    <mergeCell ref="P412:Q412"/>
    <mergeCell ref="R412:S412"/>
    <mergeCell ref="T412:U412"/>
    <mergeCell ref="V412:W412"/>
    <mergeCell ref="X412:Y412"/>
    <mergeCell ref="C411:H411"/>
    <mergeCell ref="C408:H408"/>
    <mergeCell ref="I408:J408"/>
    <mergeCell ref="K408:M408"/>
    <mergeCell ref="N408:O408"/>
    <mergeCell ref="P408:Q408"/>
    <mergeCell ref="R408:S408"/>
    <mergeCell ref="T408:U408"/>
    <mergeCell ref="V408:W408"/>
    <mergeCell ref="X408:Y408"/>
    <mergeCell ref="T409:U409"/>
    <mergeCell ref="V409:W409"/>
    <mergeCell ref="X409:Y409"/>
    <mergeCell ref="C410:H410"/>
    <mergeCell ref="I410:J410"/>
    <mergeCell ref="K410:M410"/>
    <mergeCell ref="N410:O410"/>
    <mergeCell ref="P410:Q410"/>
    <mergeCell ref="R410:S410"/>
    <mergeCell ref="T410:U410"/>
    <mergeCell ref="C409:H409"/>
    <mergeCell ref="I409:J409"/>
    <mergeCell ref="K409:M409"/>
    <mergeCell ref="C407:H407"/>
    <mergeCell ref="I407:J407"/>
    <mergeCell ref="K407:M407"/>
    <mergeCell ref="N407:O407"/>
    <mergeCell ref="P407:Q407"/>
    <mergeCell ref="R407:S407"/>
    <mergeCell ref="T407:U407"/>
    <mergeCell ref="V407:W407"/>
    <mergeCell ref="X407:Y407"/>
    <mergeCell ref="T405:U405"/>
    <mergeCell ref="V405:W405"/>
    <mergeCell ref="X405:Y405"/>
    <mergeCell ref="C406:H406"/>
    <mergeCell ref="I406:J406"/>
    <mergeCell ref="K406:M406"/>
    <mergeCell ref="N406:O406"/>
    <mergeCell ref="P406:Q406"/>
    <mergeCell ref="R406:S406"/>
    <mergeCell ref="T406:U406"/>
    <mergeCell ref="C405:H405"/>
    <mergeCell ref="I405:J405"/>
    <mergeCell ref="K405:M405"/>
    <mergeCell ref="N405:O405"/>
    <mergeCell ref="P405:Q405"/>
    <mergeCell ref="R405:S405"/>
    <mergeCell ref="V406:W406"/>
    <mergeCell ref="X406:Y406"/>
    <mergeCell ref="C404:H404"/>
    <mergeCell ref="I404:J404"/>
    <mergeCell ref="K404:M404"/>
    <mergeCell ref="N404:O404"/>
    <mergeCell ref="P404:Q404"/>
    <mergeCell ref="R404:S404"/>
    <mergeCell ref="T404:U404"/>
    <mergeCell ref="V404:W404"/>
    <mergeCell ref="X404:Y404"/>
    <mergeCell ref="C403:H403"/>
    <mergeCell ref="I403:J403"/>
    <mergeCell ref="K403:M403"/>
    <mergeCell ref="N403:O403"/>
    <mergeCell ref="P403:Q403"/>
    <mergeCell ref="R403:S403"/>
    <mergeCell ref="T403:U403"/>
    <mergeCell ref="V403:W403"/>
    <mergeCell ref="X403:Y403"/>
    <mergeCell ref="T401:U401"/>
    <mergeCell ref="V401:W401"/>
    <mergeCell ref="X401:Y401"/>
    <mergeCell ref="C402:H402"/>
    <mergeCell ref="I402:J402"/>
    <mergeCell ref="K402:M402"/>
    <mergeCell ref="N402:O402"/>
    <mergeCell ref="P402:Q402"/>
    <mergeCell ref="R402:S402"/>
    <mergeCell ref="T402:U402"/>
    <mergeCell ref="C401:H401"/>
    <mergeCell ref="I401:J401"/>
    <mergeCell ref="K401:M401"/>
    <mergeCell ref="N401:O401"/>
    <mergeCell ref="P401:Q401"/>
    <mergeCell ref="R401:S401"/>
    <mergeCell ref="V402:W402"/>
    <mergeCell ref="X402:Y402"/>
    <mergeCell ref="C400:H400"/>
    <mergeCell ref="I400:J400"/>
    <mergeCell ref="K400:M400"/>
    <mergeCell ref="N400:O400"/>
    <mergeCell ref="P400:Q400"/>
    <mergeCell ref="R400:S400"/>
    <mergeCell ref="T400:U400"/>
    <mergeCell ref="V400:W400"/>
    <mergeCell ref="X400:Y400"/>
    <mergeCell ref="C399:H399"/>
    <mergeCell ref="I399:J399"/>
    <mergeCell ref="K399:M399"/>
    <mergeCell ref="N399:O399"/>
    <mergeCell ref="P399:Q399"/>
    <mergeCell ref="R399:S399"/>
    <mergeCell ref="T399:U399"/>
    <mergeCell ref="V399:W399"/>
    <mergeCell ref="X399:Y399"/>
    <mergeCell ref="C398:H398"/>
    <mergeCell ref="I398:J398"/>
    <mergeCell ref="K398:M398"/>
    <mergeCell ref="N398:O398"/>
    <mergeCell ref="P398:Q398"/>
    <mergeCell ref="R398:S398"/>
    <mergeCell ref="T398:U398"/>
    <mergeCell ref="C292:H292"/>
    <mergeCell ref="I292:J292"/>
    <mergeCell ref="K292:M292"/>
    <mergeCell ref="N292:O292"/>
    <mergeCell ref="P292:Q292"/>
    <mergeCell ref="R292:S292"/>
    <mergeCell ref="V398:W398"/>
    <mergeCell ref="X398:Y398"/>
    <mergeCell ref="C294:H294"/>
    <mergeCell ref="I294:J294"/>
    <mergeCell ref="K294:M294"/>
    <mergeCell ref="N294:O294"/>
    <mergeCell ref="P294:Q294"/>
    <mergeCell ref="R294:S294"/>
    <mergeCell ref="T294:U294"/>
    <mergeCell ref="V294:W294"/>
    <mergeCell ref="X294:Y294"/>
    <mergeCell ref="C295:H295"/>
    <mergeCell ref="I295:J295"/>
    <mergeCell ref="K295:M295"/>
    <mergeCell ref="N295:O295"/>
    <mergeCell ref="P295:Q295"/>
    <mergeCell ref="R295:S295"/>
    <mergeCell ref="T295:U295"/>
    <mergeCell ref="V295:W295"/>
    <mergeCell ref="C290:H290"/>
    <mergeCell ref="I290:J290"/>
    <mergeCell ref="K290:M290"/>
    <mergeCell ref="N290:O290"/>
    <mergeCell ref="P290:Q290"/>
    <mergeCell ref="R290:S290"/>
    <mergeCell ref="T290:U290"/>
    <mergeCell ref="V290:W290"/>
    <mergeCell ref="X290:Y290"/>
    <mergeCell ref="T288:U288"/>
    <mergeCell ref="V288:W288"/>
    <mergeCell ref="X288:Y288"/>
    <mergeCell ref="C289:H289"/>
    <mergeCell ref="I289:J289"/>
    <mergeCell ref="K289:M289"/>
    <mergeCell ref="N289:O289"/>
    <mergeCell ref="P289:Q289"/>
    <mergeCell ref="R289:S289"/>
    <mergeCell ref="T289:U289"/>
    <mergeCell ref="C288:H288"/>
    <mergeCell ref="I288:J288"/>
    <mergeCell ref="K288:M288"/>
    <mergeCell ref="N288:O288"/>
    <mergeCell ref="P288:Q288"/>
    <mergeCell ref="R288:S288"/>
    <mergeCell ref="V289:W289"/>
    <mergeCell ref="X289:Y289"/>
    <mergeCell ref="Z285:Z287"/>
    <mergeCell ref="AA285:AA286"/>
    <mergeCell ref="B286:H287"/>
    <mergeCell ref="R284:S284"/>
    <mergeCell ref="T284:U284"/>
    <mergeCell ref="V284:W284"/>
    <mergeCell ref="X284:Y284"/>
    <mergeCell ref="AA280:AB280"/>
    <mergeCell ref="C281:H281"/>
    <mergeCell ref="I281:J281"/>
    <mergeCell ref="K281:M281"/>
    <mergeCell ref="N281:O281"/>
    <mergeCell ref="P281:Q281"/>
    <mergeCell ref="R281:S281"/>
    <mergeCell ref="AC284:AC287"/>
    <mergeCell ref="I285:J287"/>
    <mergeCell ref="K285:M287"/>
    <mergeCell ref="N285:O287"/>
    <mergeCell ref="P285:Q287"/>
    <mergeCell ref="R285:S287"/>
    <mergeCell ref="T281:U281"/>
    <mergeCell ref="V281:W281"/>
    <mergeCell ref="X281:Y281"/>
    <mergeCell ref="AA281:AB281"/>
    <mergeCell ref="B283:AA283"/>
    <mergeCell ref="B284:H285"/>
    <mergeCell ref="I284:J284"/>
    <mergeCell ref="K284:M284"/>
    <mergeCell ref="N284:O284"/>
    <mergeCell ref="P284:Q284"/>
    <mergeCell ref="T285:U287"/>
    <mergeCell ref="C280:H280"/>
    <mergeCell ref="I279:J279"/>
    <mergeCell ref="K279:M279"/>
    <mergeCell ref="N279:O279"/>
    <mergeCell ref="P279:Q279"/>
    <mergeCell ref="R279:S279"/>
    <mergeCell ref="T279:U279"/>
    <mergeCell ref="V279:W279"/>
    <mergeCell ref="X279:Y279"/>
    <mergeCell ref="AA279:AB279"/>
    <mergeCell ref="C278:H278"/>
    <mergeCell ref="I278:J278"/>
    <mergeCell ref="K278:M278"/>
    <mergeCell ref="N278:O278"/>
    <mergeCell ref="P278:Q278"/>
    <mergeCell ref="R278:S278"/>
    <mergeCell ref="T278:U278"/>
    <mergeCell ref="V278:W278"/>
    <mergeCell ref="X278:Y278"/>
    <mergeCell ref="V285:W287"/>
    <mergeCell ref="X285:Y287"/>
    <mergeCell ref="AA276:AB276"/>
    <mergeCell ref="C277:H277"/>
    <mergeCell ref="I277:J277"/>
    <mergeCell ref="K277:M277"/>
    <mergeCell ref="N277:O277"/>
    <mergeCell ref="P277:Q277"/>
    <mergeCell ref="R277:S277"/>
    <mergeCell ref="T277:U277"/>
    <mergeCell ref="V277:W277"/>
    <mergeCell ref="X277:Y277"/>
    <mergeCell ref="AA277:AB277"/>
    <mergeCell ref="C276:H276"/>
    <mergeCell ref="I276:J276"/>
    <mergeCell ref="K276:M276"/>
    <mergeCell ref="N276:O276"/>
    <mergeCell ref="P276:Q276"/>
    <mergeCell ref="R276:S276"/>
    <mergeCell ref="T276:U276"/>
    <mergeCell ref="V276:W276"/>
    <mergeCell ref="X276:Y276"/>
    <mergeCell ref="I280:J280"/>
    <mergeCell ref="K280:M280"/>
    <mergeCell ref="N280:O280"/>
    <mergeCell ref="P280:Q280"/>
    <mergeCell ref="R280:S280"/>
    <mergeCell ref="T280:U280"/>
    <mergeCell ref="V280:W280"/>
    <mergeCell ref="X280:Y280"/>
    <mergeCell ref="AA278:AB278"/>
    <mergeCell ref="C279:H279"/>
    <mergeCell ref="AA274:AB274"/>
    <mergeCell ref="C275:H275"/>
    <mergeCell ref="I275:J275"/>
    <mergeCell ref="K275:M275"/>
    <mergeCell ref="N275:O275"/>
    <mergeCell ref="P275:Q275"/>
    <mergeCell ref="R275:S275"/>
    <mergeCell ref="T275:U275"/>
    <mergeCell ref="V275:W275"/>
    <mergeCell ref="X275:Y275"/>
    <mergeCell ref="AA275:AB275"/>
    <mergeCell ref="C274:H274"/>
    <mergeCell ref="I274:J274"/>
    <mergeCell ref="K274:M274"/>
    <mergeCell ref="N274:O274"/>
    <mergeCell ref="P274:Q274"/>
    <mergeCell ref="R274:S274"/>
    <mergeCell ref="T274:U274"/>
    <mergeCell ref="V274:W274"/>
    <mergeCell ref="X274:Y274"/>
    <mergeCell ref="AA272:AB272"/>
    <mergeCell ref="C273:H273"/>
    <mergeCell ref="I273:J273"/>
    <mergeCell ref="K273:M273"/>
    <mergeCell ref="N273:O273"/>
    <mergeCell ref="P273:Q273"/>
    <mergeCell ref="R273:S273"/>
    <mergeCell ref="T273:U273"/>
    <mergeCell ref="V273:W273"/>
    <mergeCell ref="X273:Y273"/>
    <mergeCell ref="AA273:AB273"/>
    <mergeCell ref="C272:H272"/>
    <mergeCell ref="I272:J272"/>
    <mergeCell ref="K272:M272"/>
    <mergeCell ref="N272:O272"/>
    <mergeCell ref="P272:Q272"/>
    <mergeCell ref="R272:S272"/>
    <mergeCell ref="T272:U272"/>
    <mergeCell ref="V272:W272"/>
    <mergeCell ref="X272:Y272"/>
    <mergeCell ref="AA270:AB270"/>
    <mergeCell ref="C271:H271"/>
    <mergeCell ref="I271:J271"/>
    <mergeCell ref="K271:M271"/>
    <mergeCell ref="N271:O271"/>
    <mergeCell ref="P271:Q271"/>
    <mergeCell ref="R271:S271"/>
    <mergeCell ref="T271:U271"/>
    <mergeCell ref="V271:W271"/>
    <mergeCell ref="X271:Y271"/>
    <mergeCell ref="AA271:AB271"/>
    <mergeCell ref="C270:H270"/>
    <mergeCell ref="I270:J270"/>
    <mergeCell ref="K270:M270"/>
    <mergeCell ref="N270:O270"/>
    <mergeCell ref="P270:Q270"/>
    <mergeCell ref="R270:S270"/>
    <mergeCell ref="T270:U270"/>
    <mergeCell ref="V270:W270"/>
    <mergeCell ref="X270:Y270"/>
    <mergeCell ref="AA268:AB268"/>
    <mergeCell ref="C269:H269"/>
    <mergeCell ref="I269:J269"/>
    <mergeCell ref="K269:M269"/>
    <mergeCell ref="N269:O269"/>
    <mergeCell ref="P269:Q269"/>
    <mergeCell ref="R269:S269"/>
    <mergeCell ref="T269:U269"/>
    <mergeCell ref="V269:W269"/>
    <mergeCell ref="X269:Y269"/>
    <mergeCell ref="AA269:AB269"/>
    <mergeCell ref="C268:H268"/>
    <mergeCell ref="I268:J268"/>
    <mergeCell ref="K268:M268"/>
    <mergeCell ref="N268:O268"/>
    <mergeCell ref="P268:Q268"/>
    <mergeCell ref="R268:S268"/>
    <mergeCell ref="T268:U268"/>
    <mergeCell ref="V268:W268"/>
    <mergeCell ref="X268:Y268"/>
    <mergeCell ref="AA266:AB266"/>
    <mergeCell ref="C267:H267"/>
    <mergeCell ref="I267:J267"/>
    <mergeCell ref="K267:M267"/>
    <mergeCell ref="N267:O267"/>
    <mergeCell ref="P267:Q267"/>
    <mergeCell ref="R267:S267"/>
    <mergeCell ref="T267:U267"/>
    <mergeCell ref="V267:W267"/>
    <mergeCell ref="X267:Y267"/>
    <mergeCell ref="AA267:AB267"/>
    <mergeCell ref="C266:H266"/>
    <mergeCell ref="I266:J266"/>
    <mergeCell ref="K266:M266"/>
    <mergeCell ref="N266:O266"/>
    <mergeCell ref="P266:Q266"/>
    <mergeCell ref="R266:S266"/>
    <mergeCell ref="T266:U266"/>
    <mergeCell ref="V266:W266"/>
    <mergeCell ref="X266:Y266"/>
    <mergeCell ref="AA264:AB264"/>
    <mergeCell ref="C265:H265"/>
    <mergeCell ref="I265:J265"/>
    <mergeCell ref="K265:M265"/>
    <mergeCell ref="N265:O265"/>
    <mergeCell ref="P265:Q265"/>
    <mergeCell ref="R265:S265"/>
    <mergeCell ref="T265:U265"/>
    <mergeCell ref="V265:W265"/>
    <mergeCell ref="X265:Y265"/>
    <mergeCell ref="AA265:AB265"/>
    <mergeCell ref="C264:H264"/>
    <mergeCell ref="I264:J264"/>
    <mergeCell ref="K264:M264"/>
    <mergeCell ref="N264:O264"/>
    <mergeCell ref="P264:Q264"/>
    <mergeCell ref="R264:S264"/>
    <mergeCell ref="T264:U264"/>
    <mergeCell ref="V264:W264"/>
    <mergeCell ref="X264:Y264"/>
    <mergeCell ref="AA262:AB262"/>
    <mergeCell ref="C263:H263"/>
    <mergeCell ref="I263:J263"/>
    <mergeCell ref="K263:M263"/>
    <mergeCell ref="N263:O263"/>
    <mergeCell ref="P263:Q263"/>
    <mergeCell ref="R263:S263"/>
    <mergeCell ref="T263:U263"/>
    <mergeCell ref="V263:W263"/>
    <mergeCell ref="X263:Y263"/>
    <mergeCell ref="AA263:AB263"/>
    <mergeCell ref="C262:H262"/>
    <mergeCell ref="I262:J262"/>
    <mergeCell ref="K262:M262"/>
    <mergeCell ref="N262:O262"/>
    <mergeCell ref="P262:Q262"/>
    <mergeCell ref="R262:S262"/>
    <mergeCell ref="T262:U262"/>
    <mergeCell ref="V262:W262"/>
    <mergeCell ref="X262:Y262"/>
    <mergeCell ref="N156:O156"/>
    <mergeCell ref="P156:Q156"/>
    <mergeCell ref="R156:S156"/>
    <mergeCell ref="T156:U156"/>
    <mergeCell ref="V156:W156"/>
    <mergeCell ref="X156:Y156"/>
    <mergeCell ref="AA156:AB156"/>
    <mergeCell ref="C155:H155"/>
    <mergeCell ref="I155:J155"/>
    <mergeCell ref="K155:M155"/>
    <mergeCell ref="N155:O155"/>
    <mergeCell ref="P155:Q155"/>
    <mergeCell ref="R155:S155"/>
    <mergeCell ref="T155:U155"/>
    <mergeCell ref="V155:W155"/>
    <mergeCell ref="X155:Y155"/>
    <mergeCell ref="T153:U153"/>
    <mergeCell ref="V153:W153"/>
    <mergeCell ref="X153:Y153"/>
    <mergeCell ref="AA153:AB153"/>
    <mergeCell ref="C154:H154"/>
    <mergeCell ref="I154:J154"/>
    <mergeCell ref="K154:M154"/>
    <mergeCell ref="N154:O154"/>
    <mergeCell ref="P154:Q154"/>
    <mergeCell ref="R154:S154"/>
    <mergeCell ref="T154:U154"/>
    <mergeCell ref="V154:W154"/>
    <mergeCell ref="X154:Y154"/>
    <mergeCell ref="AA154:AB154"/>
    <mergeCell ref="C153:H153"/>
    <mergeCell ref="I153:J153"/>
    <mergeCell ref="K153:M153"/>
    <mergeCell ref="N153:O153"/>
    <mergeCell ref="P153:Q153"/>
    <mergeCell ref="R153:S153"/>
    <mergeCell ref="C152:H152"/>
    <mergeCell ref="I152:J152"/>
    <mergeCell ref="K152:M152"/>
    <mergeCell ref="N152:O152"/>
    <mergeCell ref="P152:Q152"/>
    <mergeCell ref="R152:S152"/>
    <mergeCell ref="AE148:AE151"/>
    <mergeCell ref="I149:J151"/>
    <mergeCell ref="K149:M151"/>
    <mergeCell ref="N149:O151"/>
    <mergeCell ref="P149:Q151"/>
    <mergeCell ref="R149:S151"/>
    <mergeCell ref="T149:U151"/>
    <mergeCell ref="V149:W151"/>
    <mergeCell ref="T152:U152"/>
    <mergeCell ref="V152:W152"/>
    <mergeCell ref="X152:Y152"/>
    <mergeCell ref="AA152:AB152"/>
    <mergeCell ref="B147:AC147"/>
    <mergeCell ref="B148:H149"/>
    <mergeCell ref="I148:J148"/>
    <mergeCell ref="K148:M148"/>
    <mergeCell ref="N148:O148"/>
    <mergeCell ref="P148:Q148"/>
    <mergeCell ref="R148:S148"/>
    <mergeCell ref="T148:U148"/>
    <mergeCell ref="V148:W148"/>
    <mergeCell ref="X149:Y151"/>
    <mergeCell ref="Z149:Z151"/>
    <mergeCell ref="AA149:AB150"/>
    <mergeCell ref="AC149:AC150"/>
    <mergeCell ref="B150:H151"/>
    <mergeCell ref="AA151:AB151"/>
    <mergeCell ref="X148:Y148"/>
    <mergeCell ref="AA148:AB148"/>
    <mergeCell ref="C145:H145"/>
    <mergeCell ref="I145:J145"/>
    <mergeCell ref="K145:M145"/>
    <mergeCell ref="N145:O145"/>
    <mergeCell ref="P145:Q145"/>
    <mergeCell ref="R145:S145"/>
    <mergeCell ref="T145:U145"/>
    <mergeCell ref="V145:W145"/>
    <mergeCell ref="X145:Y145"/>
    <mergeCell ref="T143:U143"/>
    <mergeCell ref="V143:W143"/>
    <mergeCell ref="X143:Y143"/>
    <mergeCell ref="C144:H144"/>
    <mergeCell ref="I144:J144"/>
    <mergeCell ref="K144:M144"/>
    <mergeCell ref="N144:O144"/>
    <mergeCell ref="P144:Q144"/>
    <mergeCell ref="R144:S144"/>
    <mergeCell ref="T144:U144"/>
    <mergeCell ref="C143:H143"/>
    <mergeCell ref="I143:J143"/>
    <mergeCell ref="K143:M143"/>
    <mergeCell ref="N143:O143"/>
    <mergeCell ref="P143:Q143"/>
    <mergeCell ref="R143:S143"/>
    <mergeCell ref="V144:W144"/>
    <mergeCell ref="X144:Y144"/>
    <mergeCell ref="C142:H142"/>
    <mergeCell ref="I142:J142"/>
    <mergeCell ref="K142:M142"/>
    <mergeCell ref="N142:O142"/>
    <mergeCell ref="P142:Q142"/>
    <mergeCell ref="R142:S142"/>
    <mergeCell ref="T142:U142"/>
    <mergeCell ref="V142:W142"/>
    <mergeCell ref="X142:Y142"/>
    <mergeCell ref="C141:H141"/>
    <mergeCell ref="I141:J141"/>
    <mergeCell ref="K141:M141"/>
    <mergeCell ref="N141:O141"/>
    <mergeCell ref="P141:Q141"/>
    <mergeCell ref="R141:S141"/>
    <mergeCell ref="T141:U141"/>
    <mergeCell ref="V141:W141"/>
    <mergeCell ref="X141:Y141"/>
    <mergeCell ref="T139:U139"/>
    <mergeCell ref="V139:W139"/>
    <mergeCell ref="X139:Y139"/>
    <mergeCell ref="C140:H140"/>
    <mergeCell ref="I140:J140"/>
    <mergeCell ref="K140:M140"/>
    <mergeCell ref="N140:O140"/>
    <mergeCell ref="P140:Q140"/>
    <mergeCell ref="R140:S140"/>
    <mergeCell ref="T140:U140"/>
    <mergeCell ref="C139:H139"/>
    <mergeCell ref="I139:J139"/>
    <mergeCell ref="K139:M139"/>
    <mergeCell ref="N139:O139"/>
    <mergeCell ref="P139:Q139"/>
    <mergeCell ref="R139:S139"/>
    <mergeCell ref="V140:W140"/>
    <mergeCell ref="X140:Y140"/>
    <mergeCell ref="C138:H138"/>
    <mergeCell ref="I138:J138"/>
    <mergeCell ref="K138:M138"/>
    <mergeCell ref="N138:O138"/>
    <mergeCell ref="P138:Q138"/>
    <mergeCell ref="R138:S138"/>
    <mergeCell ref="T138:U138"/>
    <mergeCell ref="V138:W138"/>
    <mergeCell ref="X138:Y138"/>
    <mergeCell ref="C137:H137"/>
    <mergeCell ref="I137:J137"/>
    <mergeCell ref="K137:M137"/>
    <mergeCell ref="N137:O137"/>
    <mergeCell ref="P137:Q137"/>
    <mergeCell ref="R137:S137"/>
    <mergeCell ref="T137:U137"/>
    <mergeCell ref="V137:W137"/>
    <mergeCell ref="X137:Y137"/>
    <mergeCell ref="T135:U135"/>
    <mergeCell ref="V135:W135"/>
    <mergeCell ref="X135:Y135"/>
    <mergeCell ref="C136:H136"/>
    <mergeCell ref="I136:J136"/>
    <mergeCell ref="K136:M136"/>
    <mergeCell ref="N136:O136"/>
    <mergeCell ref="P136:Q136"/>
    <mergeCell ref="R136:S136"/>
    <mergeCell ref="T136:U136"/>
    <mergeCell ref="C135:H135"/>
    <mergeCell ref="I135:J135"/>
    <mergeCell ref="K135:M135"/>
    <mergeCell ref="N135:O135"/>
    <mergeCell ref="P135:Q135"/>
    <mergeCell ref="R135:S135"/>
    <mergeCell ref="V136:W136"/>
    <mergeCell ref="X136:Y136"/>
    <mergeCell ref="C134:H134"/>
    <mergeCell ref="I134:J134"/>
    <mergeCell ref="K134:M134"/>
    <mergeCell ref="N134:O134"/>
    <mergeCell ref="P134:Q134"/>
    <mergeCell ref="R134:S134"/>
    <mergeCell ref="T134:U134"/>
    <mergeCell ref="V134:W134"/>
    <mergeCell ref="X134:Y134"/>
    <mergeCell ref="C133:H133"/>
    <mergeCell ref="I133:J133"/>
    <mergeCell ref="K133:M133"/>
    <mergeCell ref="N133:O133"/>
    <mergeCell ref="P133:Q133"/>
    <mergeCell ref="R133:S133"/>
    <mergeCell ref="T133:U133"/>
    <mergeCell ref="V133:W133"/>
    <mergeCell ref="X133:Y133"/>
    <mergeCell ref="T131:U131"/>
    <mergeCell ref="V131:W131"/>
    <mergeCell ref="X131:Y131"/>
    <mergeCell ref="C132:H132"/>
    <mergeCell ref="I132:J132"/>
    <mergeCell ref="K132:M132"/>
    <mergeCell ref="N132:O132"/>
    <mergeCell ref="P132:Q132"/>
    <mergeCell ref="R132:S132"/>
    <mergeCell ref="T132:U132"/>
    <mergeCell ref="C131:H131"/>
    <mergeCell ref="I131:J131"/>
    <mergeCell ref="K131:M131"/>
    <mergeCell ref="N131:O131"/>
    <mergeCell ref="P131:Q131"/>
    <mergeCell ref="R131:S131"/>
    <mergeCell ref="V132:W132"/>
    <mergeCell ref="X132:Y132"/>
    <mergeCell ref="C130:H130"/>
    <mergeCell ref="I130:J130"/>
    <mergeCell ref="K130:M130"/>
    <mergeCell ref="N130:O130"/>
    <mergeCell ref="P130:Q130"/>
    <mergeCell ref="R130:S130"/>
    <mergeCell ref="T130:U130"/>
    <mergeCell ref="V130:W130"/>
    <mergeCell ref="X130:Y130"/>
    <mergeCell ref="C129:H129"/>
    <mergeCell ref="I129:J129"/>
    <mergeCell ref="K129:M129"/>
    <mergeCell ref="N129:O129"/>
    <mergeCell ref="P129:Q129"/>
    <mergeCell ref="R129:S129"/>
    <mergeCell ref="T129:U129"/>
    <mergeCell ref="V129:W129"/>
    <mergeCell ref="X129:Y129"/>
    <mergeCell ref="T127:U127"/>
    <mergeCell ref="V127:W127"/>
    <mergeCell ref="X127:Y127"/>
    <mergeCell ref="C128:H128"/>
    <mergeCell ref="I128:J128"/>
    <mergeCell ref="K128:M128"/>
    <mergeCell ref="N128:O128"/>
    <mergeCell ref="P128:Q128"/>
    <mergeCell ref="R128:S128"/>
    <mergeCell ref="T128:U128"/>
    <mergeCell ref="C127:H127"/>
    <mergeCell ref="I127:J127"/>
    <mergeCell ref="K127:M127"/>
    <mergeCell ref="N127:O127"/>
    <mergeCell ref="P127:Q127"/>
    <mergeCell ref="R127:S127"/>
    <mergeCell ref="V128:W128"/>
    <mergeCell ref="X128:Y128"/>
    <mergeCell ref="C126:H126"/>
    <mergeCell ref="I126:J126"/>
    <mergeCell ref="K126:M126"/>
    <mergeCell ref="N126:O126"/>
    <mergeCell ref="P126:Q126"/>
    <mergeCell ref="R126:S126"/>
    <mergeCell ref="T126:U126"/>
    <mergeCell ref="V126:W126"/>
    <mergeCell ref="X126:Y126"/>
    <mergeCell ref="C125:H125"/>
    <mergeCell ref="I125:J125"/>
    <mergeCell ref="K125:M125"/>
    <mergeCell ref="N125:O125"/>
    <mergeCell ref="P125:Q125"/>
    <mergeCell ref="R125:S125"/>
    <mergeCell ref="T125:U125"/>
    <mergeCell ref="V125:W125"/>
    <mergeCell ref="X125:Y125"/>
    <mergeCell ref="T18:U18"/>
    <mergeCell ref="V18:W18"/>
    <mergeCell ref="X18:Y18"/>
    <mergeCell ref="C19:H19"/>
    <mergeCell ref="I19:J19"/>
    <mergeCell ref="K19:M19"/>
    <mergeCell ref="N19:O19"/>
    <mergeCell ref="P19:Q19"/>
    <mergeCell ref="R19:S19"/>
    <mergeCell ref="T19:U19"/>
    <mergeCell ref="C18:H18"/>
    <mergeCell ref="I18:J18"/>
    <mergeCell ref="K18:M18"/>
    <mergeCell ref="N18:O18"/>
    <mergeCell ref="P18:Q18"/>
    <mergeCell ref="R18:S18"/>
    <mergeCell ref="V19:W19"/>
    <mergeCell ref="X19:Y19"/>
    <mergeCell ref="X12:Y12"/>
    <mergeCell ref="X16:Y16"/>
    <mergeCell ref="C17:H17"/>
    <mergeCell ref="I17:J17"/>
    <mergeCell ref="K17:M17"/>
    <mergeCell ref="N17:O17"/>
    <mergeCell ref="P17:Q17"/>
    <mergeCell ref="R17:S17"/>
    <mergeCell ref="T17:U17"/>
    <mergeCell ref="V17:W17"/>
    <mergeCell ref="X17:Y17"/>
    <mergeCell ref="B14:H15"/>
    <mergeCell ref="C16:H16"/>
    <mergeCell ref="I16:J16"/>
    <mergeCell ref="K16:M16"/>
    <mergeCell ref="N16:O16"/>
    <mergeCell ref="P16:Q16"/>
    <mergeCell ref="R16:S16"/>
    <mergeCell ref="T16:U16"/>
    <mergeCell ref="V16:W16"/>
    <mergeCell ref="C8:I8"/>
    <mergeCell ref="M8:V8"/>
    <mergeCell ref="Y8:AA8"/>
    <mergeCell ref="C9:I9"/>
    <mergeCell ref="M9:V9"/>
    <mergeCell ref="Y9:AA9"/>
    <mergeCell ref="A1:AE2"/>
    <mergeCell ref="B4:AE4"/>
    <mergeCell ref="B5:AE5"/>
    <mergeCell ref="B7:J7"/>
    <mergeCell ref="L7:W7"/>
    <mergeCell ref="Y7:AA7"/>
    <mergeCell ref="AC12:AC15"/>
    <mergeCell ref="I13:J15"/>
    <mergeCell ref="K13:M15"/>
    <mergeCell ref="N13:O15"/>
    <mergeCell ref="P13:Q15"/>
    <mergeCell ref="R13:S15"/>
    <mergeCell ref="T13:U15"/>
    <mergeCell ref="V13:W15"/>
    <mergeCell ref="X13:Y15"/>
    <mergeCell ref="Z13:Z15"/>
    <mergeCell ref="AA13:AA14"/>
    <mergeCell ref="B11:AA11"/>
    <mergeCell ref="B12:H13"/>
    <mergeCell ref="I12:J12"/>
    <mergeCell ref="K12:M12"/>
    <mergeCell ref="N12:O12"/>
    <mergeCell ref="P12:Q12"/>
    <mergeCell ref="R12:S12"/>
    <mergeCell ref="T12:U12"/>
    <mergeCell ref="V12:W12"/>
  </mergeCells>
  <conditionalFormatting sqref="K429:W429 AA429:AC429">
    <cfRule type="expression" dxfId="218" priority="14">
      <formula>K$428&lt;&gt;""</formula>
    </cfRule>
  </conditionalFormatting>
  <conditionalFormatting sqref="K428:W431 AA428:AC431 AC152:AC156 Z424:AA425 K424:K425 N424:N425 P424:P425 R424:R425 T424:T425 X424:X425 V424:V425">
    <cfRule type="expression" dxfId="217" priority="11">
      <formula>K152&lt;&gt;""</formula>
    </cfRule>
  </conditionalFormatting>
  <conditionalFormatting sqref="I16:AA145">
    <cfRule type="expression" dxfId="216" priority="12">
      <formula>I16&lt;&gt;""</formula>
    </cfRule>
  </conditionalFormatting>
  <conditionalFormatting sqref="K425 N425 Z425:AA425 P425 R425 T425 V425 X425">
    <cfRule type="expression" dxfId="215" priority="13">
      <formula>K$424&gt;0</formula>
    </cfRule>
  </conditionalFormatting>
  <conditionalFormatting sqref="K431:W431 AA431:AC431">
    <cfRule type="expression" dxfId="214" priority="15">
      <formula>K$430&lt;&gt;""</formula>
    </cfRule>
  </conditionalFormatting>
  <conditionalFormatting sqref="J8:J9">
    <cfRule type="expression" dxfId="213" priority="16">
      <formula>$J8&lt;&gt;""</formula>
    </cfRule>
  </conditionalFormatting>
  <conditionalFormatting sqref="AC16:AC145 AC288:AC417">
    <cfRule type="expression" dxfId="212" priority="17">
      <formula>$AC16&gt;($J$9-$J$8)*24</formula>
    </cfRule>
  </conditionalFormatting>
  <conditionalFormatting sqref="W8:W9">
    <cfRule type="expression" dxfId="211" priority="10">
      <formula>$W8&lt;&gt;""</formula>
    </cfRule>
  </conditionalFormatting>
  <conditionalFormatting sqref="I152:AC281">
    <cfRule type="expression" dxfId="210" priority="9">
      <formula>I152&lt;&gt;""</formula>
    </cfRule>
  </conditionalFormatting>
  <conditionalFormatting sqref="I288:AA417">
    <cfRule type="expression" dxfId="209" priority="8">
      <formula>I288&lt;&gt;""</formula>
    </cfRule>
  </conditionalFormatting>
  <conditionalFormatting sqref="I157:AA281">
    <cfRule type="expression" dxfId="208" priority="5">
      <formula>I157&lt;&gt;""</formula>
    </cfRule>
  </conditionalFormatting>
  <conditionalFormatting sqref="AE152:AE281">
    <cfRule type="expression" dxfId="207" priority="18">
      <formula>$AE152&gt;($W$9-$W$8)*24</formula>
    </cfRule>
  </conditionalFormatting>
  <conditionalFormatting sqref="AC157:AC281">
    <cfRule type="expression" dxfId="206" priority="6">
      <formula>AC157&lt;&gt;""</formula>
    </cfRule>
  </conditionalFormatting>
  <conditionalFormatting sqref="I293:AA417">
    <cfRule type="expression" dxfId="205" priority="4">
      <formula>I293&lt;&gt;""</formula>
    </cfRule>
  </conditionalFormatting>
  <dataValidations count="3">
    <dataValidation type="decimal" operator="greaterThan" allowBlank="1" showInputMessage="1" showErrorMessage="1" sqref="K428 R428:W428 AA428:AC428" xr:uid="{38AB6CA2-B80F-43CE-AB43-F04545A9E641}">
      <formula1>0</formula1>
    </dataValidation>
    <dataValidation type="time" allowBlank="1" showInputMessage="1" showErrorMessage="1" sqref="L8:L9 J8:J9 W8:W9" xr:uid="{5C07F18A-ADB1-43FC-8294-65D8BE46623B}">
      <formula1>0.125</formula1>
      <formula2>0.958333333333333</formula2>
    </dataValidation>
    <dataValidation type="decimal" operator="greaterThanOrEqual" allowBlank="1" showInputMessage="1" showErrorMessage="1" sqref="I288:K417 AA16:AA145 N16:X145 I152:K281 I16:K145 N152:X281 AA288:AA417 N288:X417 AA152:AA281 AC152:AC281 AB262:AB281 X424 T424 R424 P424 N424 K424 Z424:AA424 V424" xr:uid="{4C71CFF5-0FD9-4F92-A766-E2DD37338F50}">
      <formula1>0</formula1>
    </dataValidation>
  </dataValidations>
  <pageMargins left="0.7" right="0.7" top="0.75" bottom="0.75" header="0.3" footer="0.3"/>
  <extLst>
    <ext xmlns:x14="http://schemas.microsoft.com/office/spreadsheetml/2009/9/main" uri="{78C0D931-6437-407d-A8EE-F0AAD7539E65}">
      <x14:conditionalFormattings>
        <x14:conditionalFormatting xmlns:xm="http://schemas.microsoft.com/office/excel/2006/main">
          <x14:cfRule type="expression" priority="3" id="{CD2E7E7B-812E-407C-8524-987EC76729AE}">
            <xm:f>$C20='0d. Support language'!$A$38</xm:f>
            <x14:dxf>
              <font>
                <color theme="0"/>
              </font>
              <fill>
                <patternFill>
                  <bgColor theme="0"/>
                </patternFill>
              </fill>
              <border>
                <left/>
                <right/>
                <top/>
                <bottom/>
                <vertical/>
                <horizontal/>
              </border>
            </x14:dxf>
          </x14:cfRule>
          <xm:sqref>B20:AC145</xm:sqref>
        </x14:conditionalFormatting>
        <x14:conditionalFormatting xmlns:xm="http://schemas.microsoft.com/office/excel/2006/main">
          <x14:cfRule type="expression" priority="2" id="{3370CCAA-A75A-4A21-93A2-0FA7DE06B708}">
            <xm:f>$C156='0d. Support language'!$A$38</xm:f>
            <x14:dxf>
              <font>
                <color theme="0"/>
              </font>
              <fill>
                <patternFill>
                  <bgColor theme="0"/>
                </patternFill>
              </fill>
              <border>
                <left/>
                <right/>
                <top/>
                <bottom/>
                <vertical/>
                <horizontal/>
              </border>
            </x14:dxf>
          </x14:cfRule>
          <xm:sqref>B156:AE281</xm:sqref>
        </x14:conditionalFormatting>
        <x14:conditionalFormatting xmlns:xm="http://schemas.microsoft.com/office/excel/2006/main">
          <x14:cfRule type="expression" priority="1" id="{BD236EA6-4AA5-425B-8EB5-B3ED545DF3A1}">
            <xm:f>$C292='0d. Support language'!$A$38</xm:f>
            <x14:dxf>
              <font>
                <color theme="0"/>
              </font>
              <fill>
                <patternFill>
                  <bgColor theme="0"/>
                </patternFill>
              </fill>
              <border>
                <left/>
                <right/>
                <top/>
                <bottom/>
                <vertical/>
                <horizontal/>
              </border>
            </x14:dxf>
          </x14:cfRule>
          <xm:sqref>B292:AC417</xm:sqref>
        </x14:conditionalFormatting>
      </x14:conditionalFormatting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8622A0-7BA1-4D42-BEAA-9615EAE1503A}">
  <sheetPr>
    <tabColor rgb="FFFFEAA3"/>
  </sheetPr>
  <dimension ref="A1:T52"/>
  <sheetViews>
    <sheetView showGridLines="0" zoomScale="85" zoomScaleNormal="85" workbookViewId="0">
      <selection activeCell="C11" sqref="C11:I11"/>
    </sheetView>
  </sheetViews>
  <sheetFormatPr defaultColWidth="0" defaultRowHeight="14.4" zeroHeight="1" x14ac:dyDescent="0.3"/>
  <cols>
    <col min="1" max="1" width="1.6640625" customWidth="1"/>
    <col min="2" max="2" width="6.33203125" customWidth="1"/>
    <col min="3" max="3" width="8.88671875" customWidth="1"/>
    <col min="4" max="4" width="14" customWidth="1"/>
    <col min="5" max="5" width="6.6640625" customWidth="1"/>
    <col min="6" max="6" width="2.44140625" customWidth="1"/>
    <col min="7" max="7" width="17.33203125" customWidth="1"/>
    <col min="8" max="8" width="2.88671875" customWidth="1"/>
    <col min="9" max="9" width="19.33203125" customWidth="1"/>
    <col min="10" max="10" width="12.6640625" customWidth="1"/>
    <col min="11" max="11" width="13.88671875" customWidth="1"/>
    <col min="12" max="13" width="12.6640625" customWidth="1"/>
    <col min="14" max="14" width="13.6640625" customWidth="1"/>
    <col min="15" max="15" width="15.109375" customWidth="1"/>
    <col min="16" max="16" width="13.44140625" customWidth="1"/>
    <col min="17" max="19" width="12.6640625" customWidth="1"/>
    <col min="20" max="20" width="1.6640625" customWidth="1"/>
    <col min="21" max="16384" width="8.88671875" hidden="1"/>
  </cols>
  <sheetData>
    <row r="1" spans="1:20" ht="22.2" customHeight="1" x14ac:dyDescent="0.3">
      <c r="A1" s="294" t="s">
        <v>12601</v>
      </c>
      <c r="B1" s="294"/>
      <c r="C1" s="294"/>
      <c r="D1" s="294"/>
      <c r="E1" s="294"/>
      <c r="F1" s="294"/>
      <c r="G1" s="294"/>
      <c r="H1" s="294"/>
      <c r="I1" s="294"/>
      <c r="J1" s="294"/>
      <c r="K1" s="294"/>
      <c r="L1" s="294"/>
      <c r="M1" s="294"/>
      <c r="N1" s="294"/>
      <c r="O1" s="294"/>
      <c r="P1" s="294"/>
      <c r="Q1" s="294"/>
      <c r="R1" s="294"/>
      <c r="S1" s="294"/>
      <c r="T1" s="294"/>
    </row>
    <row r="2" spans="1:20" ht="22.2" customHeight="1" x14ac:dyDescent="0.3">
      <c r="A2" s="294"/>
      <c r="B2" s="294"/>
      <c r="C2" s="294"/>
      <c r="D2" s="294"/>
      <c r="E2" s="294"/>
      <c r="F2" s="294"/>
      <c r="G2" s="294"/>
      <c r="H2" s="294"/>
      <c r="I2" s="294"/>
      <c r="J2" s="294"/>
      <c r="K2" s="294"/>
      <c r="L2" s="294"/>
      <c r="M2" s="294"/>
      <c r="N2" s="294"/>
      <c r="O2" s="294"/>
      <c r="P2" s="294"/>
      <c r="Q2" s="294"/>
      <c r="R2" s="294"/>
      <c r="S2" s="294"/>
      <c r="T2" s="294"/>
    </row>
    <row r="3" spans="1:20" ht="10.199999999999999" customHeight="1" x14ac:dyDescent="0.3">
      <c r="A3" s="11"/>
      <c r="B3" s="11"/>
      <c r="C3" s="11"/>
      <c r="D3" s="11"/>
      <c r="E3" s="11"/>
      <c r="F3" s="11"/>
      <c r="G3" s="11"/>
      <c r="H3" s="11"/>
      <c r="I3" s="11"/>
      <c r="J3" s="11"/>
      <c r="K3" s="11"/>
      <c r="L3" s="11"/>
      <c r="M3" s="11"/>
      <c r="N3" s="11"/>
      <c r="O3" s="11"/>
      <c r="P3" s="11"/>
      <c r="Q3" s="11"/>
      <c r="R3" s="11"/>
      <c r="S3" s="11"/>
      <c r="T3" s="11"/>
    </row>
    <row r="4" spans="1:20" ht="15" x14ac:dyDescent="0.3">
      <c r="A4" s="11"/>
      <c r="B4" s="406" t="s">
        <v>170</v>
      </c>
      <c r="C4" s="406"/>
      <c r="D4" s="406"/>
      <c r="E4" s="406"/>
      <c r="F4" s="406"/>
      <c r="G4" s="406"/>
      <c r="H4" s="406"/>
      <c r="I4" s="406"/>
      <c r="J4" s="406"/>
      <c r="K4" s="406"/>
      <c r="L4" s="406"/>
      <c r="M4" s="406"/>
      <c r="N4" s="406"/>
      <c r="O4" s="406"/>
      <c r="P4" s="406"/>
      <c r="Q4" s="406"/>
      <c r="R4" s="406"/>
      <c r="S4" s="406"/>
      <c r="T4" s="90"/>
    </row>
    <row r="5" spans="1:20" ht="38.85" customHeight="1" x14ac:dyDescent="0.3">
      <c r="A5" s="11"/>
      <c r="B5" s="463" t="s">
        <v>171</v>
      </c>
      <c r="C5" s="463"/>
      <c r="D5" s="463"/>
      <c r="E5" s="463"/>
      <c r="F5" s="463"/>
      <c r="G5" s="463"/>
      <c r="H5" s="463"/>
      <c r="I5" s="463"/>
      <c r="J5" s="463"/>
      <c r="K5" s="463"/>
      <c r="L5" s="463"/>
      <c r="M5" s="463"/>
      <c r="N5" s="463"/>
      <c r="O5" s="463"/>
      <c r="P5" s="463"/>
      <c r="Q5" s="463"/>
      <c r="R5" s="463"/>
      <c r="S5" s="463"/>
      <c r="T5" s="90"/>
    </row>
    <row r="6" spans="1:20" ht="10.199999999999999" customHeight="1" x14ac:dyDescent="0.3">
      <c r="A6" s="11"/>
      <c r="B6" s="11"/>
      <c r="C6" s="11"/>
      <c r="D6" s="11"/>
      <c r="E6" s="11"/>
      <c r="F6" s="11"/>
      <c r="G6" s="11"/>
      <c r="H6" s="11"/>
      <c r="I6" s="11"/>
      <c r="J6" s="11"/>
      <c r="K6" s="11"/>
      <c r="L6" s="11"/>
      <c r="M6" s="11"/>
      <c r="N6" s="11"/>
      <c r="O6" s="11"/>
      <c r="P6" s="11"/>
      <c r="Q6" s="11"/>
      <c r="R6" s="11"/>
      <c r="S6" s="11"/>
      <c r="T6" s="11"/>
    </row>
    <row r="7" spans="1:20" ht="22.2" customHeight="1" x14ac:dyDescent="0.3">
      <c r="A7" s="53"/>
      <c r="B7" s="296" t="s">
        <v>172</v>
      </c>
      <c r="C7" s="296"/>
      <c r="D7" s="296"/>
      <c r="E7" s="296"/>
      <c r="F7" s="296"/>
      <c r="G7" s="296"/>
      <c r="H7" s="27"/>
      <c r="I7" s="27"/>
      <c r="J7" s="17" t="s">
        <v>173</v>
      </c>
      <c r="K7" s="17" t="s">
        <v>174</v>
      </c>
      <c r="L7" s="17" t="s">
        <v>175</v>
      </c>
      <c r="M7" s="17" t="s">
        <v>176</v>
      </c>
      <c r="N7" s="17" t="s">
        <v>177</v>
      </c>
      <c r="O7" s="17" t="s">
        <v>178</v>
      </c>
      <c r="P7" s="17" t="s">
        <v>179</v>
      </c>
      <c r="Q7" s="17" t="s">
        <v>180</v>
      </c>
      <c r="R7" s="17" t="s">
        <v>181</v>
      </c>
      <c r="S7" s="17" t="s">
        <v>182</v>
      </c>
      <c r="T7" s="53"/>
    </row>
    <row r="8" spans="1:20" ht="20.100000000000001" customHeight="1" x14ac:dyDescent="0.3">
      <c r="A8" s="13"/>
      <c r="B8" s="66">
        <v>7.01</v>
      </c>
      <c r="C8" s="415" t="s">
        <v>183</v>
      </c>
      <c r="D8" s="415"/>
      <c r="E8" s="415"/>
      <c r="F8" s="415"/>
      <c r="G8" s="415"/>
      <c r="H8" s="415"/>
      <c r="I8" s="415"/>
      <c r="J8" s="58"/>
      <c r="K8" s="58"/>
      <c r="L8" s="58"/>
      <c r="M8" s="58"/>
      <c r="N8" s="58"/>
      <c r="O8" s="58"/>
      <c r="P8" s="58"/>
      <c r="Q8" s="58"/>
      <c r="R8" s="58"/>
      <c r="S8" s="58"/>
      <c r="T8" s="13"/>
    </row>
    <row r="9" spans="1:20" ht="20.100000000000001" customHeight="1" x14ac:dyDescent="0.3">
      <c r="A9" s="13"/>
      <c r="B9" s="91">
        <v>7.02</v>
      </c>
      <c r="C9" s="415" t="s">
        <v>184</v>
      </c>
      <c r="D9" s="415"/>
      <c r="E9" s="415"/>
      <c r="F9" s="415"/>
      <c r="G9" s="415"/>
      <c r="H9" s="415"/>
      <c r="I9" s="415"/>
      <c r="J9" s="58"/>
      <c r="K9" s="58"/>
      <c r="L9" s="58"/>
      <c r="M9" s="58"/>
      <c r="N9" s="58"/>
      <c r="O9" s="58"/>
      <c r="P9" s="58"/>
      <c r="Q9" s="58"/>
      <c r="R9" s="58"/>
      <c r="S9" s="58"/>
      <c r="T9" s="13"/>
    </row>
    <row r="10" spans="1:20" ht="20.100000000000001" customHeight="1" x14ac:dyDescent="0.3">
      <c r="A10" s="13"/>
      <c r="B10" s="91">
        <v>7.03</v>
      </c>
      <c r="C10" s="415" t="s">
        <v>185</v>
      </c>
      <c r="D10" s="415"/>
      <c r="E10" s="415"/>
      <c r="F10" s="415"/>
      <c r="G10" s="415"/>
      <c r="H10" s="415"/>
      <c r="I10" s="415"/>
      <c r="J10" s="58"/>
      <c r="K10" s="58"/>
      <c r="L10" s="58"/>
      <c r="M10" s="58"/>
      <c r="N10" s="58"/>
      <c r="O10" s="58"/>
      <c r="P10" s="58"/>
      <c r="Q10" s="58"/>
      <c r="R10" s="58"/>
      <c r="S10" s="58"/>
      <c r="T10" s="13"/>
    </row>
    <row r="11" spans="1:20" ht="50.7" customHeight="1" x14ac:dyDescent="0.3">
      <c r="A11" s="13"/>
      <c r="B11" s="91">
        <v>7.04</v>
      </c>
      <c r="C11" s="415" t="str">
        <f>CONCATENATE("Was this vehicle owned by the State/Province/MOH, rented, donated/lent by donors/partners?")</f>
        <v>Was this vehicle owned by the State/Province/MOH, rented, donated/lent by donors/partners?</v>
      </c>
      <c r="D11" s="415"/>
      <c r="E11" s="415"/>
      <c r="F11" s="415"/>
      <c r="G11" s="415"/>
      <c r="H11" s="415"/>
      <c r="I11" s="415"/>
      <c r="J11" s="56"/>
      <c r="K11" s="56"/>
      <c r="L11" s="56"/>
      <c r="M11" s="56"/>
      <c r="N11" s="56"/>
      <c r="O11" s="56"/>
      <c r="P11" s="56"/>
      <c r="Q11" s="56"/>
      <c r="R11" s="56"/>
      <c r="S11" s="56"/>
      <c r="T11" s="13"/>
    </row>
    <row r="12" spans="1:20" ht="10.199999999999999" customHeight="1" x14ac:dyDescent="0.3"/>
    <row r="13" spans="1:20" ht="22.2" customHeight="1" x14ac:dyDescent="0.3">
      <c r="A13" s="53"/>
      <c r="B13" s="296" t="s">
        <v>186</v>
      </c>
      <c r="C13" s="296"/>
      <c r="D13" s="296"/>
      <c r="E13" s="296"/>
      <c r="F13" s="296"/>
      <c r="G13" s="296"/>
      <c r="H13" s="27"/>
      <c r="I13" s="27"/>
      <c r="J13" s="17" t="s">
        <v>173</v>
      </c>
      <c r="K13" s="17" t="s">
        <v>174</v>
      </c>
      <c r="L13" s="17" t="s">
        <v>175</v>
      </c>
      <c r="M13" s="17" t="s">
        <v>176</v>
      </c>
      <c r="N13" s="17" t="s">
        <v>177</v>
      </c>
      <c r="O13" s="17" t="s">
        <v>178</v>
      </c>
      <c r="P13" s="17" t="s">
        <v>179</v>
      </c>
      <c r="Q13" s="17" t="s">
        <v>180</v>
      </c>
      <c r="R13" s="17" t="s">
        <v>181</v>
      </c>
      <c r="S13" s="17" t="s">
        <v>182</v>
      </c>
      <c r="T13" s="53"/>
    </row>
    <row r="14" spans="1:20" ht="30" customHeight="1" x14ac:dyDescent="0.3">
      <c r="A14" s="53"/>
      <c r="B14" s="564" t="s">
        <v>187</v>
      </c>
      <c r="C14" s="565"/>
      <c r="D14" s="566"/>
      <c r="E14" s="91">
        <v>7.05</v>
      </c>
      <c r="F14" s="415" t="s">
        <v>188</v>
      </c>
      <c r="G14" s="415"/>
      <c r="H14" s="415"/>
      <c r="I14" s="415"/>
      <c r="J14" s="56"/>
      <c r="K14" s="56"/>
      <c r="L14" s="56"/>
      <c r="M14" s="56"/>
      <c r="N14" s="56"/>
      <c r="O14" s="56"/>
      <c r="P14" s="56"/>
      <c r="Q14" s="56"/>
      <c r="R14" s="56"/>
      <c r="S14" s="56"/>
      <c r="T14" s="53"/>
    </row>
    <row r="15" spans="1:20" ht="30" customHeight="1" x14ac:dyDescent="0.3">
      <c r="A15" s="13"/>
      <c r="B15" s="567"/>
      <c r="C15" s="568"/>
      <c r="D15" s="569"/>
      <c r="E15" s="573" t="s">
        <v>189</v>
      </c>
      <c r="F15" s="574"/>
      <c r="G15" s="508" t="str">
        <f>CONCATENATE("If purchased by the State/Province, specify how much was spent (in ",'0a. Country information'!R10,")")</f>
        <v>If purchased by the State/Province, specify how much was spent (in USD)</v>
      </c>
      <c r="H15" s="508"/>
      <c r="I15" s="508"/>
      <c r="J15" s="89"/>
      <c r="K15" s="89"/>
      <c r="L15" s="89"/>
      <c r="M15" s="89"/>
      <c r="N15" s="89"/>
      <c r="O15" s="89"/>
      <c r="P15" s="89"/>
      <c r="Q15" s="89"/>
      <c r="R15" s="89"/>
      <c r="S15" s="89"/>
      <c r="T15" s="13"/>
    </row>
    <row r="16" spans="1:20" ht="30" customHeight="1" x14ac:dyDescent="0.3">
      <c r="A16" s="13"/>
      <c r="B16" s="570"/>
      <c r="C16" s="571"/>
      <c r="D16" s="572"/>
      <c r="E16" s="573" t="s">
        <v>190</v>
      </c>
      <c r="F16" s="574"/>
      <c r="G16" s="508" t="s">
        <v>191</v>
      </c>
      <c r="H16" s="508"/>
      <c r="I16" s="508"/>
      <c r="J16" s="57"/>
      <c r="K16" s="57"/>
      <c r="L16" s="57"/>
      <c r="M16" s="57"/>
      <c r="N16" s="57"/>
      <c r="O16" s="57"/>
      <c r="P16" s="57"/>
      <c r="Q16" s="57"/>
      <c r="R16" s="57"/>
      <c r="S16" s="57"/>
      <c r="T16" s="13"/>
    </row>
    <row r="17" spans="1:20" ht="40.65" customHeight="1" x14ac:dyDescent="0.3">
      <c r="A17" s="13"/>
      <c r="B17" s="564" t="s">
        <v>192</v>
      </c>
      <c r="C17" s="565"/>
      <c r="D17" s="566"/>
      <c r="E17" s="91">
        <v>7.06</v>
      </c>
      <c r="F17" s="415" t="s">
        <v>193</v>
      </c>
      <c r="G17" s="415"/>
      <c r="H17" s="415"/>
      <c r="I17" s="415"/>
      <c r="J17" s="58"/>
      <c r="K17" s="58"/>
      <c r="L17" s="58"/>
      <c r="M17" s="58"/>
      <c r="N17" s="58"/>
      <c r="O17" s="58"/>
      <c r="P17" s="58"/>
      <c r="Q17" s="58"/>
      <c r="R17" s="58"/>
      <c r="S17" s="58"/>
      <c r="T17" s="13"/>
    </row>
    <row r="18" spans="1:20" ht="30" customHeight="1" x14ac:dyDescent="0.3">
      <c r="A18" s="13"/>
      <c r="B18" s="570"/>
      <c r="C18" s="571"/>
      <c r="D18" s="572"/>
      <c r="E18" s="575" t="s">
        <v>194</v>
      </c>
      <c r="F18" s="576"/>
      <c r="G18" s="508" t="str">
        <f>CONCATENATE("If yes, how much was spent in total on maintenance (in ",'0a. Country information'!R10,")?")</f>
        <v>If yes, how much was spent in total on maintenance (in USD)?</v>
      </c>
      <c r="H18" s="508"/>
      <c r="I18" s="508"/>
      <c r="J18" s="89"/>
      <c r="K18" s="89"/>
      <c r="L18" s="89"/>
      <c r="M18" s="89"/>
      <c r="N18" s="89"/>
      <c r="O18" s="89"/>
      <c r="P18" s="89"/>
      <c r="Q18" s="89"/>
      <c r="R18" s="89"/>
      <c r="S18" s="89"/>
      <c r="T18" s="13"/>
    </row>
    <row r="19" spans="1:20" ht="30" customHeight="1" x14ac:dyDescent="0.3">
      <c r="A19" s="13"/>
      <c r="B19" s="567" t="s">
        <v>195</v>
      </c>
      <c r="C19" s="568"/>
      <c r="D19" s="569"/>
      <c r="E19" s="91">
        <v>7.07</v>
      </c>
      <c r="F19" s="415" t="s">
        <v>196</v>
      </c>
      <c r="G19" s="415"/>
      <c r="H19" s="415"/>
      <c r="I19" s="415"/>
      <c r="J19" s="58"/>
      <c r="K19" s="58"/>
      <c r="L19" s="58"/>
      <c r="M19" s="58"/>
      <c r="N19" s="58"/>
      <c r="O19" s="58"/>
      <c r="P19" s="58"/>
      <c r="Q19" s="58"/>
      <c r="R19" s="58"/>
      <c r="S19" s="58"/>
      <c r="T19" s="13"/>
    </row>
    <row r="20" spans="1:20" ht="30" customHeight="1" x14ac:dyDescent="0.3">
      <c r="A20" s="13"/>
      <c r="B20" s="567"/>
      <c r="C20" s="568"/>
      <c r="D20" s="569"/>
      <c r="E20" s="91">
        <v>7.08</v>
      </c>
      <c r="F20" s="415" t="str">
        <f>CONCATENATE("How much was spent in total to rent the vehicle (in ",'0a. Country information'!R10,")?")</f>
        <v>How much was spent in total to rent the vehicle (in USD)?</v>
      </c>
      <c r="G20" s="415"/>
      <c r="H20" s="415"/>
      <c r="I20" s="415"/>
      <c r="J20" s="92"/>
      <c r="K20" s="92"/>
      <c r="L20" s="92"/>
      <c r="M20" s="92"/>
      <c r="N20" s="92"/>
      <c r="O20" s="92"/>
      <c r="P20" s="92"/>
      <c r="Q20" s="92"/>
      <c r="R20" s="92"/>
      <c r="S20" s="92"/>
      <c r="T20" s="13"/>
    </row>
    <row r="21" spans="1:20" ht="30" customHeight="1" x14ac:dyDescent="0.3">
      <c r="A21" s="13"/>
      <c r="B21" s="567"/>
      <c r="C21" s="568"/>
      <c r="D21" s="569"/>
      <c r="E21" s="91">
        <v>7.09</v>
      </c>
      <c r="F21" s="415" t="s">
        <v>197</v>
      </c>
      <c r="G21" s="415"/>
      <c r="H21" s="415"/>
      <c r="I21" s="415"/>
      <c r="J21" s="58"/>
      <c r="K21" s="58"/>
      <c r="L21" s="58"/>
      <c r="M21" s="58"/>
      <c r="N21" s="58"/>
      <c r="O21" s="58"/>
      <c r="P21" s="58"/>
      <c r="Q21" s="58"/>
      <c r="R21" s="58"/>
      <c r="S21" s="58"/>
      <c r="T21" s="13"/>
    </row>
    <row r="22" spans="1:20" ht="10.199999999999999" customHeight="1" x14ac:dyDescent="0.3">
      <c r="A22" s="11"/>
      <c r="B22" s="11"/>
      <c r="C22" s="93"/>
      <c r="D22" s="94"/>
      <c r="E22" s="94"/>
      <c r="F22" s="94"/>
      <c r="G22" s="94"/>
      <c r="H22" s="94"/>
      <c r="I22" s="94"/>
      <c r="J22" s="12"/>
      <c r="K22" s="12"/>
      <c r="L22" s="12"/>
      <c r="M22" s="12"/>
      <c r="N22" s="12"/>
      <c r="O22" s="12"/>
      <c r="P22" s="12"/>
      <c r="Q22" s="12"/>
      <c r="R22" s="12"/>
      <c r="S22" s="12"/>
      <c r="T22" s="11"/>
    </row>
    <row r="23" spans="1:20" ht="18" customHeight="1" x14ac:dyDescent="0.3">
      <c r="B23" s="591" t="s">
        <v>198</v>
      </c>
      <c r="C23" s="591"/>
      <c r="D23" s="591"/>
      <c r="E23" s="591"/>
      <c r="F23" s="591"/>
      <c r="G23" s="591"/>
      <c r="H23" s="591"/>
      <c r="I23" s="591"/>
      <c r="J23" s="171" t="s">
        <v>173</v>
      </c>
      <c r="K23" s="171" t="s">
        <v>174</v>
      </c>
      <c r="L23" s="171" t="s">
        <v>175</v>
      </c>
      <c r="M23" s="171" t="s">
        <v>176</v>
      </c>
      <c r="N23" s="171" t="s">
        <v>177</v>
      </c>
      <c r="O23" s="171" t="s">
        <v>178</v>
      </c>
      <c r="P23" s="171" t="s">
        <v>179</v>
      </c>
      <c r="Q23" s="171" t="s">
        <v>180</v>
      </c>
      <c r="R23" s="171" t="s">
        <v>181</v>
      </c>
      <c r="S23" s="171" t="s">
        <v>182</v>
      </c>
    </row>
    <row r="24" spans="1:20" ht="20.25" customHeight="1" x14ac:dyDescent="0.3">
      <c r="B24" s="218" t="s">
        <v>475</v>
      </c>
      <c r="C24" s="589" t="str">
        <f>CONCATENATE("How much was spent in total in fuel for this vehicle? (in ",'0a. Country information'!R10, ")")</f>
        <v>How much was spent in total in fuel for this vehicle? (in USD)</v>
      </c>
      <c r="D24" s="589"/>
      <c r="E24" s="589"/>
      <c r="F24" s="589"/>
      <c r="G24" s="589"/>
      <c r="H24" s="589"/>
      <c r="I24" s="590"/>
      <c r="J24" s="219"/>
      <c r="K24" s="220"/>
      <c r="L24" s="220"/>
      <c r="M24" s="220"/>
      <c r="N24" s="220"/>
      <c r="O24" s="220"/>
      <c r="P24" s="220"/>
      <c r="Q24" s="220"/>
      <c r="R24" s="220"/>
      <c r="S24" s="220"/>
    </row>
    <row r="25" spans="1:20" ht="15" customHeight="1" x14ac:dyDescent="0.3">
      <c r="B25" s="511" t="s">
        <v>476</v>
      </c>
      <c r="C25" s="577" t="s">
        <v>11898</v>
      </c>
      <c r="D25" s="577"/>
      <c r="E25" s="577"/>
      <c r="F25" s="95" t="s">
        <v>43</v>
      </c>
      <c r="G25" s="299" t="s">
        <v>147</v>
      </c>
      <c r="H25" s="299"/>
      <c r="I25" s="299"/>
      <c r="J25" s="221"/>
      <c r="K25" s="221"/>
      <c r="L25" s="221"/>
      <c r="M25" s="221"/>
      <c r="N25" s="221"/>
      <c r="O25" s="221"/>
      <c r="P25" s="221"/>
      <c r="Q25" s="221"/>
      <c r="R25" s="221"/>
      <c r="S25" s="221"/>
    </row>
    <row r="26" spans="1:20" x14ac:dyDescent="0.3">
      <c r="B26" s="514"/>
      <c r="C26" s="578"/>
      <c r="D26" s="578"/>
      <c r="E26" s="578"/>
      <c r="F26" s="96" t="s">
        <v>45</v>
      </c>
      <c r="G26" s="299" t="s">
        <v>148</v>
      </c>
      <c r="H26" s="299"/>
      <c r="I26" s="299"/>
      <c r="J26" s="222"/>
      <c r="K26" s="222"/>
      <c r="L26" s="222"/>
      <c r="M26" s="222"/>
      <c r="N26" s="222"/>
      <c r="O26" s="222"/>
      <c r="P26" s="222"/>
      <c r="Q26" s="222"/>
      <c r="R26" s="222"/>
      <c r="S26" s="222"/>
    </row>
    <row r="27" spans="1:20" x14ac:dyDescent="0.3">
      <c r="B27" s="514"/>
      <c r="C27" s="578"/>
      <c r="D27" s="578"/>
      <c r="E27" s="578"/>
      <c r="F27" s="96" t="s">
        <v>46</v>
      </c>
      <c r="G27" s="299" t="s">
        <v>149</v>
      </c>
      <c r="H27" s="299"/>
      <c r="I27" s="299"/>
      <c r="J27" s="222"/>
      <c r="K27" s="222"/>
      <c r="L27" s="222"/>
      <c r="M27" s="222"/>
      <c r="N27" s="222"/>
      <c r="O27" s="222"/>
      <c r="P27" s="222"/>
      <c r="Q27" s="222"/>
      <c r="R27" s="222"/>
      <c r="S27" s="222"/>
    </row>
    <row r="28" spans="1:20" x14ac:dyDescent="0.3">
      <c r="B28" s="514"/>
      <c r="C28" s="578"/>
      <c r="D28" s="578"/>
      <c r="E28" s="578"/>
      <c r="F28" s="96" t="s">
        <v>47</v>
      </c>
      <c r="G28" s="299" t="s">
        <v>150</v>
      </c>
      <c r="H28" s="299"/>
      <c r="I28" s="299"/>
      <c r="J28" s="222"/>
      <c r="K28" s="222"/>
      <c r="L28" s="222"/>
      <c r="M28" s="222"/>
      <c r="N28" s="222"/>
      <c r="O28" s="222"/>
      <c r="P28" s="222"/>
      <c r="Q28" s="222"/>
      <c r="R28" s="222"/>
      <c r="S28" s="222"/>
    </row>
    <row r="29" spans="1:20" x14ac:dyDescent="0.3">
      <c r="B29" s="514"/>
      <c r="C29" s="578"/>
      <c r="D29" s="578"/>
      <c r="E29" s="578"/>
      <c r="F29" s="96" t="s">
        <v>48</v>
      </c>
      <c r="G29" s="299" t="s">
        <v>151</v>
      </c>
      <c r="H29" s="299"/>
      <c r="I29" s="299"/>
      <c r="J29" s="222"/>
      <c r="K29" s="222"/>
      <c r="L29" s="222"/>
      <c r="M29" s="222"/>
      <c r="N29" s="222"/>
      <c r="O29" s="222"/>
      <c r="P29" s="222"/>
      <c r="Q29" s="222"/>
      <c r="R29" s="222"/>
      <c r="S29" s="222"/>
    </row>
    <row r="30" spans="1:20" x14ac:dyDescent="0.3">
      <c r="B30" s="514"/>
      <c r="C30" s="578"/>
      <c r="D30" s="578"/>
      <c r="E30" s="578"/>
      <c r="F30" s="97" t="s">
        <v>55</v>
      </c>
      <c r="G30" s="299" t="s">
        <v>152</v>
      </c>
      <c r="H30" s="299"/>
      <c r="I30" s="299"/>
      <c r="J30" s="222"/>
      <c r="K30" s="222"/>
      <c r="L30" s="222"/>
      <c r="M30" s="222"/>
      <c r="N30" s="222"/>
      <c r="O30" s="222"/>
      <c r="P30" s="222"/>
      <c r="Q30" s="222"/>
      <c r="R30" s="222"/>
      <c r="S30" s="222"/>
    </row>
    <row r="31" spans="1:20" x14ac:dyDescent="0.3">
      <c r="B31" s="514"/>
      <c r="C31" s="578"/>
      <c r="D31" s="578"/>
      <c r="E31" s="578"/>
      <c r="F31" s="97" t="s">
        <v>56</v>
      </c>
      <c r="G31" s="299" t="s">
        <v>153</v>
      </c>
      <c r="H31" s="299"/>
      <c r="I31" s="299"/>
      <c r="J31" s="222"/>
      <c r="K31" s="222"/>
      <c r="L31" s="222"/>
      <c r="M31" s="222"/>
      <c r="N31" s="222"/>
      <c r="O31" s="222"/>
      <c r="P31" s="222"/>
      <c r="Q31" s="222"/>
      <c r="R31" s="222"/>
      <c r="S31" s="222"/>
    </row>
    <row r="32" spans="1:20" x14ac:dyDescent="0.3">
      <c r="B32" s="514"/>
      <c r="C32" s="578"/>
      <c r="D32" s="578"/>
      <c r="E32" s="578"/>
      <c r="F32" s="97" t="s">
        <v>57</v>
      </c>
      <c r="G32" s="299" t="s">
        <v>154</v>
      </c>
      <c r="H32" s="299"/>
      <c r="I32" s="299"/>
      <c r="J32" s="222"/>
      <c r="K32" s="222"/>
      <c r="L32" s="222"/>
      <c r="M32" s="222"/>
      <c r="N32" s="222"/>
      <c r="O32" s="222"/>
      <c r="P32" s="222"/>
      <c r="Q32" s="222"/>
      <c r="R32" s="222"/>
      <c r="S32" s="222"/>
    </row>
    <row r="33" spans="1:20" x14ac:dyDescent="0.3">
      <c r="B33" s="514"/>
      <c r="C33" s="578"/>
      <c r="D33" s="578"/>
      <c r="E33" s="578"/>
      <c r="F33" s="98" t="s">
        <v>58</v>
      </c>
      <c r="G33" s="299" t="s">
        <v>155</v>
      </c>
      <c r="H33" s="299"/>
      <c r="I33" s="299"/>
      <c r="J33" s="222"/>
      <c r="K33" s="222"/>
      <c r="L33" s="222"/>
      <c r="M33" s="222"/>
      <c r="N33" s="222"/>
      <c r="O33" s="222"/>
      <c r="P33" s="222"/>
      <c r="Q33" s="222"/>
      <c r="R33" s="222"/>
      <c r="S33" s="222"/>
    </row>
    <row r="34" spans="1:20" x14ac:dyDescent="0.3">
      <c r="B34" s="512"/>
      <c r="C34" s="579"/>
      <c r="D34" s="579"/>
      <c r="E34" s="579"/>
      <c r="F34" s="98" t="s">
        <v>59</v>
      </c>
      <c r="G34" s="580" t="s">
        <v>156</v>
      </c>
      <c r="H34" s="580"/>
      <c r="I34" s="99" t="s">
        <v>157</v>
      </c>
      <c r="J34" s="222"/>
      <c r="K34" s="222"/>
      <c r="L34" s="222"/>
      <c r="M34" s="222"/>
      <c r="N34" s="222"/>
      <c r="O34" s="222"/>
      <c r="P34" s="222"/>
      <c r="Q34" s="222"/>
      <c r="R34" s="222"/>
      <c r="S34" s="222"/>
    </row>
    <row r="35" spans="1:20" ht="10.199999999999999" customHeight="1" x14ac:dyDescent="0.3">
      <c r="F35" s="100"/>
      <c r="G35" s="100"/>
      <c r="H35" s="100"/>
    </row>
    <row r="36" spans="1:20" ht="22.2" customHeight="1" x14ac:dyDescent="0.3">
      <c r="B36" s="62" t="s">
        <v>11899</v>
      </c>
      <c r="C36" s="62"/>
      <c r="D36" s="62"/>
      <c r="E36" s="62"/>
      <c r="F36" s="62"/>
      <c r="G36" s="62"/>
      <c r="H36" s="62"/>
      <c r="I36" s="62"/>
      <c r="J36" s="62"/>
      <c r="K36" s="62"/>
      <c r="L36" s="62"/>
      <c r="M36" s="62"/>
      <c r="N36" s="62"/>
      <c r="O36" s="62"/>
      <c r="P36" s="62"/>
      <c r="Q36" s="62"/>
      <c r="R36" s="62"/>
      <c r="S36" s="62"/>
    </row>
    <row r="37" spans="1:20" ht="15" customHeight="1" x14ac:dyDescent="0.3">
      <c r="B37" s="581" t="s">
        <v>11900</v>
      </c>
      <c r="C37" s="581"/>
      <c r="D37" s="581"/>
      <c r="E37" s="581"/>
      <c r="F37" s="581"/>
      <c r="G37" s="581"/>
      <c r="H37" s="581"/>
      <c r="I37" s="582"/>
      <c r="J37" s="101" t="s">
        <v>43</v>
      </c>
      <c r="K37" s="101" t="s">
        <v>45</v>
      </c>
      <c r="L37" s="101" t="s">
        <v>46</v>
      </c>
      <c r="M37" s="101" t="s">
        <v>47</v>
      </c>
      <c r="N37" s="101" t="s">
        <v>48</v>
      </c>
      <c r="O37" s="101" t="s">
        <v>55</v>
      </c>
      <c r="P37" s="101" t="s">
        <v>56</v>
      </c>
      <c r="Q37" s="101" t="s">
        <v>57</v>
      </c>
      <c r="R37" s="101" t="s">
        <v>58</v>
      </c>
      <c r="S37" s="102" t="s">
        <v>59</v>
      </c>
    </row>
    <row r="38" spans="1:20" ht="41.4" x14ac:dyDescent="0.3">
      <c r="A38" s="103"/>
      <c r="B38" s="583"/>
      <c r="C38" s="583"/>
      <c r="D38" s="583"/>
      <c r="E38" s="583"/>
      <c r="F38" s="583"/>
      <c r="G38" s="583"/>
      <c r="H38" s="583"/>
      <c r="I38" s="584"/>
      <c r="J38" s="587" t="s">
        <v>147</v>
      </c>
      <c r="K38" s="587" t="s">
        <v>148</v>
      </c>
      <c r="L38" s="587" t="s">
        <v>149</v>
      </c>
      <c r="M38" s="587" t="s">
        <v>150</v>
      </c>
      <c r="N38" s="587" t="s">
        <v>151</v>
      </c>
      <c r="O38" s="587" t="s">
        <v>152</v>
      </c>
      <c r="P38" s="587" t="s">
        <v>153</v>
      </c>
      <c r="Q38" s="587" t="s">
        <v>154</v>
      </c>
      <c r="R38" s="587" t="s">
        <v>155</v>
      </c>
      <c r="S38" s="104" t="s">
        <v>156</v>
      </c>
      <c r="T38" s="103"/>
    </row>
    <row r="39" spans="1:20" x14ac:dyDescent="0.3">
      <c r="A39" s="103"/>
      <c r="B39" s="585"/>
      <c r="C39" s="585"/>
      <c r="D39" s="585"/>
      <c r="E39" s="585"/>
      <c r="F39" s="585"/>
      <c r="G39" s="585"/>
      <c r="H39" s="585"/>
      <c r="I39" s="586"/>
      <c r="J39" s="588"/>
      <c r="K39" s="588"/>
      <c r="L39" s="588"/>
      <c r="M39" s="588"/>
      <c r="N39" s="588"/>
      <c r="O39" s="588"/>
      <c r="P39" s="588"/>
      <c r="Q39" s="588"/>
      <c r="R39" s="588"/>
      <c r="S39" s="105" t="s">
        <v>157</v>
      </c>
      <c r="T39" s="103"/>
    </row>
    <row r="40" spans="1:20" ht="21.9" customHeight="1" x14ac:dyDescent="0.3">
      <c r="B40" s="66">
        <v>7.11</v>
      </c>
      <c r="C40" s="415" t="str">
        <f>CONCATENATE("How much was spent on other transport expenses for each activity? (in ",'0a. Country information'!R10,")*")</f>
        <v>How much was spent on other transport expenses for each activity? (in USD)*</v>
      </c>
      <c r="D40" s="415"/>
      <c r="E40" s="415"/>
      <c r="F40" s="415"/>
      <c r="G40" s="415"/>
      <c r="H40" s="415"/>
      <c r="I40" s="416"/>
      <c r="J40" s="106"/>
      <c r="K40" s="106"/>
      <c r="L40" s="106"/>
      <c r="M40" s="106"/>
      <c r="N40" s="106"/>
      <c r="O40" s="106"/>
      <c r="P40" s="106"/>
      <c r="Q40" s="106"/>
      <c r="R40" s="106"/>
      <c r="S40" s="106"/>
    </row>
    <row r="41" spans="1:20" ht="32.25" customHeight="1" x14ac:dyDescent="0.3">
      <c r="B41" s="176" t="s">
        <v>11901</v>
      </c>
    </row>
    <row r="42" spans="1:20" ht="22.2" customHeight="1" x14ac:dyDescent="0.3">
      <c r="A42" s="61"/>
      <c r="B42" s="62" t="s">
        <v>199</v>
      </c>
      <c r="C42" s="62"/>
      <c r="D42" s="62"/>
      <c r="E42" s="62"/>
      <c r="F42" s="62"/>
      <c r="G42" s="62"/>
      <c r="H42" s="62"/>
      <c r="I42" s="62"/>
      <c r="J42" s="506" t="s">
        <v>122</v>
      </c>
      <c r="K42" s="506"/>
      <c r="L42" s="506" t="s">
        <v>123</v>
      </c>
      <c r="M42" s="506"/>
      <c r="N42" s="506" t="s">
        <v>124</v>
      </c>
      <c r="O42" s="506"/>
      <c r="P42" s="506" t="s">
        <v>125</v>
      </c>
      <c r="Q42" s="506"/>
      <c r="R42" s="506" t="s">
        <v>126</v>
      </c>
      <c r="S42" s="506"/>
      <c r="T42" s="61"/>
    </row>
    <row r="43" spans="1:20" x14ac:dyDescent="0.3">
      <c r="A43" s="13"/>
      <c r="B43" s="511">
        <v>7.12</v>
      </c>
      <c r="C43" s="422" t="s">
        <v>200</v>
      </c>
      <c r="D43" s="422"/>
      <c r="E43" s="422"/>
      <c r="F43" s="422"/>
      <c r="G43" s="422"/>
      <c r="H43" s="63" t="s">
        <v>43</v>
      </c>
      <c r="I43" s="107" t="str">
        <f>CONCATENATE("Amount (in ",'0a. Country information'!R10,")")</f>
        <v>Amount (in USD)</v>
      </c>
      <c r="J43" s="507"/>
      <c r="K43" s="507"/>
      <c r="L43" s="507"/>
      <c r="M43" s="507"/>
      <c r="N43" s="507"/>
      <c r="O43" s="507"/>
      <c r="P43" s="507"/>
      <c r="Q43" s="507"/>
      <c r="R43" s="507"/>
      <c r="S43" s="507"/>
      <c r="T43" s="13"/>
    </row>
    <row r="44" spans="1:20" ht="39.6" x14ac:dyDescent="0.3">
      <c r="A44" s="13"/>
      <c r="B44" s="512"/>
      <c r="C44" s="424"/>
      <c r="D44" s="424"/>
      <c r="E44" s="424"/>
      <c r="F44" s="424"/>
      <c r="G44" s="424"/>
      <c r="H44" s="108" t="s">
        <v>45</v>
      </c>
      <c r="I44" s="109" t="s">
        <v>201</v>
      </c>
      <c r="J44" s="510"/>
      <c r="K44" s="510"/>
      <c r="L44" s="510"/>
      <c r="M44" s="510"/>
      <c r="N44" s="510"/>
      <c r="O44" s="510"/>
      <c r="P44" s="510"/>
      <c r="Q44" s="510"/>
      <c r="R44" s="510"/>
      <c r="S44" s="510"/>
      <c r="T44" s="13"/>
    </row>
    <row r="45" spans="1:20" ht="23.25" customHeight="1" x14ac:dyDescent="0.3">
      <c r="A45" s="13"/>
      <c r="B45" s="514">
        <v>7.13</v>
      </c>
      <c r="C45" s="515" t="s">
        <v>202</v>
      </c>
      <c r="D45" s="515"/>
      <c r="E45" s="515"/>
      <c r="F45" s="515"/>
      <c r="G45" s="515"/>
      <c r="H45" s="63" t="s">
        <v>43</v>
      </c>
      <c r="I45" s="107" t="s">
        <v>130</v>
      </c>
      <c r="J45" s="513"/>
      <c r="K45" s="513"/>
      <c r="L45" s="513"/>
      <c r="M45" s="513"/>
      <c r="N45" s="513"/>
      <c r="O45" s="513"/>
      <c r="P45" s="513"/>
      <c r="Q45" s="513"/>
      <c r="R45" s="513"/>
      <c r="S45" s="513"/>
      <c r="T45" s="13"/>
    </row>
    <row r="46" spans="1:20" ht="39.6" x14ac:dyDescent="0.3">
      <c r="A46" s="13"/>
      <c r="B46" s="512"/>
      <c r="C46" s="515"/>
      <c r="D46" s="515"/>
      <c r="E46" s="515"/>
      <c r="F46" s="515"/>
      <c r="G46" s="515"/>
      <c r="H46" s="19" t="s">
        <v>45</v>
      </c>
      <c r="I46" s="107" t="s">
        <v>203</v>
      </c>
      <c r="J46" s="510"/>
      <c r="K46" s="510"/>
      <c r="L46" s="510"/>
      <c r="M46" s="510"/>
      <c r="N46" s="510"/>
      <c r="O46" s="510"/>
      <c r="P46" s="510"/>
      <c r="Q46" s="510"/>
      <c r="R46" s="510"/>
      <c r="S46" s="510"/>
      <c r="T46" s="13"/>
    </row>
    <row r="47" spans="1:20" ht="10.199999999999999" customHeight="1" x14ac:dyDescent="0.3">
      <c r="A47" s="11"/>
      <c r="B47" s="11"/>
      <c r="C47" s="11"/>
      <c r="D47" s="11"/>
      <c r="E47" s="11"/>
      <c r="F47" s="11"/>
      <c r="G47" s="11"/>
      <c r="H47" s="11"/>
      <c r="I47" s="11"/>
      <c r="J47" s="11"/>
      <c r="K47" s="11"/>
      <c r="L47" s="11"/>
      <c r="M47" s="11"/>
      <c r="N47" s="11"/>
      <c r="O47" s="11"/>
      <c r="P47" s="11"/>
      <c r="Q47" s="11"/>
      <c r="R47" s="11"/>
      <c r="S47" s="11"/>
      <c r="T47" s="11"/>
    </row>
    <row r="48" spans="1:20" ht="22.2" customHeight="1" x14ac:dyDescent="0.3">
      <c r="A48" s="53"/>
      <c r="B48" s="309" t="s">
        <v>30</v>
      </c>
      <c r="C48" s="309" t="s">
        <v>204</v>
      </c>
      <c r="D48" s="309"/>
      <c r="E48" s="309"/>
      <c r="F48" s="309"/>
      <c r="G48" s="309"/>
      <c r="H48" s="309"/>
      <c r="I48" s="309"/>
      <c r="J48" s="309"/>
      <c r="K48" s="309"/>
      <c r="L48" s="309"/>
      <c r="M48" s="309"/>
      <c r="N48" s="309"/>
      <c r="O48" s="309"/>
      <c r="P48" s="309"/>
      <c r="Q48" s="309"/>
      <c r="R48" s="309"/>
      <c r="S48" s="309"/>
      <c r="T48" s="53"/>
    </row>
    <row r="49" spans="1:20" x14ac:dyDescent="0.3">
      <c r="A49" s="11"/>
      <c r="B49" s="592"/>
      <c r="C49" s="592"/>
      <c r="D49" s="592"/>
      <c r="E49" s="592"/>
      <c r="F49" s="592"/>
      <c r="G49" s="592"/>
      <c r="H49" s="592"/>
      <c r="I49" s="592"/>
      <c r="J49" s="592"/>
      <c r="K49" s="592"/>
      <c r="L49" s="592"/>
      <c r="M49" s="592"/>
      <c r="N49" s="592"/>
      <c r="O49" s="592"/>
      <c r="P49" s="592"/>
      <c r="Q49" s="592"/>
      <c r="R49" s="592"/>
      <c r="S49" s="592"/>
      <c r="T49" s="11"/>
    </row>
    <row r="50" spans="1:20" ht="60.15" customHeight="1" x14ac:dyDescent="0.3">
      <c r="A50" s="11"/>
      <c r="B50" s="592"/>
      <c r="C50" s="592"/>
      <c r="D50" s="592"/>
      <c r="E50" s="592"/>
      <c r="F50" s="592"/>
      <c r="G50" s="592"/>
      <c r="H50" s="592"/>
      <c r="I50" s="592"/>
      <c r="J50" s="592"/>
      <c r="K50" s="592"/>
      <c r="L50" s="592"/>
      <c r="M50" s="592"/>
      <c r="N50" s="592"/>
      <c r="O50" s="592"/>
      <c r="P50" s="592"/>
      <c r="Q50" s="592"/>
      <c r="R50" s="592"/>
      <c r="S50" s="592"/>
      <c r="T50" s="11"/>
    </row>
    <row r="51" spans="1:20" x14ac:dyDescent="0.3"/>
    <row r="52" spans="1:20" x14ac:dyDescent="0.3"/>
  </sheetData>
  <mergeCells count="79">
    <mergeCell ref="C24:I24"/>
    <mergeCell ref="B23:I23"/>
    <mergeCell ref="B48:S48"/>
    <mergeCell ref="B49:S50"/>
    <mergeCell ref="R45:S45"/>
    <mergeCell ref="J46:K46"/>
    <mergeCell ref="L46:M46"/>
    <mergeCell ref="N46:O46"/>
    <mergeCell ref="P46:Q46"/>
    <mergeCell ref="R46:S46"/>
    <mergeCell ref="B45:B46"/>
    <mergeCell ref="C45:G46"/>
    <mergeCell ref="J45:K45"/>
    <mergeCell ref="L45:M45"/>
    <mergeCell ref="N45:O45"/>
    <mergeCell ref="P45:Q45"/>
    <mergeCell ref="R43:S43"/>
    <mergeCell ref="J44:K44"/>
    <mergeCell ref="L44:M44"/>
    <mergeCell ref="N44:O44"/>
    <mergeCell ref="P44:Q44"/>
    <mergeCell ref="R44:S44"/>
    <mergeCell ref="P43:Q43"/>
    <mergeCell ref="B43:B44"/>
    <mergeCell ref="C43:G44"/>
    <mergeCell ref="J43:K43"/>
    <mergeCell ref="L43:M43"/>
    <mergeCell ref="N43:O43"/>
    <mergeCell ref="B37:I39"/>
    <mergeCell ref="J38:J39"/>
    <mergeCell ref="R38:R39"/>
    <mergeCell ref="C40:I40"/>
    <mergeCell ref="J42:K42"/>
    <mergeCell ref="L42:M42"/>
    <mergeCell ref="N42:O42"/>
    <mergeCell ref="P42:Q42"/>
    <mergeCell ref="R42:S42"/>
    <mergeCell ref="L38:L39"/>
    <mergeCell ref="M38:M39"/>
    <mergeCell ref="N38:N39"/>
    <mergeCell ref="O38:O39"/>
    <mergeCell ref="P38:P39"/>
    <mergeCell ref="Q38:Q39"/>
    <mergeCell ref="K38:K39"/>
    <mergeCell ref="B25:B34"/>
    <mergeCell ref="C25:E34"/>
    <mergeCell ref="G25:I25"/>
    <mergeCell ref="G26:I26"/>
    <mergeCell ref="G27:I27"/>
    <mergeCell ref="G28:I28"/>
    <mergeCell ref="G29:I29"/>
    <mergeCell ref="G30:I30"/>
    <mergeCell ref="G31:I31"/>
    <mergeCell ref="G32:I32"/>
    <mergeCell ref="G33:I33"/>
    <mergeCell ref="G34:H34"/>
    <mergeCell ref="B17:D18"/>
    <mergeCell ref="F17:I17"/>
    <mergeCell ref="E18:F18"/>
    <mergeCell ref="G18:I18"/>
    <mergeCell ref="B19:D21"/>
    <mergeCell ref="F19:I19"/>
    <mergeCell ref="F20:I20"/>
    <mergeCell ref="F21:I21"/>
    <mergeCell ref="C10:I10"/>
    <mergeCell ref="C11:I11"/>
    <mergeCell ref="B13:G13"/>
    <mergeCell ref="B14:D16"/>
    <mergeCell ref="F14:I14"/>
    <mergeCell ref="E15:F15"/>
    <mergeCell ref="G15:I15"/>
    <mergeCell ref="E16:F16"/>
    <mergeCell ref="G16:I16"/>
    <mergeCell ref="C9:I9"/>
    <mergeCell ref="A1:T2"/>
    <mergeCell ref="B4:S4"/>
    <mergeCell ref="B5:S5"/>
    <mergeCell ref="B7:G7"/>
    <mergeCell ref="C8:I8"/>
  </mergeCells>
  <conditionalFormatting sqref="J9:S11">
    <cfRule type="expression" dxfId="201" priority="42">
      <formula>AND(J$8&lt;&gt;"",J9="")</formula>
    </cfRule>
  </conditionalFormatting>
  <conditionalFormatting sqref="J40:S40 J25:S34">
    <cfRule type="expression" dxfId="200" priority="10">
      <formula>J25&lt;&gt;""</formula>
    </cfRule>
  </conditionalFormatting>
  <conditionalFormatting sqref="J44:S44">
    <cfRule type="expression" dxfId="199" priority="41">
      <formula>J$43&lt;&gt;""</formula>
    </cfRule>
  </conditionalFormatting>
  <conditionalFormatting sqref="J46:S46">
    <cfRule type="expression" dxfId="198" priority="40">
      <formula>J$45&lt;&gt;""</formula>
    </cfRule>
  </conditionalFormatting>
  <conditionalFormatting sqref="J43:S46">
    <cfRule type="expression" dxfId="197" priority="39">
      <formula>J43&lt;&gt;""</formula>
    </cfRule>
  </conditionalFormatting>
  <conditionalFormatting sqref="J8:S11">
    <cfRule type="expression" dxfId="196" priority="37">
      <formula>J8&lt;&gt;""</formula>
    </cfRule>
  </conditionalFormatting>
  <conditionalFormatting sqref="J14:S21">
    <cfRule type="expression" dxfId="195" priority="30">
      <formula>J14&lt;&gt;""</formula>
    </cfRule>
  </conditionalFormatting>
  <conditionalFormatting sqref="J24:S24">
    <cfRule type="expression" dxfId="194" priority="3">
      <formula>J24&lt;&gt;""</formula>
    </cfRule>
    <cfRule type="expression" dxfId="193" priority="4">
      <formula>J$8&lt;&gt;""</formula>
    </cfRule>
  </conditionalFormatting>
  <conditionalFormatting sqref="J25:J34">
    <cfRule type="expression" dxfId="192" priority="2">
      <formula>SUM(J$25:J$34)&lt;&gt;1</formula>
    </cfRule>
  </conditionalFormatting>
  <conditionalFormatting sqref="K25:S34">
    <cfRule type="expression" dxfId="191" priority="1">
      <formula>SUM(K$25:K$34)&lt;&gt;1</formula>
    </cfRule>
  </conditionalFormatting>
  <dataValidations count="3">
    <dataValidation type="decimal" operator="greaterThan" allowBlank="1" showInputMessage="1" showErrorMessage="1" sqref="J15:S15 J18:S18" xr:uid="{77098F24-F190-4B6E-BA4D-C0CE733E3D28}">
      <formula1>0</formula1>
    </dataValidation>
    <dataValidation operator="greaterThanOrEqual" allowBlank="1" showInputMessage="1" showErrorMessage="1" sqref="J45:S45" xr:uid="{217C1335-8615-46FB-AC6C-A52565B672A0}"/>
    <dataValidation type="decimal" operator="greaterThanOrEqual" allowBlank="1" showInputMessage="1" showErrorMessage="1" sqref="J19:S20 J43:S43 J40:S40 J25:S34" xr:uid="{E72823A4-F49A-4A93-AB0D-547202DDCA9F}">
      <formula1>0</formula1>
    </dataValidation>
  </dataValidations>
  <pageMargins left="0.7" right="0.7" top="0.75" bottom="0.75" header="0.3" footer="0.3"/>
  <pageSetup orientation="portrait" r:id="rId1"/>
  <extLst>
    <ext xmlns:x14="http://schemas.microsoft.com/office/spreadsheetml/2009/9/main" uri="{78C0D931-6437-407d-A8EE-F0AAD7539E65}">
      <x14:conditionalFormattings>
        <x14:conditionalFormatting xmlns:xm="http://schemas.microsoft.com/office/excel/2006/main">
          <x14:cfRule type="expression" priority="177" id="{CE2A9559-2A75-447A-89CD-CD8D1E68AD62}">
            <xm:f>J$14='0d. Support language'!$D$44</xm:f>
            <x14:dxf>
              <fill>
                <patternFill>
                  <bgColor rgb="FFFFEAA3"/>
                </patternFill>
              </fill>
            </x14:dxf>
          </x14:cfRule>
          <xm:sqref>J15:S15</xm:sqref>
        </x14:conditionalFormatting>
        <x14:conditionalFormatting xmlns:xm="http://schemas.microsoft.com/office/excel/2006/main">
          <x14:cfRule type="expression" priority="33" id="{32EA27C9-9BBA-4628-831C-0ADD32346C8D}">
            <xm:f>J$14='0d. Support language'!$D$46</xm:f>
            <x14:dxf>
              <fill>
                <patternFill>
                  <bgColor rgb="FFFFEAA3"/>
                </patternFill>
              </fill>
            </x14:dxf>
          </x14:cfRule>
          <xm:sqref>J16:S16</xm:sqref>
        </x14:conditionalFormatting>
        <x14:conditionalFormatting xmlns:xm="http://schemas.microsoft.com/office/excel/2006/main">
          <x14:cfRule type="expression" priority="32" id="{44551B74-1A03-4AF4-855E-7F33CD22B0E9}">
            <xm:f>J$17='0d. Support language'!$A$8</xm:f>
            <x14:dxf>
              <fill>
                <patternFill>
                  <bgColor rgb="FFFFEAA3"/>
                </patternFill>
              </fill>
            </x14:dxf>
          </x14:cfRule>
          <xm:sqref>J18:S18</xm:sqref>
        </x14:conditionalFormatting>
        <x14:conditionalFormatting xmlns:xm="http://schemas.microsoft.com/office/excel/2006/main">
          <x14:cfRule type="expression" priority="38" id="{A9EC9B89-10A3-49D5-9B78-C1908DE4A773}">
            <xm:f>AND(SUM('6. Staff time'!$I$16:$J$145)&gt;0,J$8&lt;&gt;"")</xm:f>
            <x14:dxf>
              <fill>
                <patternFill>
                  <bgColor rgb="FFFFEAA3"/>
                </patternFill>
              </fill>
            </x14:dxf>
          </x14:cfRule>
          <xm:sqref>J25:S25</xm:sqref>
        </x14:conditionalFormatting>
        <x14:conditionalFormatting xmlns:xm="http://schemas.microsoft.com/office/excel/2006/main">
          <x14:cfRule type="expression" priority="29" id="{AE51E21A-3834-4AD9-9618-C29F15E6370B}">
            <xm:f>AND(SUM('6. Staff time'!$K$152:$M$281,'6. Staff time'!$K$16:$M$145,'6. Staff time'!$K$288:$M$417),J$8&lt;&gt;"")</xm:f>
            <x14:dxf>
              <fill>
                <patternFill>
                  <bgColor rgb="FFFFEAA3"/>
                </patternFill>
              </fill>
            </x14:dxf>
          </x14:cfRule>
          <xm:sqref>J26:S26</xm:sqref>
        </x14:conditionalFormatting>
        <x14:conditionalFormatting xmlns:xm="http://schemas.microsoft.com/office/excel/2006/main">
          <x14:cfRule type="expression" priority="28" id="{740CB772-7894-41BB-ACF8-D1E8BFC86249}">
            <xm:f>AND(SUM('6. Staff time'!$N$16:$O$145,'6. Staff time'!$N$152:$O$281,'6. Staff time'!$N$288:$O$417)&gt;0, J$8&lt;&gt;"")</xm:f>
            <x14:dxf>
              <fill>
                <patternFill>
                  <bgColor rgb="FFFFEAA3"/>
                </patternFill>
              </fill>
            </x14:dxf>
          </x14:cfRule>
          <xm:sqref>J27:S27</xm:sqref>
        </x14:conditionalFormatting>
        <x14:conditionalFormatting xmlns:xm="http://schemas.microsoft.com/office/excel/2006/main">
          <x14:cfRule type="expression" priority="27" id="{2E62CAC6-3D14-4ECA-9C4B-16646D8864DC}">
            <xm:f>AND(SUM('6. Staff time'!$P$16:$Q$145,'6. Staff time'!$P$152:$Q$281,'6. Staff time'!$P$288:$Q$417),J$8&lt;&gt;"")</xm:f>
            <x14:dxf>
              <fill>
                <patternFill>
                  <bgColor rgb="FFFFEAA3"/>
                </patternFill>
              </fill>
            </x14:dxf>
          </x14:cfRule>
          <xm:sqref>J28:S28</xm:sqref>
        </x14:conditionalFormatting>
        <x14:conditionalFormatting xmlns:xm="http://schemas.microsoft.com/office/excel/2006/main">
          <x14:cfRule type="expression" priority="26" id="{A499AD26-C730-4EDD-9677-A8ABF61F126F}">
            <xm:f>AND(SUM('6. Staff time'!$R$16:$S$145,'6. Staff time'!$R$152:$S$281,'6. Staff time'!$R$288:$S$417),J$8&lt;&gt;"")</xm:f>
            <x14:dxf>
              <fill>
                <patternFill>
                  <bgColor rgb="FFFFEAA3"/>
                </patternFill>
              </fill>
            </x14:dxf>
          </x14:cfRule>
          <xm:sqref>J29:S29</xm:sqref>
        </x14:conditionalFormatting>
        <x14:conditionalFormatting xmlns:xm="http://schemas.microsoft.com/office/excel/2006/main">
          <x14:cfRule type="expression" priority="25" id="{890DBB3D-0810-45F3-BCB0-8CCD3AD204FA}">
            <xm:f>AND(SUM('6. Staff time'!$T$16:$U$145,'6. Staff time'!$T$152:$U$281,'6. Staff time'!$T$288:$U$417),J$8&lt;&gt;"")</xm:f>
            <x14:dxf>
              <fill>
                <patternFill>
                  <bgColor rgb="FFFFEAA3"/>
                </patternFill>
              </fill>
            </x14:dxf>
          </x14:cfRule>
          <xm:sqref>J30:S30</xm:sqref>
        </x14:conditionalFormatting>
        <x14:conditionalFormatting xmlns:xm="http://schemas.microsoft.com/office/excel/2006/main">
          <x14:cfRule type="expression" priority="24" id="{9D1E9274-64F2-4F7C-9A25-8709B42FD4F9}">
            <xm:f>AND(SUM('6. Staff time'!$V$16:$W$146,'6. Staff time'!$V$152:$W$281,'6. Staff time'!$V$288:$W$417),J$8&lt;&gt;"")</xm:f>
            <x14:dxf>
              <fill>
                <patternFill>
                  <bgColor rgb="FFFFEAA3"/>
                </patternFill>
              </fill>
            </x14:dxf>
          </x14:cfRule>
          <xm:sqref>J31:S31</xm:sqref>
        </x14:conditionalFormatting>
        <x14:conditionalFormatting xmlns:xm="http://schemas.microsoft.com/office/excel/2006/main">
          <x14:cfRule type="expression" priority="23" id="{E37E542D-4393-4293-9A3F-24831ACE1014}">
            <xm:f>AND(SUM('6. Staff time'!$X$16:$Y$145,'6. Staff time'!$X$152:$Y$281,'6. Staff time'!$X$288:$Y$417),J$8&lt;&gt;"")</xm:f>
            <x14:dxf>
              <fill>
                <patternFill>
                  <bgColor rgb="FFFFEAA3"/>
                </patternFill>
              </fill>
            </x14:dxf>
          </x14:cfRule>
          <xm:sqref>J32:S32</xm:sqref>
        </x14:conditionalFormatting>
        <x14:conditionalFormatting xmlns:xm="http://schemas.microsoft.com/office/excel/2006/main">
          <x14:cfRule type="expression" priority="22" id="{A5CD4842-A01F-4282-BAF5-E7CFB2527C9D}">
            <xm:f>AND(SUM('6. Staff time'!$Z$16:$Z$145,'6. Staff time'!$Z$152:$Z$281,'6. Staff time'!$Z$288:$Z$417),J$8&lt;&gt;"")</xm:f>
            <x14:dxf>
              <fill>
                <patternFill>
                  <bgColor rgb="FFFFEAA3"/>
                </patternFill>
              </fill>
            </x14:dxf>
          </x14:cfRule>
          <xm:sqref>J33:S33</xm:sqref>
        </x14:conditionalFormatting>
        <x14:conditionalFormatting xmlns:xm="http://schemas.microsoft.com/office/excel/2006/main">
          <x14:cfRule type="expression" priority="21" id="{F21B6E7B-2CD9-490D-875A-D724C6551BA1}">
            <xm:f>AND(SUM('6. Staff time'!$AA$16:$AA$145,'6. Staff time'!$AA$152:$AB$281,'6. Staff time'!$AA$288:$AA$417),J$8&lt;&gt;"")</xm:f>
            <x14:dxf>
              <fill>
                <patternFill>
                  <bgColor rgb="FFFFEAA3"/>
                </patternFill>
              </fill>
            </x14:dxf>
          </x14:cfRule>
          <xm:sqref>J34:S34</xm:sqref>
        </x14:conditionalFormatting>
        <x14:conditionalFormatting xmlns:xm="http://schemas.microsoft.com/office/excel/2006/main">
          <x14:cfRule type="expression" priority="20" id="{CD9B1DF7-8C73-4A50-AD1F-159F5B650C0D}">
            <xm:f>SUM('6. Staff time'!$I$16:$J$145)&gt;0</xm:f>
            <x14:dxf>
              <fill>
                <patternFill>
                  <bgColor rgb="FFFFEAA3"/>
                </patternFill>
              </fill>
            </x14:dxf>
          </x14:cfRule>
          <xm:sqref>J40</xm:sqref>
        </x14:conditionalFormatting>
        <x14:conditionalFormatting xmlns:xm="http://schemas.microsoft.com/office/excel/2006/main">
          <x14:cfRule type="expression" priority="19" id="{77AC4851-EEC8-41D6-99A4-1B6BDE1B999F}">
            <xm:f>SUM('6. Staff time'!$K$152:$M$281,'6. Staff time'!$K$16:$M$145,'6. Staff time'!$K$288:$M$417)</xm:f>
            <x14:dxf>
              <fill>
                <patternFill>
                  <bgColor rgb="FFFFEAA3"/>
                </patternFill>
              </fill>
            </x14:dxf>
          </x14:cfRule>
          <xm:sqref>K40</xm:sqref>
        </x14:conditionalFormatting>
        <x14:conditionalFormatting xmlns:xm="http://schemas.microsoft.com/office/excel/2006/main">
          <x14:cfRule type="expression" priority="18" id="{2FF79783-FB8B-47F7-AE67-F3D38CA76B43}">
            <xm:f>SUM('6. Staff time'!$N$16:$O$145,'6. Staff time'!$N$152:$O$281,'6. Staff time'!$N$288:$O$417)&gt;0</xm:f>
            <x14:dxf>
              <fill>
                <patternFill>
                  <bgColor rgb="FFFFEAA3"/>
                </patternFill>
              </fill>
            </x14:dxf>
          </x14:cfRule>
          <xm:sqref>L40</xm:sqref>
        </x14:conditionalFormatting>
        <x14:conditionalFormatting xmlns:xm="http://schemas.microsoft.com/office/excel/2006/main">
          <x14:cfRule type="expression" priority="17" id="{C2AAC274-19D1-4FD0-B512-A4B8F8936AAB}">
            <xm:f>SUM('6. Staff time'!$P$16:$Q$145,'6. Staff time'!$P$152:$Q$281,'6. Staff time'!$P$288:$Q$417)</xm:f>
            <x14:dxf>
              <fill>
                <patternFill>
                  <bgColor rgb="FFFFEAA3"/>
                </patternFill>
              </fill>
            </x14:dxf>
          </x14:cfRule>
          <xm:sqref>M40</xm:sqref>
        </x14:conditionalFormatting>
        <x14:conditionalFormatting xmlns:xm="http://schemas.microsoft.com/office/excel/2006/main">
          <x14:cfRule type="expression" priority="16" id="{A180CDBD-55E9-46E5-AABD-5BA8F0A7373D}">
            <xm:f>SUM('6. Staff time'!$R$16:$S$145,'6. Staff time'!$R$152:$S$281,'6. Staff time'!$R$288:$S$417)</xm:f>
            <x14:dxf>
              <fill>
                <patternFill>
                  <bgColor rgb="FFFFEEB7"/>
                </patternFill>
              </fill>
            </x14:dxf>
          </x14:cfRule>
          <xm:sqref>N40</xm:sqref>
        </x14:conditionalFormatting>
        <x14:conditionalFormatting xmlns:xm="http://schemas.microsoft.com/office/excel/2006/main">
          <x14:cfRule type="expression" priority="15" id="{09394D0A-2F04-4B68-87D7-91B22184DAC1}">
            <xm:f>SUM('6. Staff time'!$T$16:$U$145,'6. Staff time'!$T$152:$U$281,'6. Staff time'!$T$288:$U$417)</xm:f>
            <x14:dxf>
              <fill>
                <patternFill>
                  <bgColor rgb="FFFFEAA3"/>
                </patternFill>
              </fill>
            </x14:dxf>
          </x14:cfRule>
          <xm:sqref>O40</xm:sqref>
        </x14:conditionalFormatting>
        <x14:conditionalFormatting xmlns:xm="http://schemas.microsoft.com/office/excel/2006/main">
          <x14:cfRule type="expression" priority="14" id="{68ECCC91-A1CA-43AB-81CE-C54D0D181B53}">
            <xm:f>SUM('6. Staff time'!$V$16:$W$146,'6. Staff time'!$V$152:$W$281,'6. Staff time'!$V$288:$W$417)</xm:f>
            <x14:dxf>
              <fill>
                <patternFill>
                  <bgColor rgb="FFFFEAA3"/>
                </patternFill>
              </fill>
            </x14:dxf>
          </x14:cfRule>
          <xm:sqref>P40</xm:sqref>
        </x14:conditionalFormatting>
        <x14:conditionalFormatting xmlns:xm="http://schemas.microsoft.com/office/excel/2006/main">
          <x14:cfRule type="expression" priority="13" id="{E92CF89B-BA0D-465B-B87D-A78FFC1132BF}">
            <xm:f>SUM('6. Staff time'!$X$16:$Y$145,'6. Staff time'!$X$152:$Y$281,'6. Staff time'!$X$288:$Y$417)</xm:f>
            <x14:dxf>
              <fill>
                <patternFill>
                  <bgColor rgb="FFFFEAA3"/>
                </patternFill>
              </fill>
            </x14:dxf>
          </x14:cfRule>
          <xm:sqref>Q40</xm:sqref>
        </x14:conditionalFormatting>
        <x14:conditionalFormatting xmlns:xm="http://schemas.microsoft.com/office/excel/2006/main">
          <x14:cfRule type="expression" priority="12" id="{EF785B0A-80AC-4D67-988F-3D8C460A30C9}">
            <xm:f>SUM('6. Staff time'!$Z$16:$Z$145,'6. Staff time'!$Z$152:$Z$281,'6. Staff time'!$Z$288:$Z$417)</xm:f>
            <x14:dxf>
              <fill>
                <patternFill>
                  <bgColor rgb="FFFFEAA3"/>
                </patternFill>
              </fill>
            </x14:dxf>
          </x14:cfRule>
          <xm:sqref>R40</xm:sqref>
        </x14:conditionalFormatting>
        <x14:conditionalFormatting xmlns:xm="http://schemas.microsoft.com/office/excel/2006/main">
          <x14:cfRule type="expression" priority="11" id="{73388622-6F1E-43E7-9589-BC1FAF72D931}">
            <xm:f>SUM('6. Staff time'!$AA$16:$AA$145,'6. Staff time'!$AA$152:$AB$281,'6. Staff time'!$AA$288:$AA$417)</xm:f>
            <x14:dxf>
              <fill>
                <patternFill>
                  <bgColor rgb="FFFFEAA3"/>
                </patternFill>
              </fill>
            </x14:dxf>
          </x14:cfRule>
          <xm:sqref>S40</xm:sqref>
        </x14:conditionalFormatting>
        <x14:conditionalFormatting xmlns:xm="http://schemas.microsoft.com/office/excel/2006/main">
          <x14:cfRule type="expression" priority="240" id="{0A74896A-316E-4144-8E53-7E893DF82EEA}">
            <xm:f>OR(J$11='0d. Support language'!$A$68,J$11='0d. Support language'!$A$67)</xm:f>
            <x14:dxf>
              <fill>
                <patternFill>
                  <bgColor rgb="FFFFEAA3"/>
                </patternFill>
              </fill>
            </x14:dxf>
          </x14:cfRule>
          <xm:sqref>J14:S14</xm:sqref>
        </x14:conditionalFormatting>
        <x14:conditionalFormatting xmlns:xm="http://schemas.microsoft.com/office/excel/2006/main">
          <x14:cfRule type="expression" priority="242" id="{45EE4FE1-3001-4196-B447-CB953E807890}">
            <xm:f>J$11='0d. Support language'!$A$69</xm:f>
            <x14:dxf>
              <fill>
                <patternFill>
                  <bgColor rgb="FFFFEAA3"/>
                </patternFill>
              </fill>
            </x14:dxf>
          </x14:cfRule>
          <xm:sqref>J19:S21</xm:sqref>
        </x14:conditionalFormatting>
        <x14:conditionalFormatting xmlns:xm="http://schemas.microsoft.com/office/excel/2006/main">
          <x14:cfRule type="expression" priority="256" id="{4059A2C3-25FA-4F0C-99B9-C4D21378D4D9}">
            <xm:f>OR(J$11='0d. Support language'!$A$66,J$11='0d. Support language'!$A$68,J$11='0d. Support language'!$A$70, J$11='0d. Support language'!$A$67)</xm:f>
            <x14:dxf>
              <fill>
                <patternFill>
                  <bgColor rgb="FFFFEAA3"/>
                </patternFill>
              </fill>
            </x14:dxf>
          </x14:cfRule>
          <xm:sqref>J17:S17</xm:sqref>
        </x14:conditionalFormatting>
      </x14:conditionalFormattings>
    </ext>
    <ext xmlns:x14="http://schemas.microsoft.com/office/spreadsheetml/2009/9/main" uri="{CCE6A557-97BC-4b89-ADB6-D9C93CAAB3DF}">
      <x14:dataValidations xmlns:xm="http://schemas.microsoft.com/office/excel/2006/main" count="5">
        <x14:dataValidation type="list" allowBlank="1" showInputMessage="1" showErrorMessage="1" xr:uid="{A3A6787F-F736-446B-8F76-8674E14107BC}">
          <x14:formula1>
            <xm:f>'0d. Support language'!$A$23:$A$31</xm:f>
          </x14:formula1>
          <xm:sqref>J8:S8</xm:sqref>
        </x14:dataValidation>
        <x14:dataValidation type="list" allowBlank="1" showInputMessage="1" showErrorMessage="1" xr:uid="{A035AE8E-48B8-45E8-B801-A8D7E41A9AAA}">
          <x14:formula1>
            <xm:f>'0d. Support language'!$A$18:$A$20</xm:f>
          </x14:formula1>
          <xm:sqref>J10:S10</xm:sqref>
        </x14:dataValidation>
        <x14:dataValidation type="list" allowBlank="1" showInputMessage="1" showErrorMessage="1" xr:uid="{FE8DF32A-E974-4D8A-92A8-789777F97936}">
          <x14:formula1>
            <xm:f>'0d. Support language'!$D$44:$D$46</xm:f>
          </x14:formula1>
          <xm:sqref>J14:S14</xm:sqref>
        </x14:dataValidation>
        <x14:dataValidation type="list" allowBlank="1" showInputMessage="1" showErrorMessage="1" xr:uid="{1F39D318-8062-42FF-A187-63EF4CDD543C}">
          <x14:formula1>
            <xm:f>'0d. Support language'!$A$8:$A$9</xm:f>
          </x14:formula1>
          <xm:sqref>J17:S17 J21:S21</xm:sqref>
        </x14:dataValidation>
        <x14:dataValidation type="list" allowBlank="1" showInputMessage="1" showErrorMessage="1" xr:uid="{A7E21061-7315-48B7-B7A1-70E7AB07611A}">
          <x14:formula1>
            <xm:f>'0d. Support language'!$A$66:$A$70</xm:f>
          </x14:formula1>
          <xm:sqref>J11:S11</xm:sqref>
        </x14:dataValidation>
      </x14:dataValidation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CBAEB1-A14D-42B9-94BD-B6531EEC2EB4}">
  <sheetPr>
    <tabColor rgb="FFFFEAA3"/>
  </sheetPr>
  <dimension ref="A1:AD75"/>
  <sheetViews>
    <sheetView showGridLines="0" zoomScale="90" zoomScaleNormal="90" workbookViewId="0">
      <selection sqref="A1:AD2"/>
    </sheetView>
  </sheetViews>
  <sheetFormatPr defaultColWidth="0" defaultRowHeight="14.4" zeroHeight="1" x14ac:dyDescent="0.3"/>
  <cols>
    <col min="1" max="1" width="1.6640625" customWidth="1"/>
    <col min="2" max="2" width="6.109375" customWidth="1"/>
    <col min="3" max="3" width="2" customWidth="1"/>
    <col min="4" max="6" width="8.88671875" customWidth="1"/>
    <col min="7" max="7" width="6.88671875" customWidth="1"/>
    <col min="8" max="9" width="8.88671875" customWidth="1"/>
    <col min="10" max="10" width="5.5546875" customWidth="1"/>
    <col min="11" max="11" width="3" customWidth="1"/>
    <col min="12" max="12" width="9.6640625" customWidth="1"/>
    <col min="13" max="13" width="1.6640625" customWidth="1"/>
    <col min="14" max="14" width="11.6640625" customWidth="1"/>
    <col min="15" max="15" width="4" customWidth="1"/>
    <col min="16" max="16" width="8.88671875" customWidth="1"/>
    <col min="17" max="17" width="5.44140625" customWidth="1"/>
    <col min="18" max="18" width="8.88671875" customWidth="1"/>
    <col min="19" max="20" width="6.88671875" customWidth="1"/>
    <col min="21" max="23" width="8.88671875" customWidth="1"/>
    <col min="24" max="24" width="15.33203125" customWidth="1"/>
    <col min="25" max="25" width="12.5546875" customWidth="1"/>
    <col min="26" max="29" width="8.88671875" customWidth="1"/>
    <col min="30" max="30" width="1.6640625" customWidth="1"/>
    <col min="31" max="16384" width="8.88671875" hidden="1"/>
  </cols>
  <sheetData>
    <row r="1" spans="1:30" ht="22.2" customHeight="1" x14ac:dyDescent="0.3">
      <c r="A1" s="496" t="s">
        <v>12602</v>
      </c>
      <c r="B1" s="294"/>
      <c r="C1" s="294"/>
      <c r="D1" s="294"/>
      <c r="E1" s="294"/>
      <c r="F1" s="294"/>
      <c r="G1" s="294"/>
      <c r="H1" s="294"/>
      <c r="I1" s="294"/>
      <c r="J1" s="294"/>
      <c r="K1" s="294"/>
      <c r="L1" s="294"/>
      <c r="M1" s="294"/>
      <c r="N1" s="294"/>
      <c r="O1" s="294"/>
      <c r="P1" s="294"/>
      <c r="Q1" s="294"/>
      <c r="R1" s="294"/>
      <c r="S1" s="294"/>
      <c r="T1" s="294"/>
      <c r="U1" s="294"/>
      <c r="V1" s="294"/>
      <c r="W1" s="294"/>
      <c r="X1" s="294"/>
      <c r="Y1" s="294"/>
      <c r="Z1" s="294"/>
      <c r="AA1" s="294"/>
      <c r="AB1" s="294"/>
      <c r="AC1" s="294"/>
      <c r="AD1" s="294"/>
    </row>
    <row r="2" spans="1:30" ht="22.2" customHeight="1" x14ac:dyDescent="0.3">
      <c r="A2" s="496"/>
      <c r="B2" s="294"/>
      <c r="C2" s="294"/>
      <c r="D2" s="294"/>
      <c r="E2" s="294"/>
      <c r="F2" s="294"/>
      <c r="G2" s="294"/>
      <c r="H2" s="294"/>
      <c r="I2" s="294"/>
      <c r="J2" s="294"/>
      <c r="K2" s="294"/>
      <c r="L2" s="294"/>
      <c r="M2" s="294"/>
      <c r="N2" s="294"/>
      <c r="O2" s="294"/>
      <c r="P2" s="294"/>
      <c r="Q2" s="294"/>
      <c r="R2" s="294"/>
      <c r="S2" s="294"/>
      <c r="T2" s="294"/>
      <c r="U2" s="294"/>
      <c r="V2" s="294"/>
      <c r="W2" s="294"/>
      <c r="X2" s="294"/>
      <c r="Y2" s="294"/>
      <c r="Z2" s="294"/>
      <c r="AA2" s="294"/>
      <c r="AB2" s="294"/>
      <c r="AC2" s="294"/>
      <c r="AD2" s="294"/>
    </row>
    <row r="3" spans="1:30" ht="10.199999999999999" customHeight="1" x14ac:dyDescent="0.3">
      <c r="A3" s="11"/>
      <c r="B3" s="11"/>
      <c r="C3" s="11"/>
      <c r="D3" s="11"/>
      <c r="E3" s="11"/>
      <c r="F3" s="11"/>
      <c r="G3" s="11"/>
      <c r="H3" s="11"/>
      <c r="I3" s="11"/>
      <c r="J3" s="11"/>
      <c r="K3" s="11"/>
      <c r="L3" s="11"/>
      <c r="M3" s="11"/>
      <c r="N3" s="11"/>
      <c r="O3" s="11"/>
      <c r="P3" s="11"/>
      <c r="Q3" s="11"/>
      <c r="R3" s="11"/>
      <c r="S3" s="11"/>
      <c r="T3" s="11"/>
    </row>
    <row r="4" spans="1:30" ht="15.6" x14ac:dyDescent="0.3">
      <c r="A4" s="11"/>
      <c r="B4" s="405" t="s">
        <v>0</v>
      </c>
      <c r="C4" s="405"/>
      <c r="D4" s="405"/>
      <c r="E4" s="405"/>
      <c r="F4" s="405"/>
      <c r="G4" s="405"/>
      <c r="H4" s="405"/>
      <c r="I4" s="405"/>
      <c r="J4" s="405"/>
      <c r="K4" s="405"/>
      <c r="L4" s="405"/>
      <c r="M4" s="405"/>
      <c r="N4" s="405"/>
      <c r="O4" s="405"/>
      <c r="P4" s="405"/>
      <c r="Q4" s="405"/>
      <c r="R4" s="405"/>
      <c r="S4" s="405"/>
      <c r="T4" s="405"/>
      <c r="U4" s="405"/>
      <c r="V4" s="405"/>
      <c r="W4" s="405"/>
      <c r="X4" s="405"/>
      <c r="Y4" s="405"/>
      <c r="Z4" s="405"/>
      <c r="AA4" s="405"/>
      <c r="AB4" s="405"/>
      <c r="AC4" s="405"/>
    </row>
    <row r="5" spans="1:30" ht="49.5" customHeight="1" x14ac:dyDescent="0.3">
      <c r="A5" s="11"/>
      <c r="B5" s="463" t="s">
        <v>12603</v>
      </c>
      <c r="C5" s="463"/>
      <c r="D5" s="463"/>
      <c r="E5" s="463"/>
      <c r="F5" s="463"/>
      <c r="G5" s="463"/>
      <c r="H5" s="463"/>
      <c r="I5" s="463"/>
      <c r="J5" s="463"/>
      <c r="K5" s="463"/>
      <c r="L5" s="463"/>
      <c r="M5" s="463"/>
      <c r="N5" s="463"/>
      <c r="O5" s="463"/>
      <c r="P5" s="463"/>
      <c r="Q5" s="463"/>
      <c r="R5" s="463"/>
      <c r="S5" s="463"/>
      <c r="T5" s="463"/>
      <c r="U5" s="463"/>
      <c r="V5" s="463"/>
      <c r="W5" s="463"/>
      <c r="X5" s="463"/>
      <c r="Y5" s="463"/>
      <c r="Z5" s="463"/>
      <c r="AA5" s="463"/>
      <c r="AB5" s="463"/>
      <c r="AC5" s="463"/>
    </row>
    <row r="6" spans="1:30" ht="10.199999999999999" customHeight="1" x14ac:dyDescent="0.3"/>
    <row r="7" spans="1:30" ht="22.2" customHeight="1" x14ac:dyDescent="0.3">
      <c r="B7" s="296" t="s">
        <v>205</v>
      </c>
      <c r="C7" s="296"/>
      <c r="D7" s="296"/>
      <c r="E7" s="296"/>
      <c r="F7" s="296"/>
      <c r="G7" s="296"/>
      <c r="H7" s="296"/>
      <c r="I7" s="296"/>
      <c r="J7" s="296"/>
      <c r="K7" s="296"/>
      <c r="L7" s="296"/>
      <c r="N7" s="506" t="s">
        <v>12494</v>
      </c>
      <c r="O7" s="506"/>
      <c r="P7" s="506"/>
      <c r="Q7" s="506"/>
      <c r="R7" s="506"/>
      <c r="S7" s="506"/>
      <c r="T7" s="506"/>
      <c r="U7" s="506"/>
      <c r="V7" s="506"/>
      <c r="W7" s="506"/>
      <c r="X7" s="506"/>
      <c r="Y7" s="506"/>
      <c r="Z7" s="506"/>
      <c r="AA7" s="506"/>
      <c r="AB7" s="506"/>
      <c r="AC7" s="506"/>
    </row>
    <row r="8" spans="1:30" ht="20.100000000000001" customHeight="1" x14ac:dyDescent="0.3">
      <c r="A8" s="88"/>
      <c r="B8" s="66">
        <v>8.01</v>
      </c>
      <c r="C8" s="415" t="s">
        <v>12604</v>
      </c>
      <c r="D8" s="415"/>
      <c r="E8" s="415"/>
      <c r="F8" s="415"/>
      <c r="G8" s="415"/>
      <c r="H8" s="415"/>
      <c r="I8" s="415"/>
      <c r="J8" s="415"/>
      <c r="K8" s="416"/>
      <c r="L8" s="30" t="s">
        <v>39</v>
      </c>
      <c r="N8" s="14">
        <v>8.0299999999999994</v>
      </c>
      <c r="O8" s="415" t="str">
        <f>CONCATENATE("How much was spent on kerosene, gas, diesel or petrol to power the cold chain during the campaign? (in ",'0a. Country information'!R10,")")</f>
        <v>How much was spent on kerosene, gas, diesel or petrol to power the cold chain during the campaign? (in USD)</v>
      </c>
      <c r="P8" s="415"/>
      <c r="Q8" s="415"/>
      <c r="R8" s="415"/>
      <c r="S8" s="415"/>
      <c r="T8" s="415"/>
      <c r="U8" s="415"/>
      <c r="V8" s="415"/>
      <c r="W8" s="415"/>
      <c r="X8" s="415"/>
      <c r="Y8" s="415"/>
      <c r="Z8" s="416"/>
      <c r="AA8" s="593"/>
      <c r="AB8" s="594"/>
      <c r="AC8" s="595"/>
    </row>
    <row r="9" spans="1:30" ht="20.100000000000001" customHeight="1" x14ac:dyDescent="0.3">
      <c r="A9" s="88"/>
      <c r="B9" s="426" t="s">
        <v>206</v>
      </c>
      <c r="C9" s="427"/>
      <c r="D9" s="299" t="s">
        <v>207</v>
      </c>
      <c r="E9" s="299"/>
      <c r="F9" s="299"/>
      <c r="G9" s="299"/>
      <c r="H9" s="299"/>
      <c r="I9" s="596"/>
      <c r="J9" s="597"/>
      <c r="K9" s="597"/>
      <c r="L9" s="598"/>
      <c r="N9" s="110">
        <v>8.0399999999999991</v>
      </c>
      <c r="O9" s="422" t="s">
        <v>208</v>
      </c>
      <c r="P9" s="422"/>
      <c r="Q9" s="422"/>
      <c r="R9" s="422"/>
      <c r="S9" s="422"/>
      <c r="T9" s="422"/>
      <c r="U9" s="422"/>
      <c r="V9" s="422"/>
      <c r="W9" s="422"/>
      <c r="X9" s="422"/>
      <c r="Y9" s="422"/>
      <c r="Z9" s="422"/>
      <c r="AA9" s="422"/>
      <c r="AB9" s="422"/>
      <c r="AC9" s="423"/>
    </row>
    <row r="10" spans="1:30" ht="31.35" customHeight="1" x14ac:dyDescent="0.3">
      <c r="A10" s="88"/>
      <c r="B10" s="66">
        <v>8.02</v>
      </c>
      <c r="C10" s="415" t="str">
        <f>CONCATENATE("On how many of the ",'2. Campaign information'!T15," campaign days was the cold chain powered by each of the following?")</f>
        <v>On how many of the 0 campaign days was the cold chain powered by each of the following?</v>
      </c>
      <c r="D10" s="415"/>
      <c r="E10" s="415"/>
      <c r="F10" s="415"/>
      <c r="G10" s="415"/>
      <c r="H10" s="415"/>
      <c r="I10" s="415"/>
      <c r="J10" s="415"/>
      <c r="K10" s="415"/>
      <c r="L10" s="416"/>
      <c r="N10" s="599" t="s">
        <v>209</v>
      </c>
      <c r="O10" s="600"/>
      <c r="P10" s="504" t="str">
        <f>CONCATENATE("Diesel used (in ",'0a. Country information'!R15,"s)")</f>
        <v>Diesel used (in liters)</v>
      </c>
      <c r="Q10" s="504"/>
      <c r="R10" s="504"/>
      <c r="S10" s="505"/>
      <c r="T10" s="601"/>
      <c r="U10" s="602"/>
      <c r="V10" s="603"/>
      <c r="W10" s="19" t="s">
        <v>210</v>
      </c>
      <c r="X10" s="300" t="str">
        <f>CONCATENATE("Kerosene used (in ",'0a. Country information'!R15,"s)")</f>
        <v>Kerosene used (in liters)</v>
      </c>
      <c r="Y10" s="300"/>
      <c r="Z10" s="604"/>
      <c r="AA10" s="601"/>
      <c r="AB10" s="602"/>
      <c r="AC10" s="603"/>
      <c r="AD10" s="88"/>
    </row>
    <row r="11" spans="1:30" ht="20.100000000000001" customHeight="1" x14ac:dyDescent="0.3">
      <c r="A11" s="88"/>
      <c r="B11" s="426" t="s">
        <v>211</v>
      </c>
      <c r="C11" s="427"/>
      <c r="D11" s="299" t="s">
        <v>212</v>
      </c>
      <c r="E11" s="428"/>
      <c r="F11" s="30"/>
      <c r="G11" s="29" t="s">
        <v>11446</v>
      </c>
      <c r="H11" s="299" t="s">
        <v>213</v>
      </c>
      <c r="I11" s="299"/>
      <c r="J11" s="299"/>
      <c r="K11" s="428"/>
      <c r="L11" s="30"/>
      <c r="N11" s="599" t="s">
        <v>214</v>
      </c>
      <c r="O11" s="600"/>
      <c r="P11" s="300" t="s">
        <v>215</v>
      </c>
      <c r="Q11" s="300"/>
      <c r="R11" s="300"/>
      <c r="S11" s="604"/>
      <c r="T11" s="601"/>
      <c r="U11" s="602"/>
      <c r="V11" s="603"/>
      <c r="W11" s="111" t="s">
        <v>216</v>
      </c>
      <c r="X11" s="300" t="str">
        <f>CONCATENATE("Petrol used (in ",'0a. Country information'!R15,"s)")</f>
        <v>Petrol used (in liters)</v>
      </c>
      <c r="Y11" s="300"/>
      <c r="Z11" s="604"/>
      <c r="AA11" s="601"/>
      <c r="AB11" s="602"/>
      <c r="AC11" s="603"/>
      <c r="AD11" s="88"/>
    </row>
    <row r="12" spans="1:30" ht="20.100000000000001" customHeight="1" x14ac:dyDescent="0.3">
      <c r="A12" s="88"/>
      <c r="B12" s="426" t="s">
        <v>217</v>
      </c>
      <c r="C12" s="427"/>
      <c r="D12" s="299" t="s">
        <v>218</v>
      </c>
      <c r="E12" s="428"/>
      <c r="F12" s="30"/>
      <c r="AD12" s="88"/>
    </row>
    <row r="13" spans="1:30" ht="10.199999999999999" customHeight="1" x14ac:dyDescent="0.3">
      <c r="A13" s="11"/>
      <c r="B13" s="11"/>
      <c r="C13" s="11"/>
      <c r="D13" s="11"/>
      <c r="E13" s="11"/>
      <c r="F13" s="11"/>
      <c r="G13" s="11"/>
      <c r="H13" s="11"/>
      <c r="I13" s="11"/>
      <c r="J13" s="11"/>
      <c r="K13" s="11"/>
      <c r="L13" s="11"/>
      <c r="M13" s="11"/>
      <c r="N13" s="11"/>
      <c r="O13" s="11"/>
      <c r="P13" s="11"/>
      <c r="Q13" s="11"/>
      <c r="R13" s="11"/>
      <c r="S13" s="11"/>
      <c r="T13" s="11"/>
    </row>
    <row r="14" spans="1:30" ht="22.2" customHeight="1" x14ac:dyDescent="0.3">
      <c r="A14" s="11"/>
      <c r="B14" s="309" t="s">
        <v>219</v>
      </c>
      <c r="C14" s="309"/>
      <c r="D14" s="309"/>
      <c r="E14" s="309"/>
      <c r="F14" s="309"/>
      <c r="G14" s="309"/>
      <c r="H14" s="309"/>
      <c r="I14" s="309"/>
      <c r="J14" s="309"/>
      <c r="K14" s="309"/>
      <c r="L14" s="309"/>
      <c r="M14" s="309"/>
      <c r="N14" s="309"/>
      <c r="O14" s="309"/>
      <c r="P14" s="309"/>
      <c r="Q14" s="309"/>
      <c r="R14" s="309"/>
      <c r="S14" s="309"/>
      <c r="T14" s="309"/>
      <c r="U14" s="309"/>
      <c r="V14" s="309"/>
      <c r="W14" s="309"/>
      <c r="X14" s="309"/>
      <c r="Y14" s="309"/>
      <c r="Z14" s="309"/>
      <c r="AA14" s="309"/>
      <c r="AB14" s="309"/>
      <c r="AC14" s="309"/>
    </row>
    <row r="15" spans="1:30" ht="31.2" customHeight="1" x14ac:dyDescent="0.3">
      <c r="A15" s="11"/>
      <c r="B15" s="112">
        <v>8.0500000000000007</v>
      </c>
      <c r="C15" s="577" t="s">
        <v>454</v>
      </c>
      <c r="D15" s="577"/>
      <c r="E15" s="577"/>
      <c r="F15" s="577"/>
      <c r="G15" s="577"/>
      <c r="H15" s="577"/>
      <c r="I15" s="577"/>
      <c r="J15" s="577"/>
      <c r="K15" s="605"/>
      <c r="L15" s="113"/>
      <c r="M15" s="606"/>
      <c r="N15" s="607"/>
      <c r="O15" s="606"/>
      <c r="P15" s="608"/>
      <c r="Q15" s="112">
        <v>8.06</v>
      </c>
      <c r="R15" s="577" t="s">
        <v>453</v>
      </c>
      <c r="S15" s="577"/>
      <c r="T15" s="577"/>
      <c r="U15" s="577"/>
      <c r="V15" s="577"/>
      <c r="W15" s="577"/>
      <c r="X15" s="577"/>
      <c r="Y15" s="605"/>
      <c r="Z15" s="113"/>
      <c r="AA15" s="609"/>
      <c r="AB15" s="610"/>
      <c r="AC15" s="114"/>
    </row>
    <row r="16" spans="1:30" ht="16.95" customHeight="1" x14ac:dyDescent="0.3">
      <c r="A16" s="11"/>
      <c r="B16" s="611"/>
      <c r="C16" s="612"/>
      <c r="D16" s="612"/>
      <c r="E16" s="612"/>
      <c r="F16" s="612"/>
      <c r="G16" s="612"/>
      <c r="H16" s="613"/>
      <c r="I16" s="620">
        <v>8.07</v>
      </c>
      <c r="J16" s="621"/>
      <c r="K16" s="620">
        <v>8.08</v>
      </c>
      <c r="L16" s="622"/>
      <c r="M16" s="622"/>
      <c r="N16" s="621"/>
      <c r="O16" s="620">
        <v>8.09</v>
      </c>
      <c r="P16" s="622"/>
      <c r="Q16" s="621"/>
      <c r="R16" s="623">
        <v>8.1</v>
      </c>
      <c r="S16" s="623"/>
      <c r="T16" s="623"/>
      <c r="U16" s="623"/>
      <c r="V16" s="623"/>
      <c r="W16" s="624"/>
      <c r="X16" s="622">
        <v>8.11</v>
      </c>
      <c r="Y16" s="622"/>
      <c r="Z16" s="621"/>
      <c r="AA16" s="625">
        <v>8.1199999999999992</v>
      </c>
      <c r="AB16" s="625"/>
      <c r="AC16" s="626"/>
    </row>
    <row r="17" spans="1:29" ht="15" x14ac:dyDescent="0.3">
      <c r="A17" s="11"/>
      <c r="B17" s="614"/>
      <c r="C17" s="615"/>
      <c r="D17" s="615"/>
      <c r="E17" s="615"/>
      <c r="F17" s="615"/>
      <c r="G17" s="615"/>
      <c r="H17" s="616"/>
      <c r="I17" s="627" t="s">
        <v>220</v>
      </c>
      <c r="J17" s="628"/>
      <c r="K17" s="631" t="s">
        <v>184</v>
      </c>
      <c r="L17" s="632"/>
      <c r="M17" s="632"/>
      <c r="N17" s="633"/>
      <c r="O17" s="627" t="s">
        <v>221</v>
      </c>
      <c r="P17" s="634"/>
      <c r="Q17" s="628"/>
      <c r="R17" s="634" t="str">
        <f>CONCATENATE("Was this item already owned by the State/Province/MOH, or borrowed, rented or purchased especially for the campaign?")</f>
        <v>Was this item already owned by the State/Province/MOH, or borrowed, rented or purchased especially for the campaign?</v>
      </c>
      <c r="S17" s="634"/>
      <c r="T17" s="634"/>
      <c r="U17" s="634"/>
      <c r="V17" s="634"/>
      <c r="W17" s="628"/>
      <c r="X17" s="634" t="str">
        <f>CONCATENATE("Specify which entity (e.g. MOH, the State/Province, etc.) or donor/partner purchased, donated, lent, or rented the equipment")</f>
        <v>Specify which entity (e.g. MOH, the State/Province, etc.) or donor/partner purchased, donated, lent, or rented the equipment</v>
      </c>
      <c r="Y17" s="634"/>
      <c r="Z17" s="628"/>
      <c r="AA17" s="634" t="str">
        <f>CONCATENATE("How much was spent to purchase or rent this equipment? (in ",'0a. Country information'!R10,")")</f>
        <v>How much was spent to purchase or rent this equipment? (in USD)</v>
      </c>
      <c r="AB17" s="634"/>
      <c r="AC17" s="636"/>
    </row>
    <row r="18" spans="1:29" x14ac:dyDescent="0.3">
      <c r="A18" s="11"/>
      <c r="B18" s="614"/>
      <c r="C18" s="615"/>
      <c r="D18" s="615"/>
      <c r="E18" s="615"/>
      <c r="F18" s="615"/>
      <c r="G18" s="615"/>
      <c r="H18" s="616"/>
      <c r="I18" s="627"/>
      <c r="J18" s="628"/>
      <c r="K18" s="638" t="s">
        <v>222</v>
      </c>
      <c r="L18" s="639"/>
      <c r="M18" s="639"/>
      <c r="N18" s="640"/>
      <c r="O18" s="627"/>
      <c r="P18" s="634"/>
      <c r="Q18" s="628"/>
      <c r="R18" s="634"/>
      <c r="S18" s="634"/>
      <c r="T18" s="634"/>
      <c r="U18" s="634"/>
      <c r="V18" s="634"/>
      <c r="W18" s="628"/>
      <c r="X18" s="634"/>
      <c r="Y18" s="634"/>
      <c r="Z18" s="628"/>
      <c r="AA18" s="634"/>
      <c r="AB18" s="634"/>
      <c r="AC18" s="636"/>
    </row>
    <row r="19" spans="1:29" ht="35.700000000000003" customHeight="1" x14ac:dyDescent="0.3">
      <c r="A19" s="11"/>
      <c r="B19" s="617"/>
      <c r="C19" s="618"/>
      <c r="D19" s="618"/>
      <c r="E19" s="618"/>
      <c r="F19" s="618"/>
      <c r="G19" s="618"/>
      <c r="H19" s="619"/>
      <c r="I19" s="629"/>
      <c r="J19" s="630"/>
      <c r="K19" s="641"/>
      <c r="L19" s="642"/>
      <c r="M19" s="642"/>
      <c r="N19" s="643"/>
      <c r="O19" s="629"/>
      <c r="P19" s="635"/>
      <c r="Q19" s="630"/>
      <c r="R19" s="635"/>
      <c r="S19" s="635"/>
      <c r="T19" s="635"/>
      <c r="U19" s="635"/>
      <c r="V19" s="635"/>
      <c r="W19" s="630"/>
      <c r="X19" s="635"/>
      <c r="Y19" s="635"/>
      <c r="Z19" s="630"/>
      <c r="AA19" s="635"/>
      <c r="AB19" s="635"/>
      <c r="AC19" s="637"/>
    </row>
    <row r="20" spans="1:29" ht="20.100000000000001" customHeight="1" x14ac:dyDescent="0.3">
      <c r="B20" s="115" t="s">
        <v>43</v>
      </c>
      <c r="C20" s="318" t="s">
        <v>223</v>
      </c>
      <c r="D20" s="318"/>
      <c r="E20" s="318"/>
      <c r="F20" s="318"/>
      <c r="G20" s="318"/>
      <c r="H20" s="319"/>
      <c r="I20" s="654"/>
      <c r="J20" s="654"/>
      <c r="K20" s="535"/>
      <c r="L20" s="539"/>
      <c r="M20" s="539"/>
      <c r="N20" s="536"/>
      <c r="O20" s="655"/>
      <c r="P20" s="656"/>
      <c r="Q20" s="657"/>
      <c r="R20" s="542"/>
      <c r="S20" s="542"/>
      <c r="T20" s="542"/>
      <c r="U20" s="542"/>
      <c r="V20" s="542"/>
      <c r="W20" s="542"/>
      <c r="X20" s="542"/>
      <c r="Y20" s="542"/>
      <c r="Z20" s="542"/>
      <c r="AA20" s="644"/>
      <c r="AB20" s="644"/>
      <c r="AC20" s="644"/>
    </row>
    <row r="21" spans="1:29" ht="20.100000000000001" customHeight="1" x14ac:dyDescent="0.3">
      <c r="B21" s="116" t="s">
        <v>45</v>
      </c>
      <c r="C21" s="645" t="s">
        <v>224</v>
      </c>
      <c r="D21" s="645"/>
      <c r="E21" s="645"/>
      <c r="F21" s="645"/>
      <c r="G21" s="645"/>
      <c r="H21" s="646"/>
      <c r="I21" s="647"/>
      <c r="J21" s="647"/>
      <c r="K21" s="540"/>
      <c r="L21" s="648"/>
      <c r="M21" s="648"/>
      <c r="N21" s="541"/>
      <c r="O21" s="649"/>
      <c r="P21" s="650"/>
      <c r="Q21" s="651"/>
      <c r="R21" s="652"/>
      <c r="S21" s="652"/>
      <c r="T21" s="652"/>
      <c r="U21" s="652"/>
      <c r="V21" s="652"/>
      <c r="W21" s="652"/>
      <c r="X21" s="652"/>
      <c r="Y21" s="652"/>
      <c r="Z21" s="652"/>
      <c r="AA21" s="653"/>
      <c r="AB21" s="653"/>
      <c r="AC21" s="653"/>
    </row>
    <row r="22" spans="1:29" ht="20.100000000000001" customHeight="1" x14ac:dyDescent="0.3">
      <c r="B22" s="117" t="s">
        <v>46</v>
      </c>
      <c r="C22" s="502" t="s">
        <v>225</v>
      </c>
      <c r="D22" s="502"/>
      <c r="E22" s="502"/>
      <c r="F22" s="502"/>
      <c r="G22" s="502"/>
      <c r="H22" s="503"/>
      <c r="I22" s="654"/>
      <c r="J22" s="654"/>
      <c r="K22" s="535"/>
      <c r="L22" s="539"/>
      <c r="M22" s="539"/>
      <c r="N22" s="536"/>
      <c r="O22" s="649"/>
      <c r="P22" s="650"/>
      <c r="Q22" s="651"/>
      <c r="R22" s="542"/>
      <c r="S22" s="542"/>
      <c r="T22" s="542"/>
      <c r="U22" s="542"/>
      <c r="V22" s="542"/>
      <c r="W22" s="542"/>
      <c r="X22" s="542"/>
      <c r="Y22" s="542"/>
      <c r="Z22" s="542"/>
      <c r="AA22" s="644"/>
      <c r="AB22" s="644"/>
      <c r="AC22" s="644"/>
    </row>
    <row r="23" spans="1:29" ht="20.100000000000001" customHeight="1" x14ac:dyDescent="0.3">
      <c r="B23" s="117" t="s">
        <v>47</v>
      </c>
      <c r="C23" s="502" t="s">
        <v>226</v>
      </c>
      <c r="D23" s="502"/>
      <c r="E23" s="502"/>
      <c r="F23" s="502"/>
      <c r="G23" s="502"/>
      <c r="H23" s="503"/>
      <c r="I23" s="654"/>
      <c r="J23" s="654"/>
      <c r="K23" s="561"/>
      <c r="L23" s="539"/>
      <c r="M23" s="539"/>
      <c r="N23" s="536"/>
      <c r="O23" s="649"/>
      <c r="P23" s="650"/>
      <c r="Q23" s="651"/>
      <c r="R23" s="542"/>
      <c r="S23" s="542"/>
      <c r="T23" s="542"/>
      <c r="U23" s="542"/>
      <c r="V23" s="542"/>
      <c r="W23" s="542"/>
      <c r="X23" s="542"/>
      <c r="Y23" s="542"/>
      <c r="Z23" s="542"/>
      <c r="AA23" s="644"/>
      <c r="AB23" s="644"/>
      <c r="AC23" s="644"/>
    </row>
    <row r="24" spans="1:29" ht="20.100000000000001" customHeight="1" x14ac:dyDescent="0.3">
      <c r="B24" s="117" t="s">
        <v>48</v>
      </c>
      <c r="C24" s="502" t="s">
        <v>227</v>
      </c>
      <c r="D24" s="502"/>
      <c r="E24" s="502"/>
      <c r="F24" s="502"/>
      <c r="G24" s="502"/>
      <c r="H24" s="503"/>
      <c r="I24" s="654"/>
      <c r="J24" s="654"/>
      <c r="K24" s="535"/>
      <c r="L24" s="539"/>
      <c r="M24" s="539"/>
      <c r="N24" s="536"/>
      <c r="O24" s="655"/>
      <c r="P24" s="656"/>
      <c r="Q24" s="657"/>
      <c r="R24" s="542"/>
      <c r="S24" s="542"/>
      <c r="T24" s="542"/>
      <c r="U24" s="542"/>
      <c r="V24" s="542"/>
      <c r="W24" s="542"/>
      <c r="X24" s="513"/>
      <c r="Y24" s="542"/>
      <c r="Z24" s="542"/>
      <c r="AA24" s="644"/>
      <c r="AB24" s="644"/>
      <c r="AC24" s="644"/>
    </row>
    <row r="25" spans="1:29" ht="20.100000000000001" customHeight="1" x14ac:dyDescent="0.3">
      <c r="B25" s="117" t="s">
        <v>55</v>
      </c>
      <c r="C25" s="502" t="s">
        <v>228</v>
      </c>
      <c r="D25" s="502"/>
      <c r="E25" s="502"/>
      <c r="F25" s="502"/>
      <c r="G25" s="502"/>
      <c r="H25" s="503"/>
      <c r="I25" s="654"/>
      <c r="J25" s="654"/>
      <c r="K25" s="535"/>
      <c r="L25" s="539"/>
      <c r="M25" s="539"/>
      <c r="N25" s="536"/>
      <c r="O25" s="655"/>
      <c r="P25" s="656"/>
      <c r="Q25" s="657"/>
      <c r="R25" s="542"/>
      <c r="S25" s="542"/>
      <c r="T25" s="542"/>
      <c r="U25" s="542"/>
      <c r="V25" s="542"/>
      <c r="W25" s="542"/>
      <c r="X25" s="513"/>
      <c r="Y25" s="542"/>
      <c r="Z25" s="542"/>
      <c r="AA25" s="644"/>
      <c r="AB25" s="644"/>
      <c r="AC25" s="644"/>
    </row>
    <row r="26" spans="1:29" ht="20.100000000000001" customHeight="1" x14ac:dyDescent="0.3">
      <c r="B26" s="117" t="s">
        <v>56</v>
      </c>
      <c r="C26" s="502" t="s">
        <v>229</v>
      </c>
      <c r="D26" s="502"/>
      <c r="E26" s="502"/>
      <c r="F26" s="502"/>
      <c r="G26" s="502"/>
      <c r="H26" s="503"/>
      <c r="I26" s="654"/>
      <c r="J26" s="654"/>
      <c r="K26" s="535"/>
      <c r="L26" s="539"/>
      <c r="M26" s="539"/>
      <c r="N26" s="536"/>
      <c r="O26" s="655"/>
      <c r="P26" s="656"/>
      <c r="Q26" s="657"/>
      <c r="R26" s="542"/>
      <c r="S26" s="542"/>
      <c r="T26" s="542"/>
      <c r="U26" s="542"/>
      <c r="V26" s="542"/>
      <c r="W26" s="542"/>
      <c r="X26" s="542"/>
      <c r="Y26" s="542"/>
      <c r="Z26" s="542"/>
      <c r="AA26" s="644"/>
      <c r="AB26" s="644"/>
      <c r="AC26" s="644"/>
    </row>
    <row r="27" spans="1:29" ht="20.100000000000001" customHeight="1" x14ac:dyDescent="0.3">
      <c r="B27" s="117" t="s">
        <v>57</v>
      </c>
      <c r="C27" s="502" t="s">
        <v>230</v>
      </c>
      <c r="D27" s="502"/>
      <c r="E27" s="502"/>
      <c r="F27" s="502"/>
      <c r="G27" s="502"/>
      <c r="H27" s="503"/>
      <c r="I27" s="654"/>
      <c r="J27" s="654"/>
      <c r="K27" s="535"/>
      <c r="L27" s="539"/>
      <c r="M27" s="539"/>
      <c r="N27" s="536"/>
      <c r="O27" s="655"/>
      <c r="P27" s="656"/>
      <c r="Q27" s="657"/>
      <c r="R27" s="542"/>
      <c r="S27" s="542"/>
      <c r="T27" s="542"/>
      <c r="U27" s="542"/>
      <c r="V27" s="542"/>
      <c r="W27" s="542"/>
      <c r="X27" s="542"/>
      <c r="Y27" s="542"/>
      <c r="Z27" s="542"/>
      <c r="AA27" s="644"/>
      <c r="AB27" s="644"/>
      <c r="AC27" s="644"/>
    </row>
    <row r="28" spans="1:29" ht="20.100000000000001" customHeight="1" x14ac:dyDescent="0.3">
      <c r="B28" s="117" t="s">
        <v>58</v>
      </c>
      <c r="C28" s="502" t="s">
        <v>231</v>
      </c>
      <c r="D28" s="502"/>
      <c r="E28" s="502"/>
      <c r="F28" s="502"/>
      <c r="G28" s="502"/>
      <c r="H28" s="503"/>
      <c r="I28" s="654"/>
      <c r="J28" s="654"/>
      <c r="K28" s="535"/>
      <c r="L28" s="539"/>
      <c r="M28" s="539"/>
      <c r="N28" s="536"/>
      <c r="O28" s="655"/>
      <c r="P28" s="656"/>
      <c r="Q28" s="657"/>
      <c r="R28" s="542"/>
      <c r="S28" s="542"/>
      <c r="T28" s="542"/>
      <c r="U28" s="542"/>
      <c r="V28" s="542"/>
      <c r="W28" s="542"/>
      <c r="X28" s="542"/>
      <c r="Y28" s="542"/>
      <c r="Z28" s="542"/>
      <c r="AA28" s="644"/>
      <c r="AB28" s="644"/>
      <c r="AC28" s="644"/>
    </row>
    <row r="29" spans="1:29" ht="20.100000000000001" customHeight="1" x14ac:dyDescent="0.3">
      <c r="B29" s="117" t="s">
        <v>59</v>
      </c>
      <c r="C29" s="502" t="s">
        <v>232</v>
      </c>
      <c r="D29" s="502"/>
      <c r="E29" s="502"/>
      <c r="F29" s="502"/>
      <c r="G29" s="502"/>
      <c r="H29" s="503"/>
      <c r="I29" s="654"/>
      <c r="J29" s="654"/>
      <c r="K29" s="535"/>
      <c r="L29" s="539"/>
      <c r="M29" s="539"/>
      <c r="N29" s="536"/>
      <c r="O29" s="655"/>
      <c r="P29" s="656"/>
      <c r="Q29" s="657"/>
      <c r="R29" s="542"/>
      <c r="S29" s="542"/>
      <c r="T29" s="542"/>
      <c r="U29" s="542"/>
      <c r="V29" s="542"/>
      <c r="W29" s="542"/>
      <c r="X29" s="542"/>
      <c r="Y29" s="542"/>
      <c r="Z29" s="542"/>
      <c r="AA29" s="644"/>
      <c r="AB29" s="644"/>
      <c r="AC29" s="644"/>
    </row>
    <row r="30" spans="1:29" ht="20.100000000000001" customHeight="1" x14ac:dyDescent="0.3">
      <c r="B30" s="117" t="s">
        <v>60</v>
      </c>
      <c r="C30" s="502" t="s">
        <v>233</v>
      </c>
      <c r="D30" s="502"/>
      <c r="E30" s="502"/>
      <c r="F30" s="502"/>
      <c r="G30" s="502"/>
      <c r="H30" s="503"/>
      <c r="I30" s="654"/>
      <c r="J30" s="654"/>
      <c r="K30" s="535"/>
      <c r="L30" s="539"/>
      <c r="M30" s="539"/>
      <c r="N30" s="536"/>
      <c r="O30" s="655"/>
      <c r="P30" s="656"/>
      <c r="Q30" s="657"/>
      <c r="R30" s="542"/>
      <c r="S30" s="542"/>
      <c r="T30" s="542"/>
      <c r="U30" s="542"/>
      <c r="V30" s="542"/>
      <c r="W30" s="542"/>
      <c r="X30" s="542"/>
      <c r="Y30" s="542"/>
      <c r="Z30" s="542"/>
      <c r="AA30" s="644"/>
      <c r="AB30" s="644"/>
      <c r="AC30" s="644"/>
    </row>
    <row r="31" spans="1:29" ht="20.100000000000001" customHeight="1" x14ac:dyDescent="0.3">
      <c r="B31" s="118" t="s">
        <v>61</v>
      </c>
      <c r="C31" s="658" t="s">
        <v>234</v>
      </c>
      <c r="D31" s="658"/>
      <c r="E31" s="658"/>
      <c r="F31" s="658"/>
      <c r="G31" s="658"/>
      <c r="H31" s="659"/>
      <c r="I31" s="660"/>
      <c r="J31" s="660"/>
      <c r="K31" s="661"/>
      <c r="L31" s="662"/>
      <c r="M31" s="662"/>
      <c r="N31" s="663"/>
      <c r="O31" s="664"/>
      <c r="P31" s="665"/>
      <c r="Q31" s="666"/>
      <c r="R31" s="542"/>
      <c r="S31" s="542"/>
      <c r="T31" s="542"/>
      <c r="U31" s="542"/>
      <c r="V31" s="542"/>
      <c r="W31" s="542"/>
      <c r="X31" s="542"/>
      <c r="Y31" s="542"/>
      <c r="Z31" s="542"/>
      <c r="AA31" s="644"/>
      <c r="AB31" s="644"/>
      <c r="AC31" s="644"/>
    </row>
    <row r="32" spans="1:29" ht="20.100000000000001" customHeight="1" x14ac:dyDescent="0.3">
      <c r="B32" s="115" t="s">
        <v>62</v>
      </c>
      <c r="C32" s="318" t="s">
        <v>235</v>
      </c>
      <c r="D32" s="318"/>
      <c r="E32" s="318"/>
      <c r="F32" s="318"/>
      <c r="G32" s="671" t="str">
        <f>'0d. Support language'!A39</f>
        <v>(Specify here)</v>
      </c>
      <c r="H32" s="330"/>
      <c r="I32" s="654"/>
      <c r="J32" s="654"/>
      <c r="K32" s="535"/>
      <c r="L32" s="539"/>
      <c r="M32" s="539"/>
      <c r="N32" s="536"/>
      <c r="O32" s="655"/>
      <c r="P32" s="656"/>
      <c r="Q32" s="657"/>
      <c r="R32" s="542"/>
      <c r="S32" s="542"/>
      <c r="T32" s="542"/>
      <c r="U32" s="542"/>
      <c r="V32" s="542"/>
      <c r="W32" s="542"/>
      <c r="X32" s="542"/>
      <c r="Y32" s="542"/>
      <c r="Z32" s="542"/>
      <c r="AA32" s="644"/>
      <c r="AB32" s="644"/>
      <c r="AC32" s="644"/>
    </row>
    <row r="33" spans="1:29" ht="10.199999999999999" customHeight="1" x14ac:dyDescent="0.3"/>
    <row r="34" spans="1:29" ht="22.2" customHeight="1" x14ac:dyDescent="0.3">
      <c r="B34" s="309" t="s">
        <v>236</v>
      </c>
      <c r="C34" s="309"/>
      <c r="D34" s="309"/>
      <c r="E34" s="309"/>
      <c r="F34" s="309"/>
      <c r="G34" s="309"/>
      <c r="H34" s="309"/>
      <c r="I34" s="309"/>
      <c r="J34" s="309"/>
      <c r="K34" s="309"/>
      <c r="L34" s="309"/>
      <c r="M34" s="309"/>
      <c r="N34" s="309"/>
      <c r="O34" s="309"/>
      <c r="P34" s="309"/>
      <c r="Q34" s="309"/>
      <c r="R34" s="309"/>
      <c r="S34" s="309"/>
      <c r="T34" s="309"/>
      <c r="U34" s="309"/>
      <c r="V34" s="309"/>
      <c r="W34" s="309"/>
      <c r="X34" s="309"/>
      <c r="Y34" s="309"/>
      <c r="Z34" s="309"/>
      <c r="AA34" s="309"/>
      <c r="AB34" s="309"/>
      <c r="AC34" s="309"/>
    </row>
    <row r="35" spans="1:29" ht="20.100000000000001" customHeight="1" x14ac:dyDescent="0.3">
      <c r="A35" s="11"/>
      <c r="B35" s="119">
        <v>8.1300000000000008</v>
      </c>
      <c r="C35" s="667" t="s">
        <v>237</v>
      </c>
      <c r="D35" s="667"/>
      <c r="E35" s="667"/>
      <c r="F35" s="667"/>
      <c r="G35" s="667"/>
      <c r="H35" s="667"/>
      <c r="I35" s="667"/>
      <c r="J35" s="667"/>
      <c r="K35" s="667"/>
      <c r="L35" s="667"/>
      <c r="M35" s="667"/>
      <c r="N35" s="667"/>
      <c r="O35" s="667"/>
      <c r="P35" s="667"/>
      <c r="Q35" s="667"/>
      <c r="R35" s="667"/>
      <c r="S35" s="667"/>
      <c r="T35" s="667"/>
      <c r="U35" s="667"/>
      <c r="V35" s="667"/>
      <c r="W35" s="668"/>
      <c r="X35" s="417"/>
      <c r="Y35" s="382"/>
      <c r="Z35" s="382"/>
      <c r="AA35" s="382"/>
      <c r="AB35" s="382"/>
      <c r="AC35" s="383"/>
    </row>
    <row r="36" spans="1:29" ht="20.100000000000001" customHeight="1" x14ac:dyDescent="0.3">
      <c r="A36" s="11"/>
      <c r="B36" s="119">
        <v>8.14</v>
      </c>
      <c r="C36" s="667" t="str">
        <f>CONCATENATE("How much was spent on cold chain maintenance/repair in total? (in ",'0a. Country information'!R10,")")</f>
        <v>How much was spent on cold chain maintenance/repair in total? (in USD)</v>
      </c>
      <c r="D36" s="667"/>
      <c r="E36" s="667"/>
      <c r="F36" s="667"/>
      <c r="G36" s="667"/>
      <c r="H36" s="667"/>
      <c r="I36" s="667"/>
      <c r="J36" s="667"/>
      <c r="K36" s="667"/>
      <c r="L36" s="667"/>
      <c r="M36" s="667"/>
      <c r="N36" s="667"/>
      <c r="O36" s="667"/>
      <c r="P36" s="667"/>
      <c r="Q36" s="667"/>
      <c r="R36" s="667"/>
      <c r="S36" s="667"/>
      <c r="T36" s="667"/>
      <c r="U36" s="667"/>
      <c r="V36" s="667"/>
      <c r="W36" s="668"/>
      <c r="X36" s="554"/>
      <c r="Y36" s="669"/>
      <c r="Z36" s="669"/>
      <c r="AA36" s="669"/>
      <c r="AB36" s="669"/>
      <c r="AC36" s="670"/>
    </row>
    <row r="37" spans="1:29" ht="10.199999999999999" customHeight="1" x14ac:dyDescent="0.3">
      <c r="A37" s="11"/>
      <c r="B37" s="11"/>
      <c r="C37" s="11"/>
      <c r="D37" s="11"/>
      <c r="E37" s="11"/>
      <c r="F37" s="11"/>
      <c r="G37" s="11"/>
      <c r="H37" s="11"/>
      <c r="I37" s="12"/>
      <c r="J37" s="12"/>
      <c r="K37" s="12"/>
      <c r="L37" s="12"/>
      <c r="M37" s="12"/>
      <c r="N37" s="12"/>
      <c r="O37" s="12"/>
      <c r="P37" s="12"/>
      <c r="Q37" s="12"/>
      <c r="R37" s="12"/>
      <c r="S37" s="12"/>
      <c r="T37" s="12"/>
    </row>
    <row r="38" spans="1:29" ht="20.100000000000001" customHeight="1" x14ac:dyDescent="0.3">
      <c r="A38" s="11"/>
      <c r="B38" s="309" t="s">
        <v>238</v>
      </c>
      <c r="C38" s="309"/>
      <c r="D38" s="309"/>
      <c r="E38" s="309"/>
      <c r="F38" s="309"/>
      <c r="G38" s="309"/>
      <c r="H38" s="309"/>
      <c r="I38" s="309"/>
      <c r="J38" s="309"/>
      <c r="K38" s="309"/>
      <c r="L38" s="309"/>
      <c r="M38" s="309"/>
      <c r="N38" s="309"/>
      <c r="O38" s="309"/>
      <c r="P38" s="309"/>
      <c r="Q38" s="309"/>
      <c r="R38" s="309"/>
      <c r="S38" s="309"/>
      <c r="T38" s="309"/>
      <c r="U38" s="675" t="s">
        <v>239</v>
      </c>
      <c r="V38" s="675"/>
      <c r="W38" s="675"/>
      <c r="X38" s="675" t="s">
        <v>240</v>
      </c>
      <c r="Y38" s="675"/>
      <c r="Z38" s="675"/>
      <c r="AA38" s="675" t="s">
        <v>241</v>
      </c>
      <c r="AB38" s="675"/>
      <c r="AC38" s="676"/>
    </row>
    <row r="39" spans="1:29" ht="36.9" customHeight="1" x14ac:dyDescent="0.3">
      <c r="A39" s="11"/>
      <c r="B39" s="120">
        <v>8.15</v>
      </c>
      <c r="C39" s="589" t="s">
        <v>242</v>
      </c>
      <c r="D39" s="589"/>
      <c r="E39" s="589"/>
      <c r="F39" s="589"/>
      <c r="G39" s="589"/>
      <c r="H39" s="589"/>
      <c r="I39" s="589"/>
      <c r="J39" s="589"/>
      <c r="K39" s="589"/>
      <c r="L39" s="589"/>
      <c r="M39" s="589"/>
      <c r="N39" s="589"/>
      <c r="O39" s="589"/>
      <c r="P39" s="589"/>
      <c r="Q39" s="589"/>
      <c r="R39" s="589"/>
      <c r="S39" s="589"/>
      <c r="T39" s="590"/>
      <c r="U39" s="677"/>
      <c r="V39" s="678"/>
      <c r="W39" s="678"/>
      <c r="X39" s="679"/>
      <c r="Y39" s="679"/>
      <c r="Z39" s="679"/>
      <c r="AA39" s="679"/>
      <c r="AB39" s="679"/>
      <c r="AC39" s="679"/>
    </row>
    <row r="40" spans="1:29" ht="20.100000000000001" customHeight="1" x14ac:dyDescent="0.3">
      <c r="A40" s="11"/>
      <c r="B40" s="121">
        <v>8.16</v>
      </c>
      <c r="C40" s="579" t="str">
        <f>CONCATENATE("If the generator was purchased or rented, how much was spent in total? (in ",'0a. Country information'!R10,")")</f>
        <v>If the generator was purchased or rented, how much was spent in total? (in USD)</v>
      </c>
      <c r="D40" s="579"/>
      <c r="E40" s="579"/>
      <c r="F40" s="579"/>
      <c r="G40" s="579"/>
      <c r="H40" s="579"/>
      <c r="I40" s="579"/>
      <c r="J40" s="579"/>
      <c r="K40" s="579"/>
      <c r="L40" s="579"/>
      <c r="M40" s="579"/>
      <c r="N40" s="579"/>
      <c r="O40" s="579"/>
      <c r="P40" s="579"/>
      <c r="Q40" s="579"/>
      <c r="R40" s="579"/>
      <c r="S40" s="579"/>
      <c r="T40" s="672"/>
      <c r="U40" s="507"/>
      <c r="V40" s="673"/>
      <c r="W40" s="673"/>
      <c r="X40" s="507"/>
      <c r="Y40" s="673"/>
      <c r="Z40" s="673"/>
      <c r="AA40" s="673"/>
      <c r="AB40" s="673"/>
      <c r="AC40" s="673"/>
    </row>
    <row r="41" spans="1:29" ht="20.100000000000001" customHeight="1" x14ac:dyDescent="0.3">
      <c r="A41" s="11"/>
      <c r="B41" s="120">
        <v>8.17</v>
      </c>
      <c r="C41" s="589" t="s">
        <v>243</v>
      </c>
      <c r="D41" s="589"/>
      <c r="E41" s="589"/>
      <c r="F41" s="589"/>
      <c r="G41" s="589"/>
      <c r="H41" s="589"/>
      <c r="I41" s="589"/>
      <c r="J41" s="589"/>
      <c r="K41" s="589"/>
      <c r="L41" s="589"/>
      <c r="M41" s="589"/>
      <c r="N41" s="589"/>
      <c r="O41" s="589"/>
      <c r="P41" s="589"/>
      <c r="Q41" s="589"/>
      <c r="R41" s="589"/>
      <c r="S41" s="589"/>
      <c r="T41" s="590"/>
      <c r="U41" s="442"/>
      <c r="V41" s="674"/>
      <c r="W41" s="674"/>
      <c r="X41" s="513"/>
      <c r="Y41" s="542"/>
      <c r="Z41" s="542"/>
      <c r="AA41" s="542"/>
      <c r="AB41" s="542"/>
      <c r="AC41" s="542"/>
    </row>
    <row r="42" spans="1:29" ht="20.100000000000001" customHeight="1" x14ac:dyDescent="0.3">
      <c r="A42" s="11"/>
      <c r="B42" s="121">
        <v>8.18</v>
      </c>
      <c r="C42" s="579" t="s">
        <v>244</v>
      </c>
      <c r="D42" s="579"/>
      <c r="E42" s="579"/>
      <c r="F42" s="579"/>
      <c r="G42" s="579"/>
      <c r="H42" s="579"/>
      <c r="I42" s="579"/>
      <c r="J42" s="579"/>
      <c r="K42" s="579"/>
      <c r="L42" s="579"/>
      <c r="M42" s="579"/>
      <c r="N42" s="579"/>
      <c r="O42" s="579"/>
      <c r="P42" s="579"/>
      <c r="Q42" s="579"/>
      <c r="R42" s="579"/>
      <c r="S42" s="579"/>
      <c r="T42" s="672"/>
      <c r="U42" s="674"/>
      <c r="V42" s="674"/>
      <c r="W42" s="674"/>
      <c r="X42" s="513"/>
      <c r="Y42" s="542"/>
      <c r="Z42" s="542"/>
      <c r="AA42" s="542"/>
      <c r="AB42" s="542"/>
      <c r="AC42" s="542"/>
    </row>
    <row r="43" spans="1:29" ht="10.199999999999999" customHeight="1" x14ac:dyDescent="0.3"/>
    <row r="44" spans="1:29" ht="22.2" customHeight="1" x14ac:dyDescent="0.3">
      <c r="A44" s="11"/>
      <c r="B44" s="497" t="s">
        <v>245</v>
      </c>
      <c r="C44" s="497"/>
      <c r="D44" s="497"/>
      <c r="E44" s="497"/>
      <c r="F44" s="497"/>
      <c r="G44" s="497"/>
      <c r="H44" s="497"/>
      <c r="I44" s="497"/>
      <c r="J44" s="497"/>
      <c r="K44" s="497"/>
      <c r="L44" s="497"/>
      <c r="M44" s="497"/>
      <c r="N44" s="497"/>
      <c r="O44" s="497"/>
      <c r="P44" s="497"/>
      <c r="Q44" s="497"/>
      <c r="R44" s="497"/>
      <c r="S44" s="497"/>
      <c r="T44" s="497"/>
      <c r="U44" s="497"/>
      <c r="V44" s="497"/>
      <c r="W44" s="497"/>
      <c r="X44" s="497"/>
      <c r="Y44" s="497"/>
      <c r="Z44" s="497"/>
      <c r="AA44" s="497"/>
      <c r="AB44" s="497"/>
      <c r="AC44" s="497"/>
    </row>
    <row r="45" spans="1:29" x14ac:dyDescent="0.3">
      <c r="A45" s="11"/>
      <c r="B45" s="680"/>
      <c r="C45" s="681"/>
      <c r="D45" s="681"/>
      <c r="E45" s="681"/>
      <c r="F45" s="681"/>
      <c r="G45" s="681"/>
      <c r="H45" s="682"/>
      <c r="I45" s="687">
        <v>8.19</v>
      </c>
      <c r="J45" s="688"/>
      <c r="K45" s="689">
        <v>8.1999999999999993</v>
      </c>
      <c r="L45" s="690"/>
      <c r="M45" s="691">
        <v>8.2100000000000009</v>
      </c>
      <c r="N45" s="692"/>
      <c r="O45" s="693"/>
      <c r="P45" s="694">
        <v>8.2200000000000006</v>
      </c>
      <c r="Q45" s="695"/>
      <c r="R45" s="695"/>
      <c r="S45" s="696"/>
      <c r="T45" s="689">
        <v>8.23</v>
      </c>
      <c r="U45" s="689"/>
      <c r="V45" s="689"/>
      <c r="W45" s="690"/>
      <c r="X45" s="692">
        <v>8.24</v>
      </c>
      <c r="Y45" s="692"/>
      <c r="Z45" s="693"/>
      <c r="AA45" s="697">
        <v>8.25</v>
      </c>
      <c r="AB45" s="697"/>
      <c r="AC45" s="698"/>
    </row>
    <row r="46" spans="1:29" x14ac:dyDescent="0.3">
      <c r="A46" s="11"/>
      <c r="B46" s="683"/>
      <c r="C46" s="615"/>
      <c r="D46" s="615"/>
      <c r="E46" s="615"/>
      <c r="F46" s="615"/>
      <c r="G46" s="615"/>
      <c r="H46" s="616"/>
      <c r="I46" s="627" t="s">
        <v>220</v>
      </c>
      <c r="J46" s="628"/>
      <c r="K46" s="634" t="s">
        <v>184</v>
      </c>
      <c r="L46" s="628"/>
      <c r="M46" s="627" t="s">
        <v>221</v>
      </c>
      <c r="N46" s="634"/>
      <c r="O46" s="628"/>
      <c r="P46" s="627" t="s">
        <v>246</v>
      </c>
      <c r="Q46" s="634"/>
      <c r="R46" s="634"/>
      <c r="S46" s="628"/>
      <c r="T46" s="634" t="str">
        <f>CONCATENATE("Was this item already owned by the State/Province/MOH, or borrowed, rented or purchased especially for the campaign?")</f>
        <v>Was this item already owned by the State/Province/MOH, or borrowed, rented or purchased especially for the campaign?</v>
      </c>
      <c r="U46" s="634"/>
      <c r="V46" s="634"/>
      <c r="W46" s="628"/>
      <c r="X46" s="634" t="str">
        <f>CONCATENATE("Specify which entity (e.g. MOH, the State/Province, etc.) or donor/partner purchased, donated, lent, or rented the equipment")</f>
        <v>Specify which entity (e.g. MOH, the State/Province, etc.) or donor/partner purchased, donated, lent, or rented the equipment</v>
      </c>
      <c r="Y46" s="634"/>
      <c r="Z46" s="628"/>
      <c r="AA46" s="634" t="str">
        <f>CONCATENATE("How much was spent to purchase or rent this equipment? (in ",'0a. Country information'!R10,")")</f>
        <v>How much was spent to purchase or rent this equipment? (in USD)</v>
      </c>
      <c r="AB46" s="634"/>
      <c r="AC46" s="628"/>
    </row>
    <row r="47" spans="1:29" x14ac:dyDescent="0.3">
      <c r="A47" s="11"/>
      <c r="B47" s="683"/>
      <c r="C47" s="615"/>
      <c r="D47" s="615"/>
      <c r="E47" s="615"/>
      <c r="F47" s="615"/>
      <c r="G47" s="615"/>
      <c r="H47" s="616"/>
      <c r="I47" s="627"/>
      <c r="J47" s="628"/>
      <c r="K47" s="634"/>
      <c r="L47" s="628"/>
      <c r="M47" s="627"/>
      <c r="N47" s="634"/>
      <c r="O47" s="628"/>
      <c r="P47" s="627"/>
      <c r="Q47" s="634"/>
      <c r="R47" s="634"/>
      <c r="S47" s="628"/>
      <c r="T47" s="634"/>
      <c r="U47" s="634"/>
      <c r="V47" s="634"/>
      <c r="W47" s="628"/>
      <c r="X47" s="634"/>
      <c r="Y47" s="634"/>
      <c r="Z47" s="628"/>
      <c r="AA47" s="634"/>
      <c r="AB47" s="634"/>
      <c r="AC47" s="628"/>
    </row>
    <row r="48" spans="1:29" ht="27.6" customHeight="1" x14ac:dyDescent="0.3">
      <c r="A48" s="11"/>
      <c r="B48" s="684"/>
      <c r="C48" s="685"/>
      <c r="D48" s="685"/>
      <c r="E48" s="685"/>
      <c r="F48" s="685"/>
      <c r="G48" s="685"/>
      <c r="H48" s="686"/>
      <c r="I48" s="629"/>
      <c r="J48" s="630"/>
      <c r="K48" s="634"/>
      <c r="L48" s="628"/>
      <c r="M48" s="627"/>
      <c r="N48" s="634"/>
      <c r="O48" s="628"/>
      <c r="P48" s="629"/>
      <c r="Q48" s="635"/>
      <c r="R48" s="635"/>
      <c r="S48" s="630"/>
      <c r="T48" s="635"/>
      <c r="U48" s="635"/>
      <c r="V48" s="635"/>
      <c r="W48" s="630"/>
      <c r="X48" s="634"/>
      <c r="Y48" s="634"/>
      <c r="Z48" s="628"/>
      <c r="AA48" s="634"/>
      <c r="AB48" s="634"/>
      <c r="AC48" s="628"/>
    </row>
    <row r="49" spans="1:30" ht="20.100000000000001" customHeight="1" x14ac:dyDescent="0.3">
      <c r="B49" s="117" t="s">
        <v>43</v>
      </c>
      <c r="C49" s="699" t="s">
        <v>247</v>
      </c>
      <c r="D49" s="699"/>
      <c r="E49" s="699"/>
      <c r="F49" s="699"/>
      <c r="G49" s="699"/>
      <c r="H49" s="699"/>
      <c r="I49" s="674"/>
      <c r="J49" s="674"/>
      <c r="K49" s="542"/>
      <c r="L49" s="542"/>
      <c r="M49" s="700"/>
      <c r="N49" s="700"/>
      <c r="O49" s="700"/>
      <c r="P49" s="542"/>
      <c r="Q49" s="542"/>
      <c r="R49" s="542"/>
      <c r="S49" s="542"/>
      <c r="T49" s="701"/>
      <c r="U49" s="702"/>
      <c r="V49" s="702"/>
      <c r="W49" s="703"/>
      <c r="X49" s="542"/>
      <c r="Y49" s="542"/>
      <c r="Z49" s="542"/>
      <c r="AA49" s="673"/>
      <c r="AB49" s="673"/>
      <c r="AC49" s="673"/>
    </row>
    <row r="50" spans="1:30" ht="20.100000000000001" customHeight="1" x14ac:dyDescent="0.3">
      <c r="B50" s="117" t="s">
        <v>45</v>
      </c>
      <c r="C50" s="699" t="s">
        <v>248</v>
      </c>
      <c r="D50" s="699"/>
      <c r="E50" s="699"/>
      <c r="F50" s="699"/>
      <c r="G50" s="699"/>
      <c r="H50" s="699"/>
      <c r="I50" s="674"/>
      <c r="J50" s="674"/>
      <c r="K50" s="513"/>
      <c r="L50" s="542"/>
      <c r="M50" s="700"/>
      <c r="N50" s="700"/>
      <c r="O50" s="700"/>
      <c r="P50" s="542"/>
      <c r="Q50" s="542"/>
      <c r="R50" s="542"/>
      <c r="S50" s="542"/>
      <c r="T50" s="701"/>
      <c r="U50" s="702"/>
      <c r="V50" s="702"/>
      <c r="W50" s="703"/>
      <c r="X50" s="542"/>
      <c r="Y50" s="542"/>
      <c r="Z50" s="542"/>
      <c r="AA50" s="673"/>
      <c r="AB50" s="673"/>
      <c r="AC50" s="673"/>
    </row>
    <row r="51" spans="1:30" ht="20.100000000000001" customHeight="1" x14ac:dyDescent="0.3">
      <c r="B51" s="117" t="s">
        <v>46</v>
      </c>
      <c r="C51" s="699" t="s">
        <v>249</v>
      </c>
      <c r="D51" s="699"/>
      <c r="E51" s="699"/>
      <c r="F51" s="699"/>
      <c r="G51" s="699"/>
      <c r="H51" s="699"/>
      <c r="I51" s="674"/>
      <c r="J51" s="674"/>
      <c r="K51" s="542"/>
      <c r="L51" s="542"/>
      <c r="M51" s="700"/>
      <c r="N51" s="700"/>
      <c r="O51" s="700"/>
      <c r="P51" s="542"/>
      <c r="Q51" s="542"/>
      <c r="R51" s="542"/>
      <c r="S51" s="542"/>
      <c r="T51" s="701"/>
      <c r="U51" s="702"/>
      <c r="V51" s="702"/>
      <c r="W51" s="703"/>
      <c r="X51" s="542"/>
      <c r="Y51" s="542"/>
      <c r="Z51" s="542"/>
      <c r="AA51" s="673"/>
      <c r="AB51" s="673"/>
      <c r="AC51" s="673"/>
    </row>
    <row r="52" spans="1:30" ht="20.100000000000001" customHeight="1" x14ac:dyDescent="0.3">
      <c r="B52" s="117" t="s">
        <v>47</v>
      </c>
      <c r="C52" s="699" t="s">
        <v>250</v>
      </c>
      <c r="D52" s="699"/>
      <c r="E52" s="699"/>
      <c r="F52" s="699"/>
      <c r="G52" s="699"/>
      <c r="H52" s="699"/>
      <c r="I52" s="674"/>
      <c r="J52" s="674"/>
      <c r="K52" s="542"/>
      <c r="L52" s="542"/>
      <c r="M52" s="700"/>
      <c r="N52" s="700"/>
      <c r="O52" s="700"/>
      <c r="P52" s="542"/>
      <c r="Q52" s="542"/>
      <c r="R52" s="542"/>
      <c r="S52" s="542"/>
      <c r="T52" s="701"/>
      <c r="U52" s="702"/>
      <c r="V52" s="702"/>
      <c r="W52" s="703"/>
      <c r="X52" s="513"/>
      <c r="Y52" s="542"/>
      <c r="Z52" s="542"/>
      <c r="AA52" s="673"/>
      <c r="AB52" s="673"/>
      <c r="AC52" s="673"/>
    </row>
    <row r="53" spans="1:30" ht="20.100000000000001" customHeight="1" x14ac:dyDescent="0.3">
      <c r="B53" s="117" t="s">
        <v>48</v>
      </c>
      <c r="C53" s="699" t="s">
        <v>251</v>
      </c>
      <c r="D53" s="699"/>
      <c r="E53" s="699"/>
      <c r="F53" s="699"/>
      <c r="G53" s="699"/>
      <c r="H53" s="699"/>
      <c r="I53" s="674"/>
      <c r="J53" s="674"/>
      <c r="K53" s="542"/>
      <c r="L53" s="542"/>
      <c r="M53" s="700"/>
      <c r="N53" s="700"/>
      <c r="O53" s="700"/>
      <c r="P53" s="542"/>
      <c r="Q53" s="542"/>
      <c r="R53" s="542"/>
      <c r="S53" s="542"/>
      <c r="T53" s="701"/>
      <c r="U53" s="702"/>
      <c r="V53" s="702"/>
      <c r="W53" s="703"/>
      <c r="X53" s="513"/>
      <c r="Y53" s="542"/>
      <c r="Z53" s="542"/>
      <c r="AA53" s="673"/>
      <c r="AB53" s="673"/>
      <c r="AC53" s="673"/>
    </row>
    <row r="54" spans="1:30" ht="20.100000000000001" customHeight="1" x14ac:dyDescent="0.3">
      <c r="B54" s="117" t="s">
        <v>55</v>
      </c>
      <c r="C54" s="699" t="s">
        <v>252</v>
      </c>
      <c r="D54" s="699"/>
      <c r="E54" s="699"/>
      <c r="F54" s="699"/>
      <c r="G54" s="699"/>
      <c r="H54" s="699"/>
      <c r="I54" s="674"/>
      <c r="J54" s="674"/>
      <c r="K54" s="542"/>
      <c r="L54" s="542"/>
      <c r="M54" s="700"/>
      <c r="N54" s="700"/>
      <c r="O54" s="700"/>
      <c r="P54" s="542"/>
      <c r="Q54" s="542"/>
      <c r="R54" s="542"/>
      <c r="S54" s="542"/>
      <c r="T54" s="701"/>
      <c r="U54" s="702"/>
      <c r="V54" s="702"/>
      <c r="W54" s="703"/>
      <c r="X54" s="542"/>
      <c r="Y54" s="542"/>
      <c r="Z54" s="542"/>
      <c r="AA54" s="673"/>
      <c r="AB54" s="673"/>
      <c r="AC54" s="673"/>
    </row>
    <row r="55" spans="1:30" ht="20.100000000000001" customHeight="1" x14ac:dyDescent="0.3">
      <c r="B55" s="117" t="s">
        <v>56</v>
      </c>
      <c r="C55" s="699" t="s">
        <v>253</v>
      </c>
      <c r="D55" s="699"/>
      <c r="E55" s="699"/>
      <c r="F55" s="699"/>
      <c r="G55" s="699"/>
      <c r="H55" s="699"/>
      <c r="I55" s="674"/>
      <c r="J55" s="674"/>
      <c r="K55" s="542"/>
      <c r="L55" s="542"/>
      <c r="M55" s="700"/>
      <c r="N55" s="700"/>
      <c r="O55" s="700"/>
      <c r="P55" s="542"/>
      <c r="Q55" s="542"/>
      <c r="R55" s="542"/>
      <c r="S55" s="542"/>
      <c r="T55" s="701"/>
      <c r="U55" s="702"/>
      <c r="V55" s="702"/>
      <c r="W55" s="703"/>
      <c r="X55" s="542"/>
      <c r="Y55" s="542"/>
      <c r="Z55" s="542"/>
      <c r="AA55" s="673"/>
      <c r="AB55" s="673"/>
      <c r="AC55" s="673"/>
    </row>
    <row r="56" spans="1:30" ht="20.100000000000001" customHeight="1" x14ac:dyDescent="0.3">
      <c r="B56" s="117" t="s">
        <v>57</v>
      </c>
      <c r="C56" s="699" t="s">
        <v>254</v>
      </c>
      <c r="D56" s="699"/>
      <c r="E56" s="699"/>
      <c r="F56" s="699"/>
      <c r="G56" s="699"/>
      <c r="H56" s="699"/>
      <c r="I56" s="674"/>
      <c r="J56" s="674"/>
      <c r="K56" s="542"/>
      <c r="L56" s="542"/>
      <c r="M56" s="700"/>
      <c r="N56" s="700"/>
      <c r="O56" s="700"/>
      <c r="P56" s="542"/>
      <c r="Q56" s="542"/>
      <c r="R56" s="542"/>
      <c r="S56" s="542"/>
      <c r="T56" s="701"/>
      <c r="U56" s="702"/>
      <c r="V56" s="702"/>
      <c r="W56" s="703"/>
      <c r="X56" s="542"/>
      <c r="Y56" s="542"/>
      <c r="Z56" s="542"/>
      <c r="AA56" s="673"/>
      <c r="AB56" s="673"/>
      <c r="AC56" s="673"/>
    </row>
    <row r="57" spans="1:30" ht="20.100000000000001" customHeight="1" x14ac:dyDescent="0.3">
      <c r="B57" s="117" t="s">
        <v>58</v>
      </c>
      <c r="C57" s="699" t="s">
        <v>255</v>
      </c>
      <c r="D57" s="699"/>
      <c r="E57" s="699"/>
      <c r="F57" s="699"/>
      <c r="G57" s="699"/>
      <c r="H57" s="699"/>
      <c r="I57" s="674"/>
      <c r="J57" s="674"/>
      <c r="K57" s="542"/>
      <c r="L57" s="542"/>
      <c r="M57" s="700"/>
      <c r="N57" s="700"/>
      <c r="O57" s="700"/>
      <c r="P57" s="542"/>
      <c r="Q57" s="542"/>
      <c r="R57" s="542"/>
      <c r="S57" s="542"/>
      <c r="T57" s="701"/>
      <c r="U57" s="702"/>
      <c r="V57" s="702"/>
      <c r="W57" s="703"/>
      <c r="X57" s="542"/>
      <c r="Y57" s="542"/>
      <c r="Z57" s="542"/>
      <c r="AA57" s="673"/>
      <c r="AB57" s="673"/>
      <c r="AC57" s="673"/>
    </row>
    <row r="58" spans="1:30" ht="10.199999999999999" customHeight="1" x14ac:dyDescent="0.3"/>
    <row r="59" spans="1:30" ht="22.2" customHeight="1" x14ac:dyDescent="0.3">
      <c r="A59" s="61"/>
      <c r="B59" s="309" t="s">
        <v>256</v>
      </c>
      <c r="C59" s="309"/>
      <c r="D59" s="309"/>
      <c r="E59" s="309"/>
      <c r="F59" s="309"/>
      <c r="G59" s="309"/>
      <c r="H59" s="309"/>
      <c r="I59" s="309"/>
      <c r="J59" s="309"/>
      <c r="K59" s="309"/>
      <c r="L59" s="309"/>
      <c r="M59" s="309"/>
      <c r="N59" s="309"/>
      <c r="O59" s="309"/>
      <c r="P59" s="309"/>
      <c r="Q59" s="309"/>
      <c r="R59" s="309"/>
      <c r="S59" s="122"/>
      <c r="AD59" s="61"/>
    </row>
    <row r="60" spans="1:30" ht="20.100000000000001" customHeight="1" x14ac:dyDescent="0.3">
      <c r="B60" s="20">
        <v>8.26</v>
      </c>
      <c r="C60" s="318" t="str">
        <f>CONCATENATE("How much was spent in total for each of the following categories? (in ",'0a. Country information'!R10,")")</f>
        <v>How much was spent in total for each of the following categories? (in USD)</v>
      </c>
      <c r="D60" s="318"/>
      <c r="E60" s="318"/>
      <c r="F60" s="318"/>
      <c r="G60" s="318"/>
      <c r="H60" s="318"/>
      <c r="I60" s="318"/>
      <c r="J60" s="318"/>
      <c r="K60" s="318"/>
      <c r="L60" s="318"/>
      <c r="M60" s="318"/>
      <c r="N60" s="318"/>
      <c r="O60" s="318"/>
      <c r="P60" s="318"/>
      <c r="Q60" s="318"/>
      <c r="R60" s="319"/>
    </row>
    <row r="61" spans="1:30" ht="20.100000000000001" customHeight="1" x14ac:dyDescent="0.3">
      <c r="B61" s="16" t="s">
        <v>43</v>
      </c>
      <c r="C61" s="413" t="s">
        <v>257</v>
      </c>
      <c r="D61" s="413"/>
      <c r="E61" s="413"/>
      <c r="F61" s="413"/>
      <c r="G61" s="413"/>
      <c r="H61" s="413"/>
      <c r="I61" s="413"/>
      <c r="J61" s="413"/>
      <c r="K61" s="413"/>
      <c r="L61" s="413"/>
      <c r="M61" s="413"/>
      <c r="N61" s="413"/>
      <c r="O61" s="414"/>
      <c r="P61" s="704"/>
      <c r="Q61" s="705"/>
      <c r="R61" s="706"/>
    </row>
    <row r="62" spans="1:30" ht="20.100000000000001" customHeight="1" x14ac:dyDescent="0.3">
      <c r="B62" s="174" t="s">
        <v>483</v>
      </c>
      <c r="C62" s="318" t="s">
        <v>12405</v>
      </c>
      <c r="D62" s="318"/>
      <c r="E62" s="318"/>
      <c r="F62" s="318"/>
      <c r="G62" s="318"/>
      <c r="H62" s="318"/>
      <c r="I62" s="318"/>
      <c r="J62" s="318"/>
      <c r="K62" s="318"/>
      <c r="L62" s="318"/>
      <c r="M62" s="318"/>
      <c r="N62" s="318"/>
      <c r="O62" s="319"/>
      <c r="P62" s="704"/>
      <c r="Q62" s="705"/>
      <c r="R62" s="706"/>
    </row>
    <row r="63" spans="1:30" ht="20.100000000000001" customHeight="1" x14ac:dyDescent="0.3">
      <c r="B63" s="128" t="s">
        <v>484</v>
      </c>
      <c r="C63" s="318" t="s">
        <v>12406</v>
      </c>
      <c r="D63" s="318"/>
      <c r="E63" s="318"/>
      <c r="F63" s="318"/>
      <c r="G63" s="318"/>
      <c r="H63" s="318"/>
      <c r="I63" s="318"/>
      <c r="J63" s="318"/>
      <c r="K63" s="318"/>
      <c r="L63" s="318"/>
      <c r="M63" s="318"/>
      <c r="N63" s="318"/>
      <c r="O63" s="319"/>
      <c r="P63" s="704"/>
      <c r="Q63" s="705"/>
      <c r="R63" s="706"/>
    </row>
    <row r="64" spans="1:30" ht="20.100000000000001" customHeight="1" x14ac:dyDescent="0.3">
      <c r="B64" s="128" t="s">
        <v>485</v>
      </c>
      <c r="C64" s="318" t="s">
        <v>12407</v>
      </c>
      <c r="D64" s="318"/>
      <c r="E64" s="318"/>
      <c r="F64" s="318"/>
      <c r="G64" s="318"/>
      <c r="H64" s="318"/>
      <c r="I64" s="318"/>
      <c r="J64" s="318"/>
      <c r="K64" s="318"/>
      <c r="L64" s="318"/>
      <c r="M64" s="318"/>
      <c r="N64" s="318"/>
      <c r="O64" s="319"/>
      <c r="P64" s="704"/>
      <c r="Q64" s="705"/>
      <c r="R64" s="706"/>
    </row>
    <row r="65" spans="1:30" ht="20.100000000000001" customHeight="1" x14ac:dyDescent="0.3">
      <c r="B65" s="128" t="s">
        <v>486</v>
      </c>
      <c r="C65" s="318" t="s">
        <v>12408</v>
      </c>
      <c r="D65" s="318"/>
      <c r="E65" s="318"/>
      <c r="F65" s="318"/>
      <c r="G65" s="318"/>
      <c r="H65" s="318"/>
      <c r="I65" s="318"/>
      <c r="J65" s="318"/>
      <c r="K65" s="318"/>
      <c r="L65" s="318"/>
      <c r="M65" s="318"/>
      <c r="N65" s="318"/>
      <c r="O65" s="319"/>
      <c r="P65" s="704"/>
      <c r="Q65" s="705"/>
      <c r="R65" s="706"/>
    </row>
    <row r="66" spans="1:30" ht="10.199999999999999" customHeight="1" x14ac:dyDescent="0.3"/>
    <row r="67" spans="1:30" ht="22.2" customHeight="1" x14ac:dyDescent="0.3">
      <c r="A67" s="61"/>
      <c r="B67" s="62" t="s">
        <v>258</v>
      </c>
      <c r="C67" s="62"/>
      <c r="D67" s="62"/>
      <c r="E67" s="62"/>
      <c r="F67" s="62"/>
      <c r="G67" s="62"/>
      <c r="H67" s="62"/>
      <c r="I67" s="62"/>
      <c r="J67" s="62"/>
      <c r="K67" s="62"/>
      <c r="L67" s="62"/>
      <c r="M67" s="62"/>
      <c r="N67" s="62" t="s">
        <v>259</v>
      </c>
      <c r="O67" s="506" t="s">
        <v>122</v>
      </c>
      <c r="P67" s="506"/>
      <c r="Q67" s="506"/>
      <c r="R67" s="506"/>
      <c r="S67" s="506"/>
      <c r="T67" s="506" t="s">
        <v>123</v>
      </c>
      <c r="U67" s="506"/>
      <c r="V67" s="506"/>
      <c r="W67" s="506"/>
      <c r="X67" s="506" t="s">
        <v>124</v>
      </c>
      <c r="Y67" s="506"/>
      <c r="Z67" s="506" t="s">
        <v>125</v>
      </c>
      <c r="AA67" s="506"/>
      <c r="AB67" s="506"/>
      <c r="AC67" s="506"/>
      <c r="AD67" s="61"/>
    </row>
    <row r="68" spans="1:30" ht="24" customHeight="1" x14ac:dyDescent="0.3">
      <c r="A68" s="13"/>
      <c r="B68" s="511">
        <v>8.27</v>
      </c>
      <c r="C68" s="422" t="s">
        <v>260</v>
      </c>
      <c r="D68" s="422"/>
      <c r="E68" s="422"/>
      <c r="F68" s="422"/>
      <c r="G68" s="422"/>
      <c r="H68" s="422"/>
      <c r="I68" s="422"/>
      <c r="J68" s="423"/>
      <c r="K68" s="63" t="s">
        <v>43</v>
      </c>
      <c r="L68" s="508" t="str">
        <f>CONCATENATE("Amount (in ",'0a. Country information'!R10,")")</f>
        <v>Amount (in USD)</v>
      </c>
      <c r="M68" s="508"/>
      <c r="N68" s="509"/>
      <c r="O68" s="554"/>
      <c r="P68" s="555"/>
      <c r="Q68" s="555"/>
      <c r="R68" s="555"/>
      <c r="S68" s="556"/>
      <c r="T68" s="554"/>
      <c r="U68" s="555"/>
      <c r="V68" s="555"/>
      <c r="W68" s="556"/>
      <c r="X68" s="554"/>
      <c r="Y68" s="556"/>
      <c r="Z68" s="561"/>
      <c r="AA68" s="562"/>
      <c r="AB68" s="562"/>
      <c r="AC68" s="563"/>
      <c r="AD68" s="13"/>
    </row>
    <row r="69" spans="1:30" ht="29.4" customHeight="1" x14ac:dyDescent="0.3">
      <c r="A69" s="13"/>
      <c r="B69" s="512"/>
      <c r="C69" s="424"/>
      <c r="D69" s="424"/>
      <c r="E69" s="424"/>
      <c r="F69" s="424"/>
      <c r="G69" s="424"/>
      <c r="H69" s="424"/>
      <c r="I69" s="424"/>
      <c r="J69" s="425"/>
      <c r="K69" s="19" t="s">
        <v>45</v>
      </c>
      <c r="L69" s="508" t="s">
        <v>128</v>
      </c>
      <c r="M69" s="508"/>
      <c r="N69" s="509"/>
      <c r="O69" s="557"/>
      <c r="P69" s="558"/>
      <c r="Q69" s="558"/>
      <c r="R69" s="558"/>
      <c r="S69" s="559"/>
      <c r="T69" s="557"/>
      <c r="U69" s="558"/>
      <c r="V69" s="558"/>
      <c r="W69" s="559"/>
      <c r="X69" s="557"/>
      <c r="Y69" s="559"/>
      <c r="Z69" s="557"/>
      <c r="AA69" s="558"/>
      <c r="AB69" s="558"/>
      <c r="AC69" s="559"/>
      <c r="AD69" s="13"/>
    </row>
    <row r="70" spans="1:30" ht="24" customHeight="1" x14ac:dyDescent="0.3">
      <c r="A70" s="13"/>
      <c r="B70" s="514">
        <v>8.2799999999999994</v>
      </c>
      <c r="C70" s="515" t="s">
        <v>261</v>
      </c>
      <c r="D70" s="515"/>
      <c r="E70" s="515"/>
      <c r="F70" s="515"/>
      <c r="G70" s="515"/>
      <c r="H70" s="515"/>
      <c r="I70" s="515"/>
      <c r="J70" s="516"/>
      <c r="K70" s="63" t="s">
        <v>43</v>
      </c>
      <c r="L70" s="508" t="s">
        <v>130</v>
      </c>
      <c r="M70" s="508"/>
      <c r="N70" s="509"/>
      <c r="O70" s="561"/>
      <c r="P70" s="562"/>
      <c r="Q70" s="562"/>
      <c r="R70" s="562"/>
      <c r="S70" s="563"/>
      <c r="T70" s="561"/>
      <c r="U70" s="562"/>
      <c r="V70" s="562"/>
      <c r="W70" s="563"/>
      <c r="X70" s="561"/>
      <c r="Y70" s="563"/>
      <c r="Z70" s="561"/>
      <c r="AA70" s="562"/>
      <c r="AB70" s="562"/>
      <c r="AC70" s="563"/>
      <c r="AD70" s="13"/>
    </row>
    <row r="71" spans="1:30" ht="24" customHeight="1" x14ac:dyDescent="0.3">
      <c r="A71" s="13"/>
      <c r="B71" s="512"/>
      <c r="C71" s="424"/>
      <c r="D71" s="424"/>
      <c r="E71" s="424"/>
      <c r="F71" s="424"/>
      <c r="G71" s="424"/>
      <c r="H71" s="424"/>
      <c r="I71" s="424"/>
      <c r="J71" s="425"/>
      <c r="K71" s="19" t="s">
        <v>45</v>
      </c>
      <c r="L71" s="508" t="s">
        <v>131</v>
      </c>
      <c r="M71" s="508"/>
      <c r="N71" s="509"/>
      <c r="O71" s="557"/>
      <c r="P71" s="558"/>
      <c r="Q71" s="558"/>
      <c r="R71" s="558"/>
      <c r="S71" s="559"/>
      <c r="T71" s="557"/>
      <c r="U71" s="558"/>
      <c r="V71" s="558"/>
      <c r="W71" s="559"/>
      <c r="X71" s="557"/>
      <c r="Y71" s="559"/>
      <c r="Z71" s="557"/>
      <c r="AA71" s="558"/>
      <c r="AB71" s="558"/>
      <c r="AC71" s="559"/>
      <c r="AD71" s="13"/>
    </row>
    <row r="72" spans="1:30" ht="10.199999999999999" customHeight="1" x14ac:dyDescent="0.3"/>
    <row r="73" spans="1:30" ht="22.2" customHeight="1" x14ac:dyDescent="0.3">
      <c r="A73" s="61"/>
      <c r="B73" s="309" t="s">
        <v>169</v>
      </c>
      <c r="C73" s="309"/>
      <c r="D73" s="309"/>
      <c r="E73" s="309"/>
      <c r="F73" s="309"/>
      <c r="G73" s="309"/>
      <c r="H73" s="309"/>
      <c r="I73" s="309"/>
      <c r="J73" s="309"/>
      <c r="K73" s="309"/>
      <c r="L73" s="309"/>
      <c r="M73" s="309"/>
      <c r="N73" s="309"/>
      <c r="O73" s="309"/>
      <c r="P73" s="309"/>
      <c r="Q73" s="309"/>
      <c r="R73" s="309"/>
      <c r="S73" s="309"/>
      <c r="T73" s="309"/>
      <c r="U73" s="309"/>
      <c r="V73" s="309"/>
      <c r="W73" s="309"/>
      <c r="X73" s="309"/>
      <c r="Y73" s="309"/>
      <c r="Z73" s="309"/>
      <c r="AA73" s="309"/>
      <c r="AB73" s="309"/>
      <c r="AC73" s="309"/>
      <c r="AD73" s="61"/>
    </row>
    <row r="74" spans="1:30" x14ac:dyDescent="0.3">
      <c r="B74" s="433"/>
      <c r="C74" s="434"/>
      <c r="D74" s="434"/>
      <c r="E74" s="434"/>
      <c r="F74" s="434"/>
      <c r="G74" s="434"/>
      <c r="H74" s="434"/>
      <c r="I74" s="434"/>
      <c r="J74" s="434"/>
      <c r="K74" s="434"/>
      <c r="L74" s="434"/>
      <c r="M74" s="434"/>
      <c r="N74" s="434"/>
      <c r="O74" s="434"/>
      <c r="P74" s="434"/>
      <c r="Q74" s="434"/>
      <c r="R74" s="434"/>
      <c r="S74" s="434"/>
      <c r="T74" s="434"/>
      <c r="U74" s="434"/>
      <c r="V74" s="434"/>
      <c r="W74" s="434"/>
      <c r="X74" s="434"/>
      <c r="Y74" s="434"/>
      <c r="Z74" s="434"/>
      <c r="AA74" s="434"/>
      <c r="AB74" s="434"/>
      <c r="AC74" s="435"/>
    </row>
    <row r="75" spans="1:30" ht="72" customHeight="1" x14ac:dyDescent="0.3">
      <c r="B75" s="436"/>
      <c r="C75" s="437"/>
      <c r="D75" s="437"/>
      <c r="E75" s="437"/>
      <c r="F75" s="437"/>
      <c r="G75" s="437"/>
      <c r="H75" s="437"/>
      <c r="I75" s="437"/>
      <c r="J75" s="437"/>
      <c r="K75" s="437"/>
      <c r="L75" s="437"/>
      <c r="M75" s="437"/>
      <c r="N75" s="437"/>
      <c r="O75" s="437"/>
      <c r="P75" s="437"/>
      <c r="Q75" s="437"/>
      <c r="R75" s="437"/>
      <c r="S75" s="437"/>
      <c r="T75" s="437"/>
      <c r="U75" s="437"/>
      <c r="V75" s="437"/>
      <c r="W75" s="437"/>
      <c r="X75" s="437"/>
      <c r="Y75" s="437"/>
      <c r="Z75" s="437"/>
      <c r="AA75" s="437"/>
      <c r="AB75" s="437"/>
      <c r="AC75" s="438"/>
    </row>
  </sheetData>
  <mergeCells count="295">
    <mergeCell ref="B73:AC73"/>
    <mergeCell ref="B74:AC75"/>
    <mergeCell ref="Z70:AC70"/>
    <mergeCell ref="L71:N71"/>
    <mergeCell ref="O71:S71"/>
    <mergeCell ref="T71:W71"/>
    <mergeCell ref="X71:Y71"/>
    <mergeCell ref="Z71:AC71"/>
    <mergeCell ref="B70:B71"/>
    <mergeCell ref="C70:J71"/>
    <mergeCell ref="L70:N70"/>
    <mergeCell ref="O70:S70"/>
    <mergeCell ref="T70:W70"/>
    <mergeCell ref="X70:Y70"/>
    <mergeCell ref="Z68:AC68"/>
    <mergeCell ref="L69:N69"/>
    <mergeCell ref="O69:S69"/>
    <mergeCell ref="T69:W69"/>
    <mergeCell ref="X69:Y69"/>
    <mergeCell ref="Z69:AC69"/>
    <mergeCell ref="B68:B69"/>
    <mergeCell ref="C68:J69"/>
    <mergeCell ref="L68:N68"/>
    <mergeCell ref="O68:S68"/>
    <mergeCell ref="T68:W68"/>
    <mergeCell ref="X68:Y68"/>
    <mergeCell ref="C62:O62"/>
    <mergeCell ref="P62:R62"/>
    <mergeCell ref="O67:S67"/>
    <mergeCell ref="T67:W67"/>
    <mergeCell ref="X67:Y67"/>
    <mergeCell ref="Z67:AC67"/>
    <mergeCell ref="X57:Z57"/>
    <mergeCell ref="AA57:AC57"/>
    <mergeCell ref="B59:R59"/>
    <mergeCell ref="C60:R60"/>
    <mergeCell ref="C61:O61"/>
    <mergeCell ref="P61:R61"/>
    <mergeCell ref="C57:H57"/>
    <mergeCell ref="I57:J57"/>
    <mergeCell ref="K57:L57"/>
    <mergeCell ref="M57:O57"/>
    <mergeCell ref="P57:S57"/>
    <mergeCell ref="T57:W57"/>
    <mergeCell ref="C63:O63"/>
    <mergeCell ref="P63:R63"/>
    <mergeCell ref="C64:O64"/>
    <mergeCell ref="P64:R64"/>
    <mergeCell ref="C65:O65"/>
    <mergeCell ref="P65:R65"/>
    <mergeCell ref="X55:Z55"/>
    <mergeCell ref="AA55:AC55"/>
    <mergeCell ref="C56:H56"/>
    <mergeCell ref="I56:J56"/>
    <mergeCell ref="K56:L56"/>
    <mergeCell ref="M56:O56"/>
    <mergeCell ref="P56:S56"/>
    <mergeCell ref="T56:W56"/>
    <mergeCell ref="X56:Z56"/>
    <mergeCell ref="AA56:AC56"/>
    <mergeCell ref="C55:H55"/>
    <mergeCell ref="I55:J55"/>
    <mergeCell ref="K55:L55"/>
    <mergeCell ref="M55:O55"/>
    <mergeCell ref="P55:S55"/>
    <mergeCell ref="T55:W55"/>
    <mergeCell ref="X53:Z53"/>
    <mergeCell ref="AA53:AC53"/>
    <mergeCell ref="C54:H54"/>
    <mergeCell ref="I54:J54"/>
    <mergeCell ref="K54:L54"/>
    <mergeCell ref="M54:O54"/>
    <mergeCell ref="P54:S54"/>
    <mergeCell ref="T54:W54"/>
    <mergeCell ref="X54:Z54"/>
    <mergeCell ref="AA54:AC54"/>
    <mergeCell ref="C53:H53"/>
    <mergeCell ref="I53:J53"/>
    <mergeCell ref="K53:L53"/>
    <mergeCell ref="M53:O53"/>
    <mergeCell ref="P53:S53"/>
    <mergeCell ref="T53:W53"/>
    <mergeCell ref="X51:Z51"/>
    <mergeCell ref="AA51:AC51"/>
    <mergeCell ref="C52:H52"/>
    <mergeCell ref="I52:J52"/>
    <mergeCell ref="K52:L52"/>
    <mergeCell ref="M52:O52"/>
    <mergeCell ref="P52:S52"/>
    <mergeCell ref="T52:W52"/>
    <mergeCell ref="X52:Z52"/>
    <mergeCell ref="AA52:AC52"/>
    <mergeCell ref="C51:H51"/>
    <mergeCell ref="I51:J51"/>
    <mergeCell ref="K51:L51"/>
    <mergeCell ref="M51:O51"/>
    <mergeCell ref="P51:S51"/>
    <mergeCell ref="T51:W51"/>
    <mergeCell ref="X49:Z49"/>
    <mergeCell ref="AA49:AC49"/>
    <mergeCell ref="C50:H50"/>
    <mergeCell ref="I50:J50"/>
    <mergeCell ref="K50:L50"/>
    <mergeCell ref="M50:O50"/>
    <mergeCell ref="P50:S50"/>
    <mergeCell ref="T50:W50"/>
    <mergeCell ref="X50:Z50"/>
    <mergeCell ref="AA50:AC50"/>
    <mergeCell ref="C49:H49"/>
    <mergeCell ref="I49:J49"/>
    <mergeCell ref="K49:L49"/>
    <mergeCell ref="M49:O49"/>
    <mergeCell ref="P49:S49"/>
    <mergeCell ref="T49:W49"/>
    <mergeCell ref="C42:T42"/>
    <mergeCell ref="U42:W42"/>
    <mergeCell ref="X42:Z42"/>
    <mergeCell ref="AA42:AC42"/>
    <mergeCell ref="B44:AC44"/>
    <mergeCell ref="B45:H48"/>
    <mergeCell ref="I45:J45"/>
    <mergeCell ref="K45:L45"/>
    <mergeCell ref="M45:O45"/>
    <mergeCell ref="P45:S45"/>
    <mergeCell ref="T45:W45"/>
    <mergeCell ref="X45:Z45"/>
    <mergeCell ref="AA45:AC45"/>
    <mergeCell ref="I46:J48"/>
    <mergeCell ref="K46:L48"/>
    <mergeCell ref="M46:O48"/>
    <mergeCell ref="P46:S48"/>
    <mergeCell ref="T46:W48"/>
    <mergeCell ref="X46:Z48"/>
    <mergeCell ref="AA46:AC48"/>
    <mergeCell ref="C40:T40"/>
    <mergeCell ref="U40:W40"/>
    <mergeCell ref="X40:Z40"/>
    <mergeCell ref="AA40:AC40"/>
    <mergeCell ref="C41:T41"/>
    <mergeCell ref="U41:W41"/>
    <mergeCell ref="X41:Z41"/>
    <mergeCell ref="AA41:AC41"/>
    <mergeCell ref="B38:T38"/>
    <mergeCell ref="U38:W38"/>
    <mergeCell ref="X38:Z38"/>
    <mergeCell ref="AA38:AC38"/>
    <mergeCell ref="C39:T39"/>
    <mergeCell ref="U39:W39"/>
    <mergeCell ref="X39:Z39"/>
    <mergeCell ref="AA39:AC39"/>
    <mergeCell ref="X32:Z32"/>
    <mergeCell ref="AA32:AC32"/>
    <mergeCell ref="B34:AC34"/>
    <mergeCell ref="C35:W35"/>
    <mergeCell ref="X35:AC35"/>
    <mergeCell ref="C36:W36"/>
    <mergeCell ref="X36:AC36"/>
    <mergeCell ref="C32:F32"/>
    <mergeCell ref="G32:H32"/>
    <mergeCell ref="I32:J32"/>
    <mergeCell ref="K32:N32"/>
    <mergeCell ref="O32:Q32"/>
    <mergeCell ref="R32:W32"/>
    <mergeCell ref="AA30:AC30"/>
    <mergeCell ref="C31:H31"/>
    <mergeCell ref="I31:J31"/>
    <mergeCell ref="K31:N31"/>
    <mergeCell ref="O31:Q31"/>
    <mergeCell ref="R31:W31"/>
    <mergeCell ref="X31:Z31"/>
    <mergeCell ref="AA31:AC31"/>
    <mergeCell ref="C30:H30"/>
    <mergeCell ref="I30:J30"/>
    <mergeCell ref="K30:N30"/>
    <mergeCell ref="O30:Q30"/>
    <mergeCell ref="R30:W30"/>
    <mergeCell ref="X30:Z30"/>
    <mergeCell ref="AA28:AC28"/>
    <mergeCell ref="C29:H29"/>
    <mergeCell ref="I29:J29"/>
    <mergeCell ref="K29:N29"/>
    <mergeCell ref="O29:Q29"/>
    <mergeCell ref="R29:W29"/>
    <mergeCell ref="X29:Z29"/>
    <mergeCell ref="AA29:AC29"/>
    <mergeCell ref="C28:H28"/>
    <mergeCell ref="I28:J28"/>
    <mergeCell ref="K28:N28"/>
    <mergeCell ref="O28:Q28"/>
    <mergeCell ref="R28:W28"/>
    <mergeCell ref="X28:Z28"/>
    <mergeCell ref="AA26:AC26"/>
    <mergeCell ref="C27:H27"/>
    <mergeCell ref="I27:J27"/>
    <mergeCell ref="K27:N27"/>
    <mergeCell ref="O27:Q27"/>
    <mergeCell ref="R27:W27"/>
    <mergeCell ref="X27:Z27"/>
    <mergeCell ref="AA27:AC27"/>
    <mergeCell ref="C26:H26"/>
    <mergeCell ref="I26:J26"/>
    <mergeCell ref="K26:N26"/>
    <mergeCell ref="O26:Q26"/>
    <mergeCell ref="R26:W26"/>
    <mergeCell ref="X26:Z26"/>
    <mergeCell ref="AA24:AC24"/>
    <mergeCell ref="C25:H25"/>
    <mergeCell ref="I25:J25"/>
    <mergeCell ref="K25:N25"/>
    <mergeCell ref="O25:Q25"/>
    <mergeCell ref="R25:W25"/>
    <mergeCell ref="X25:Z25"/>
    <mergeCell ref="AA25:AC25"/>
    <mergeCell ref="C24:H24"/>
    <mergeCell ref="I24:J24"/>
    <mergeCell ref="K24:N24"/>
    <mergeCell ref="O24:Q24"/>
    <mergeCell ref="R24:W24"/>
    <mergeCell ref="X24:Z24"/>
    <mergeCell ref="AA22:AC22"/>
    <mergeCell ref="C23:H23"/>
    <mergeCell ref="I23:J23"/>
    <mergeCell ref="K23:N23"/>
    <mergeCell ref="O23:Q23"/>
    <mergeCell ref="R23:W23"/>
    <mergeCell ref="X23:Z23"/>
    <mergeCell ref="AA23:AC23"/>
    <mergeCell ref="C22:H22"/>
    <mergeCell ref="I22:J22"/>
    <mergeCell ref="K22:N22"/>
    <mergeCell ref="O22:Q22"/>
    <mergeCell ref="R22:W22"/>
    <mergeCell ref="X22:Z22"/>
    <mergeCell ref="AA20:AC20"/>
    <mergeCell ref="C21:H21"/>
    <mergeCell ref="I21:J21"/>
    <mergeCell ref="K21:N21"/>
    <mergeCell ref="O21:Q21"/>
    <mergeCell ref="R21:W21"/>
    <mergeCell ref="X21:Z21"/>
    <mergeCell ref="AA21:AC21"/>
    <mergeCell ref="C20:H20"/>
    <mergeCell ref="I20:J20"/>
    <mergeCell ref="K20:N20"/>
    <mergeCell ref="O20:Q20"/>
    <mergeCell ref="R20:W20"/>
    <mergeCell ref="X20:Z20"/>
    <mergeCell ref="B16:H19"/>
    <mergeCell ref="I16:J16"/>
    <mergeCell ref="K16:N16"/>
    <mergeCell ref="O16:Q16"/>
    <mergeCell ref="R16:W16"/>
    <mergeCell ref="X16:Z16"/>
    <mergeCell ref="AA16:AC16"/>
    <mergeCell ref="I17:J19"/>
    <mergeCell ref="K17:N17"/>
    <mergeCell ref="O17:Q19"/>
    <mergeCell ref="R17:W19"/>
    <mergeCell ref="X17:Z19"/>
    <mergeCell ref="AA17:AC19"/>
    <mergeCell ref="K18:N19"/>
    <mergeCell ref="B14:AC14"/>
    <mergeCell ref="B11:C11"/>
    <mergeCell ref="D11:E11"/>
    <mergeCell ref="H11:K11"/>
    <mergeCell ref="N11:O11"/>
    <mergeCell ref="P11:S11"/>
    <mergeCell ref="T11:V11"/>
    <mergeCell ref="C15:K15"/>
    <mergeCell ref="M15:N15"/>
    <mergeCell ref="O15:P15"/>
    <mergeCell ref="R15:Y15"/>
    <mergeCell ref="AA15:AB15"/>
    <mergeCell ref="C10:L10"/>
    <mergeCell ref="N10:O10"/>
    <mergeCell ref="P10:S10"/>
    <mergeCell ref="T10:V10"/>
    <mergeCell ref="X10:Z10"/>
    <mergeCell ref="AA10:AC10"/>
    <mergeCell ref="X11:Z11"/>
    <mergeCell ref="AA11:AC11"/>
    <mergeCell ref="B12:C12"/>
    <mergeCell ref="D12:E12"/>
    <mergeCell ref="A1:AD2"/>
    <mergeCell ref="B4:AC4"/>
    <mergeCell ref="B5:AC5"/>
    <mergeCell ref="B7:L7"/>
    <mergeCell ref="N7:AC7"/>
    <mergeCell ref="C8:K8"/>
    <mergeCell ref="O8:Z8"/>
    <mergeCell ref="AA8:AC8"/>
    <mergeCell ref="B9:C9"/>
    <mergeCell ref="D9:H9"/>
    <mergeCell ref="I9:L9"/>
    <mergeCell ref="O9:AC9"/>
  </mergeCells>
  <conditionalFormatting sqref="P49:P51 O23 R20:S27 K23:M27">
    <cfRule type="expression" dxfId="164" priority="145">
      <formula>$I20&gt;0</formula>
    </cfRule>
  </conditionalFormatting>
  <conditionalFormatting sqref="O20">
    <cfRule type="expression" dxfId="163" priority="144">
      <formula>$I20&gt;0</formula>
    </cfRule>
  </conditionalFormatting>
  <conditionalFormatting sqref="M49">
    <cfRule type="expression" dxfId="162" priority="142">
      <formula>$I49&gt;0</formula>
    </cfRule>
  </conditionalFormatting>
  <conditionalFormatting sqref="M49 P49:P51 I49 I20:AC32 L15 AA15">
    <cfRule type="expression" dxfId="161" priority="141">
      <formula>I15&lt;&gt;""</formula>
    </cfRule>
  </conditionalFormatting>
  <conditionalFormatting sqref="F12">
    <cfRule type="expression" dxfId="160" priority="139">
      <formula>F12&lt;&gt;""</formula>
    </cfRule>
    <cfRule type="expression" dxfId="159" priority="140">
      <formula>F12=""</formula>
    </cfRule>
  </conditionalFormatting>
  <conditionalFormatting sqref="L11">
    <cfRule type="expression" dxfId="158" priority="137">
      <formula>L11&lt;&gt;""</formula>
    </cfRule>
    <cfRule type="expression" dxfId="157" priority="138">
      <formula>L11=""</formula>
    </cfRule>
  </conditionalFormatting>
  <conditionalFormatting sqref="R28:S28">
    <cfRule type="expression" dxfId="156" priority="136">
      <formula>$I28&gt;0</formula>
    </cfRule>
  </conditionalFormatting>
  <conditionalFormatting sqref="R28:S28">
    <cfRule type="expression" dxfId="155" priority="135">
      <formula>R28&lt;&gt;""</formula>
    </cfRule>
  </conditionalFormatting>
  <conditionalFormatting sqref="R29:S29">
    <cfRule type="expression" dxfId="154" priority="134">
      <formula>$I29&gt;0</formula>
    </cfRule>
  </conditionalFormatting>
  <conditionalFormatting sqref="R29:S29">
    <cfRule type="expression" dxfId="153" priority="133">
      <formula>R29&lt;&gt;""</formula>
    </cfRule>
  </conditionalFormatting>
  <conditionalFormatting sqref="R27:S27">
    <cfRule type="expression" dxfId="152" priority="132">
      <formula>R27&lt;&gt;""</formula>
    </cfRule>
  </conditionalFormatting>
  <conditionalFormatting sqref="R24:S24">
    <cfRule type="expression" dxfId="151" priority="131">
      <formula>R24&lt;&gt;""</formula>
    </cfRule>
  </conditionalFormatting>
  <conditionalFormatting sqref="R30:S30">
    <cfRule type="expression" dxfId="150" priority="130">
      <formula>$I30&gt;0</formula>
    </cfRule>
  </conditionalFormatting>
  <conditionalFormatting sqref="R30:S30">
    <cfRule type="expression" dxfId="149" priority="129">
      <formula>R30&lt;&gt;""</formula>
    </cfRule>
  </conditionalFormatting>
  <conditionalFormatting sqref="R31:S31">
    <cfRule type="expression" dxfId="148" priority="128">
      <formula>$I31&gt;0</formula>
    </cfRule>
  </conditionalFormatting>
  <conditionalFormatting sqref="R31:S31">
    <cfRule type="expression" dxfId="147" priority="127">
      <formula>R31&lt;&gt;""</formula>
    </cfRule>
  </conditionalFormatting>
  <conditionalFormatting sqref="R32:S32">
    <cfRule type="expression" dxfId="146" priority="126">
      <formula>$I32&gt;0</formula>
    </cfRule>
  </conditionalFormatting>
  <conditionalFormatting sqref="R32:S32">
    <cfRule type="expression" dxfId="145" priority="125">
      <formula>R32&lt;&gt;""</formula>
    </cfRule>
  </conditionalFormatting>
  <conditionalFormatting sqref="K31:M31">
    <cfRule type="expression" dxfId="144" priority="124">
      <formula>K31&lt;&gt;""</formula>
    </cfRule>
  </conditionalFormatting>
  <conditionalFormatting sqref="K32:M32">
    <cfRule type="expression" dxfId="143" priority="123">
      <formula>K32&lt;&gt;""</formula>
    </cfRule>
  </conditionalFormatting>
  <conditionalFormatting sqref="K27:M27">
    <cfRule type="expression" dxfId="142" priority="122">
      <formula>K27&lt;&gt;""</formula>
    </cfRule>
  </conditionalFormatting>
  <conditionalFormatting sqref="K29:M29">
    <cfRule type="expression" dxfId="141" priority="121">
      <formula>$I29&gt;0</formula>
    </cfRule>
  </conditionalFormatting>
  <conditionalFormatting sqref="K29:M29">
    <cfRule type="expression" dxfId="140" priority="120">
      <formula>K29&lt;&gt;""</formula>
    </cfRule>
  </conditionalFormatting>
  <conditionalFormatting sqref="K28:M28">
    <cfRule type="expression" dxfId="139" priority="119">
      <formula>$I28&gt;0</formula>
    </cfRule>
  </conditionalFormatting>
  <conditionalFormatting sqref="K28:M28">
    <cfRule type="expression" dxfId="138" priority="118">
      <formula>K28&lt;&gt;""</formula>
    </cfRule>
  </conditionalFormatting>
  <conditionalFormatting sqref="K23:M27">
    <cfRule type="expression" dxfId="137" priority="117">
      <formula>K23&lt;&gt;""</formula>
    </cfRule>
  </conditionalFormatting>
  <conditionalFormatting sqref="K22:M22">
    <cfRule type="expression" dxfId="136" priority="116">
      <formula>$I22&gt;0</formula>
    </cfRule>
  </conditionalFormatting>
  <conditionalFormatting sqref="K22:M22">
    <cfRule type="expression" dxfId="135" priority="115">
      <formula>K22&lt;&gt;""</formula>
    </cfRule>
  </conditionalFormatting>
  <conditionalFormatting sqref="K21:M21">
    <cfRule type="expression" dxfId="134" priority="114">
      <formula>$I21&gt;0</formula>
    </cfRule>
  </conditionalFormatting>
  <conditionalFormatting sqref="K21:M21">
    <cfRule type="expression" dxfId="133" priority="113">
      <formula>K21&lt;&gt;""</formula>
    </cfRule>
  </conditionalFormatting>
  <conditionalFormatting sqref="K20:M20">
    <cfRule type="expression" dxfId="132" priority="112">
      <formula>$I20&gt;0</formula>
    </cfRule>
  </conditionalFormatting>
  <conditionalFormatting sqref="K20:M20">
    <cfRule type="expression" dxfId="131" priority="111">
      <formula>K20&lt;&gt;""</formula>
    </cfRule>
  </conditionalFormatting>
  <conditionalFormatting sqref="AA22">
    <cfRule type="expression" dxfId="130" priority="110">
      <formula>AA22&lt;&gt;""</formula>
    </cfRule>
  </conditionalFormatting>
  <conditionalFormatting sqref="AA23:AA27">
    <cfRule type="expression" dxfId="129" priority="109">
      <formula>AA23&lt;&gt;""</formula>
    </cfRule>
  </conditionalFormatting>
  <conditionalFormatting sqref="AA28">
    <cfRule type="expression" dxfId="128" priority="108">
      <formula>AA28&lt;&gt;""</formula>
    </cfRule>
  </conditionalFormatting>
  <conditionalFormatting sqref="AA29">
    <cfRule type="expression" dxfId="127" priority="107">
      <formula>AA29&lt;&gt;""</formula>
    </cfRule>
  </conditionalFormatting>
  <conditionalFormatting sqref="AA27">
    <cfRule type="expression" dxfId="126" priority="106">
      <formula>AA27&lt;&gt;""</formula>
    </cfRule>
  </conditionalFormatting>
  <conditionalFormatting sqref="AA24">
    <cfRule type="expression" dxfId="125" priority="105">
      <formula>AA24&lt;&gt;""</formula>
    </cfRule>
  </conditionalFormatting>
  <conditionalFormatting sqref="AA30">
    <cfRule type="expression" dxfId="124" priority="104">
      <formula>AA30&lt;&gt;""</formula>
    </cfRule>
  </conditionalFormatting>
  <conditionalFormatting sqref="AA31">
    <cfRule type="expression" dxfId="123" priority="103">
      <formula>AA31&lt;&gt;""</formula>
    </cfRule>
  </conditionalFormatting>
  <conditionalFormatting sqref="AA32">
    <cfRule type="expression" dxfId="122" priority="102">
      <formula>AA32&lt;&gt;""</formula>
    </cfRule>
  </conditionalFormatting>
  <conditionalFormatting sqref="F11">
    <cfRule type="expression" dxfId="121" priority="100">
      <formula>F11&lt;&gt;""</formula>
    </cfRule>
    <cfRule type="expression" dxfId="120" priority="101">
      <formula>F11=""</formula>
    </cfRule>
  </conditionalFormatting>
  <conditionalFormatting sqref="X35:X36">
    <cfRule type="expression" dxfId="119" priority="5">
      <formula>$X35&lt;&gt;""</formula>
    </cfRule>
  </conditionalFormatting>
  <conditionalFormatting sqref="O21">
    <cfRule type="expression" dxfId="118" priority="99">
      <formula>$I21&gt;0</formula>
    </cfRule>
  </conditionalFormatting>
  <conditionalFormatting sqref="O21">
    <cfRule type="expression" dxfId="117" priority="98">
      <formula>O21&lt;&gt;""</formula>
    </cfRule>
  </conditionalFormatting>
  <conditionalFormatting sqref="O22">
    <cfRule type="expression" dxfId="116" priority="97">
      <formula>$I22&gt;0</formula>
    </cfRule>
  </conditionalFormatting>
  <conditionalFormatting sqref="O22">
    <cfRule type="expression" dxfId="115" priority="96">
      <formula>O22&lt;&gt;""</formula>
    </cfRule>
  </conditionalFormatting>
  <conditionalFormatting sqref="O23:O27">
    <cfRule type="expression" dxfId="114" priority="95">
      <formula>O23&lt;&gt;""</formula>
    </cfRule>
  </conditionalFormatting>
  <conditionalFormatting sqref="G32:H32">
    <cfRule type="expression" dxfId="113" priority="94">
      <formula>$I$32&gt;0</formula>
    </cfRule>
  </conditionalFormatting>
  <conditionalFormatting sqref="K18:N19">
    <cfRule type="expression" dxfId="112" priority="93">
      <formula>$I$20&gt;0</formula>
    </cfRule>
  </conditionalFormatting>
  <conditionalFormatting sqref="P57">
    <cfRule type="expression" dxfId="111" priority="78">
      <formula>P57&lt;&gt;""</formula>
    </cfRule>
  </conditionalFormatting>
  <conditionalFormatting sqref="T49:T57">
    <cfRule type="expression" dxfId="110" priority="92">
      <formula>$I49&gt;0</formula>
    </cfRule>
  </conditionalFormatting>
  <conditionalFormatting sqref="I49:AC57">
    <cfRule type="expression" dxfId="109" priority="90">
      <formula>I49&lt;&gt;""</formula>
    </cfRule>
  </conditionalFormatting>
  <conditionalFormatting sqref="AA51:AA57">
    <cfRule type="expression" dxfId="108" priority="6">
      <formula>AA51&lt;&gt;""</formula>
    </cfRule>
  </conditionalFormatting>
  <conditionalFormatting sqref="P52">
    <cfRule type="expression" dxfId="107" priority="89">
      <formula>$I52&gt;0</formula>
    </cfRule>
  </conditionalFormatting>
  <conditionalFormatting sqref="P52">
    <cfRule type="expression" dxfId="106" priority="88">
      <formula>P52&lt;&gt;""</formula>
    </cfRule>
  </conditionalFormatting>
  <conditionalFormatting sqref="P53">
    <cfRule type="expression" dxfId="105" priority="87">
      <formula>$I53&gt;0</formula>
    </cfRule>
  </conditionalFormatting>
  <conditionalFormatting sqref="P53">
    <cfRule type="expression" dxfId="104" priority="86">
      <formula>P53&lt;&gt;""</formula>
    </cfRule>
  </conditionalFormatting>
  <conditionalFormatting sqref="P54">
    <cfRule type="expression" dxfId="103" priority="85">
      <formula>$I54&gt;0</formula>
    </cfRule>
  </conditionalFormatting>
  <conditionalFormatting sqref="P54">
    <cfRule type="expression" dxfId="102" priority="84">
      <formula>P54&lt;&gt;""</formula>
    </cfRule>
  </conditionalFormatting>
  <conditionalFormatting sqref="P55">
    <cfRule type="expression" dxfId="101" priority="83">
      <formula>$I55&gt;0</formula>
    </cfRule>
  </conditionalFormatting>
  <conditionalFormatting sqref="P55">
    <cfRule type="expression" dxfId="100" priority="82">
      <formula>P55&lt;&gt;""</formula>
    </cfRule>
  </conditionalFormatting>
  <conditionalFormatting sqref="P56">
    <cfRule type="expression" dxfId="99" priority="81">
      <formula>$I56&gt;0</formula>
    </cfRule>
  </conditionalFormatting>
  <conditionalFormatting sqref="P56">
    <cfRule type="expression" dxfId="98" priority="80">
      <formula>P56&lt;&gt;""</formula>
    </cfRule>
  </conditionalFormatting>
  <conditionalFormatting sqref="P57">
    <cfRule type="expression" dxfId="97" priority="79">
      <formula>$I57&gt;0</formula>
    </cfRule>
  </conditionalFormatting>
  <conditionalFormatting sqref="M50">
    <cfRule type="expression" dxfId="96" priority="77">
      <formula>$I50&gt;0</formula>
    </cfRule>
  </conditionalFormatting>
  <conditionalFormatting sqref="M50">
    <cfRule type="expression" dxfId="95" priority="76">
      <formula>M50&lt;&gt;""</formula>
    </cfRule>
  </conditionalFormatting>
  <conditionalFormatting sqref="M51">
    <cfRule type="expression" dxfId="94" priority="75">
      <formula>$I51&gt;0</formula>
    </cfRule>
  </conditionalFormatting>
  <conditionalFormatting sqref="M51">
    <cfRule type="expression" dxfId="93" priority="74">
      <formula>M51&lt;&gt;""</formula>
    </cfRule>
  </conditionalFormatting>
  <conditionalFormatting sqref="M52">
    <cfRule type="expression" dxfId="92" priority="73">
      <formula>$I52&gt;0</formula>
    </cfRule>
  </conditionalFormatting>
  <conditionalFormatting sqref="M52">
    <cfRule type="expression" dxfId="91" priority="72">
      <formula>M52&lt;&gt;""</formula>
    </cfRule>
  </conditionalFormatting>
  <conditionalFormatting sqref="M53">
    <cfRule type="expression" dxfId="90" priority="71">
      <formula>$I53&gt;0</formula>
    </cfRule>
  </conditionalFormatting>
  <conditionalFormatting sqref="M53">
    <cfRule type="expression" dxfId="89" priority="70">
      <formula>M53&lt;&gt;""</formula>
    </cfRule>
  </conditionalFormatting>
  <conditionalFormatting sqref="M54">
    <cfRule type="expression" dxfId="88" priority="69">
      <formula>$I54&gt;0</formula>
    </cfRule>
  </conditionalFormatting>
  <conditionalFormatting sqref="M54">
    <cfRule type="expression" dxfId="87" priority="68">
      <formula>M54&lt;&gt;""</formula>
    </cfRule>
  </conditionalFormatting>
  <conditionalFormatting sqref="M55">
    <cfRule type="expression" dxfId="86" priority="67">
      <formula>$I55&gt;0</formula>
    </cfRule>
  </conditionalFormatting>
  <conditionalFormatting sqref="M55">
    <cfRule type="expression" dxfId="85" priority="66">
      <formula>M55&lt;&gt;""</formula>
    </cfRule>
  </conditionalFormatting>
  <conditionalFormatting sqref="M56">
    <cfRule type="expression" dxfId="84" priority="65">
      <formula>$I56&gt;0</formula>
    </cfRule>
  </conditionalFormatting>
  <conditionalFormatting sqref="M56">
    <cfRule type="expression" dxfId="83" priority="64">
      <formula>M56&lt;&gt;""</formula>
    </cfRule>
  </conditionalFormatting>
  <conditionalFormatting sqref="M57">
    <cfRule type="expression" dxfId="82" priority="63">
      <formula>$I57&gt;0</formula>
    </cfRule>
  </conditionalFormatting>
  <conditionalFormatting sqref="M57">
    <cfRule type="expression" dxfId="81" priority="62">
      <formula>M57&lt;&gt;""</formula>
    </cfRule>
  </conditionalFormatting>
  <conditionalFormatting sqref="I50">
    <cfRule type="expression" dxfId="80" priority="61">
      <formula>I50&lt;&gt;""</formula>
    </cfRule>
  </conditionalFormatting>
  <conditionalFormatting sqref="I51">
    <cfRule type="expression" dxfId="79" priority="60">
      <formula>I51&lt;&gt;""</formula>
    </cfRule>
  </conditionalFormatting>
  <conditionalFormatting sqref="I52">
    <cfRule type="expression" dxfId="78" priority="59">
      <formula>I52&lt;&gt;""</formula>
    </cfRule>
  </conditionalFormatting>
  <conditionalFormatting sqref="K57">
    <cfRule type="expression" dxfId="77" priority="36">
      <formula>K57&lt;&gt;""</formula>
    </cfRule>
  </conditionalFormatting>
  <conditionalFormatting sqref="I57">
    <cfRule type="expression" dxfId="76" priority="58">
      <formula>I57&lt;&gt;""</formula>
    </cfRule>
  </conditionalFormatting>
  <conditionalFormatting sqref="I56">
    <cfRule type="expression" dxfId="75" priority="57">
      <formula>I56&lt;&gt;""</formula>
    </cfRule>
  </conditionalFormatting>
  <conditionalFormatting sqref="I55">
    <cfRule type="expression" dxfId="74" priority="56">
      <formula>I55&lt;&gt;""</formula>
    </cfRule>
  </conditionalFormatting>
  <conditionalFormatting sqref="I53">
    <cfRule type="expression" dxfId="73" priority="55">
      <formula>I53&lt;&gt;""</formula>
    </cfRule>
  </conditionalFormatting>
  <conditionalFormatting sqref="I54">
    <cfRule type="expression" dxfId="72" priority="54">
      <formula>I54&lt;&gt;""</formula>
    </cfRule>
  </conditionalFormatting>
  <conditionalFormatting sqref="K49">
    <cfRule type="expression" dxfId="71" priority="53">
      <formula>$I49&gt;0</formula>
    </cfRule>
  </conditionalFormatting>
  <conditionalFormatting sqref="K49">
    <cfRule type="expression" dxfId="70" priority="52">
      <formula>K49&lt;&gt;""</formula>
    </cfRule>
  </conditionalFormatting>
  <conditionalFormatting sqref="K50">
    <cfRule type="expression" dxfId="69" priority="51">
      <formula>$I50&gt;0</formula>
    </cfRule>
  </conditionalFormatting>
  <conditionalFormatting sqref="K50">
    <cfRule type="expression" dxfId="68" priority="50">
      <formula>K50&lt;&gt;""</formula>
    </cfRule>
  </conditionalFormatting>
  <conditionalFormatting sqref="K51">
    <cfRule type="expression" dxfId="67" priority="49">
      <formula>$I51&gt;0</formula>
    </cfRule>
  </conditionalFormatting>
  <conditionalFormatting sqref="K51">
    <cfRule type="expression" dxfId="66" priority="48">
      <formula>K51&lt;&gt;""</formula>
    </cfRule>
  </conditionalFormatting>
  <conditionalFormatting sqref="K52">
    <cfRule type="expression" dxfId="65" priority="47">
      <formula>$I52&gt;0</formula>
    </cfRule>
  </conditionalFormatting>
  <conditionalFormatting sqref="K52">
    <cfRule type="expression" dxfId="64" priority="46">
      <formula>K52&lt;&gt;""</formula>
    </cfRule>
  </conditionalFormatting>
  <conditionalFormatting sqref="K53">
    <cfRule type="expression" dxfId="63" priority="45">
      <formula>$I53&gt;0</formula>
    </cfRule>
  </conditionalFormatting>
  <conditionalFormatting sqref="K53">
    <cfRule type="expression" dxfId="62" priority="44">
      <formula>K53&lt;&gt;""</formula>
    </cfRule>
  </conditionalFormatting>
  <conditionalFormatting sqref="K54">
    <cfRule type="expression" dxfId="61" priority="43">
      <formula>$I54&gt;0</formula>
    </cfRule>
  </conditionalFormatting>
  <conditionalFormatting sqref="K54">
    <cfRule type="expression" dxfId="60" priority="42">
      <formula>K54&lt;&gt;""</formula>
    </cfRule>
  </conditionalFormatting>
  <conditionalFormatting sqref="K55">
    <cfRule type="expression" dxfId="59" priority="41">
      <formula>$I55&gt;0</formula>
    </cfRule>
  </conditionalFormatting>
  <conditionalFormatting sqref="K55">
    <cfRule type="expression" dxfId="58" priority="40">
      <formula>K55&lt;&gt;""</formula>
    </cfRule>
  </conditionalFormatting>
  <conditionalFormatting sqref="K56">
    <cfRule type="expression" dxfId="57" priority="39">
      <formula>$I56&gt;0</formula>
    </cfRule>
  </conditionalFormatting>
  <conditionalFormatting sqref="K56">
    <cfRule type="expression" dxfId="56" priority="38">
      <formula>K56&lt;&gt;""</formula>
    </cfRule>
  </conditionalFormatting>
  <conditionalFormatting sqref="K57">
    <cfRule type="expression" dxfId="55" priority="37">
      <formula>$I57&gt;0</formula>
    </cfRule>
  </conditionalFormatting>
  <conditionalFormatting sqref="X41:AC42">
    <cfRule type="expression" dxfId="54" priority="143">
      <formula>X$39&lt;&gt;""</formula>
    </cfRule>
  </conditionalFormatting>
  <conditionalFormatting sqref="AA8:AC8">
    <cfRule type="expression" dxfId="53" priority="31">
      <formula>$AA$8&lt;&gt;""</formula>
    </cfRule>
    <cfRule type="expression" dxfId="52" priority="33">
      <formula>AND($T$10="",$T$11="",$AA$10="",$AA$11="")</formula>
    </cfRule>
  </conditionalFormatting>
  <conditionalFormatting sqref="T10:V11">
    <cfRule type="expression" dxfId="51" priority="146">
      <formula>$T10&lt;&gt;""</formula>
    </cfRule>
  </conditionalFormatting>
  <conditionalFormatting sqref="AA10:AC11">
    <cfRule type="expression" dxfId="50" priority="32">
      <formula>$AA10&lt;&gt;""</formula>
    </cfRule>
  </conditionalFormatting>
  <conditionalFormatting sqref="T10:V11 AA10:AC11">
    <cfRule type="expression" dxfId="49" priority="35">
      <formula>AND($AA$8="",$T$11="",$AA$10="",$AA$11="",$T$10="")</formula>
    </cfRule>
  </conditionalFormatting>
  <conditionalFormatting sqref="I25 K25:M25">
    <cfRule type="expression" dxfId="48" priority="27">
      <formula>I25&lt;&gt;""</formula>
    </cfRule>
  </conditionalFormatting>
  <conditionalFormatting sqref="R25:S25">
    <cfRule type="expression" dxfId="47" priority="29">
      <formula>R25&lt;&gt;""</formula>
    </cfRule>
  </conditionalFormatting>
  <conditionalFormatting sqref="AA25">
    <cfRule type="expression" dxfId="46" priority="28">
      <formula>AA25&lt;&gt;""</formula>
    </cfRule>
  </conditionalFormatting>
  <conditionalFormatting sqref="I26:I27 K26:M27">
    <cfRule type="expression" dxfId="45" priority="24">
      <formula>I26&lt;&gt;""</formula>
    </cfRule>
  </conditionalFormatting>
  <conditionalFormatting sqref="R26:S27">
    <cfRule type="expression" dxfId="44" priority="26">
      <formula>R26&lt;&gt;""</formula>
    </cfRule>
  </conditionalFormatting>
  <conditionalFormatting sqref="AA26:AA27">
    <cfRule type="expression" dxfId="43" priority="25">
      <formula>AA26&lt;&gt;""</formula>
    </cfRule>
  </conditionalFormatting>
  <conditionalFormatting sqref="O71:AC71">
    <cfRule type="expression" dxfId="42" priority="22">
      <formula>O$70&lt;&gt;""</formula>
    </cfRule>
  </conditionalFormatting>
  <conditionalFormatting sqref="O69:AC69">
    <cfRule type="expression" dxfId="41" priority="23">
      <formula>O$68&lt;&gt;""</formula>
    </cfRule>
  </conditionalFormatting>
  <conditionalFormatting sqref="O68:AC71">
    <cfRule type="expression" dxfId="40" priority="21">
      <formula>O68&lt;&gt;""</formula>
    </cfRule>
  </conditionalFormatting>
  <conditionalFormatting sqref="P61:R61">
    <cfRule type="expression" dxfId="39" priority="20">
      <formula>$P61&lt;&gt;""</formula>
    </cfRule>
  </conditionalFormatting>
  <conditionalFormatting sqref="U39:AC42">
    <cfRule type="expression" dxfId="38" priority="19">
      <formula>U39&lt;&gt;""</formula>
    </cfRule>
  </conditionalFormatting>
  <conditionalFormatting sqref="B8:C8">
    <cfRule type="expression" dxfId="37" priority="18">
      <formula>#REF!&lt;1</formula>
    </cfRule>
  </conditionalFormatting>
  <conditionalFormatting sqref="L8">
    <cfRule type="expression" dxfId="36" priority="16">
      <formula>L8&lt;&gt;""</formula>
    </cfRule>
    <cfRule type="expression" dxfId="35" priority="17">
      <formula>L8=""</formula>
    </cfRule>
  </conditionalFormatting>
  <conditionalFormatting sqref="L8">
    <cfRule type="expression" dxfId="34" priority="15">
      <formula>#REF!&lt;1</formula>
    </cfRule>
  </conditionalFormatting>
  <conditionalFormatting sqref="N7:AC11">
    <cfRule type="expression" dxfId="33" priority="30">
      <formula>OR($F$12&lt;=0,$F$12="")</formula>
    </cfRule>
  </conditionalFormatting>
  <conditionalFormatting sqref="B38:AC42">
    <cfRule type="expression" dxfId="32" priority="4">
      <formula>$F$12&lt;=0</formula>
    </cfRule>
  </conditionalFormatting>
  <conditionalFormatting sqref="B22:AC22 B25:AC26">
    <cfRule type="expression" dxfId="31" priority="7">
      <formula>AND($L$11=0,$L$11&lt;&gt;"")</formula>
    </cfRule>
  </conditionalFormatting>
  <conditionalFormatting sqref="I9:L9">
    <cfRule type="expression" dxfId="30" priority="8">
      <formula>$I$9&lt;&gt;""</formula>
    </cfRule>
  </conditionalFormatting>
  <conditionalFormatting sqref="B15:C15">
    <cfRule type="expression" dxfId="29" priority="13">
      <formula>#REF!&lt;1</formula>
    </cfRule>
  </conditionalFormatting>
  <conditionalFormatting sqref="Q15:R15">
    <cfRule type="expression" dxfId="28" priority="12">
      <formula>#REF!&lt;1</formula>
    </cfRule>
  </conditionalFormatting>
  <conditionalFormatting sqref="Z15">
    <cfRule type="expression" dxfId="27" priority="11">
      <formula>Z15&lt;&gt;""</formula>
    </cfRule>
  </conditionalFormatting>
  <conditionalFormatting sqref="AC15">
    <cfRule type="expression" dxfId="26" priority="10">
      <formula>AC15&lt;&gt;""</formula>
    </cfRule>
  </conditionalFormatting>
  <conditionalFormatting sqref="O15">
    <cfRule type="expression" dxfId="25" priority="9">
      <formula>O15&lt;&gt;""</formula>
    </cfRule>
  </conditionalFormatting>
  <conditionalFormatting sqref="P63:R65">
    <cfRule type="expression" dxfId="24" priority="1">
      <formula>$P63&lt;&gt;""</formula>
    </cfRule>
  </conditionalFormatting>
  <conditionalFormatting sqref="P62:R62">
    <cfRule type="expression" dxfId="23" priority="2">
      <formula>$P62&lt;&gt;""</formula>
    </cfRule>
  </conditionalFormatting>
  <dataValidations count="6">
    <dataValidation type="whole" allowBlank="1" showInputMessage="1" showErrorMessage="1" sqref="AC15 O15:P15" xr:uid="{282C0CBB-AAB5-4FC3-8777-388AC9A9327E}">
      <formula1>2010</formula1>
      <formula2>2050</formula2>
    </dataValidation>
    <dataValidation type="whole" allowBlank="1" showInputMessage="1" showErrorMessage="1" sqref="Z15 L15" xr:uid="{B8394A00-FBF5-415D-BBDA-CB1903C96DA7}">
      <formula1>0</formula1>
      <formula2>31</formula2>
    </dataValidation>
    <dataValidation type="decimal" operator="greaterThan" allowBlank="1" showInputMessage="1" showErrorMessage="1" sqref="T10:V11 AA10:AC11 AA8:AC8 AA49:AC57 X36:AC36 U40:AC40" xr:uid="{5C5D0D61-4CED-4654-900C-8152C407A615}">
      <formula1>0</formula1>
    </dataValidation>
    <dataValidation type="decimal" allowBlank="1" showInputMessage="1" showErrorMessage="1" sqref="L11:L12 F11:F12" xr:uid="{DAB936C7-AE0B-4E96-BCCE-91AEDA03ECA8}">
      <formula1>0</formula1>
      <formula2>30</formula2>
    </dataValidation>
    <dataValidation operator="greaterThanOrEqual" allowBlank="1" showInputMessage="1" showErrorMessage="1" sqref="X70 T70 O70 K70" xr:uid="{8FE27C74-1C5C-46AB-9BB1-1458A1C8C32A}"/>
    <dataValidation type="decimal" operator="greaterThanOrEqual" allowBlank="1" showInputMessage="1" showErrorMessage="1" sqref="I49:J57 AA20:AC32 X68 O68 T68 K68 I20:J32 P61:P65" xr:uid="{CA121CD5-BEBC-4810-B67B-FF23B761476E}">
      <formula1>0</formula1>
    </dataValidation>
  </dataValidations>
  <pageMargins left="0.7" right="0.7" top="0.75" bottom="0.75" header="0.3" footer="0.3"/>
  <pageSetup orientation="portrait" r:id="rId1"/>
  <extLst>
    <ext xmlns:x14="http://schemas.microsoft.com/office/spreadsheetml/2009/9/main" uri="{78C0D931-6437-407d-A8EE-F0AAD7539E65}">
      <x14:conditionalFormattings>
        <x14:conditionalFormatting xmlns:xm="http://schemas.microsoft.com/office/excel/2006/main">
          <x14:cfRule type="expression" priority="14" id="{475A7A92-6544-4AB7-8E5D-C1AF3E0850E6}">
            <xm:f>$L$8='0d. Support language'!$A$9</xm:f>
            <x14:dxf>
              <fill>
                <patternFill>
                  <bgColor rgb="FFFFEAA3"/>
                </patternFill>
              </fill>
            </x14:dxf>
          </x14:cfRule>
          <xm:sqref>I9:L9</xm:sqref>
        </x14:conditionalFormatting>
        <x14:conditionalFormatting xmlns:xm="http://schemas.microsoft.com/office/excel/2006/main">
          <x14:cfRule type="expression" priority="34" id="{8F870423-01A2-4EE7-91BB-FCEF2718650C}">
            <xm:f>$X$35='0d. Support language'!$A$8</xm:f>
            <x14:dxf>
              <fill>
                <patternFill>
                  <bgColor rgb="FFFFEAA3"/>
                </patternFill>
              </fill>
            </x14:dxf>
          </x14:cfRule>
          <xm:sqref>X36:AC36</xm:sqref>
        </x14:conditionalFormatting>
        <x14:conditionalFormatting xmlns:xm="http://schemas.microsoft.com/office/excel/2006/main">
          <x14:cfRule type="expression" priority="239" id="{E3466CDA-D35F-4C85-90F5-F3D51706E1EA}">
            <xm:f>OR($R20='0d. Support language'!$A$68,$R20='0d. Support language'!$A$69)</xm:f>
            <x14:dxf>
              <fill>
                <patternFill>
                  <bgColor rgb="FFFFEAA3"/>
                </patternFill>
              </fill>
            </x14:dxf>
          </x14:cfRule>
          <xm:sqref>X20:AC32</xm:sqref>
        </x14:conditionalFormatting>
        <x14:conditionalFormatting xmlns:xm="http://schemas.microsoft.com/office/excel/2006/main">
          <x14:cfRule type="expression" priority="240" id="{08F95471-494A-4025-95F2-9BDD5BEAC077}">
            <xm:f>OR($T49='0d. Support language'!$A$68,$T49='0d. Support language'!$A$69)</xm:f>
            <x14:dxf>
              <fill>
                <patternFill>
                  <bgColor rgb="FFFFEAA3"/>
                </patternFill>
              </fill>
            </x14:dxf>
          </x14:cfRule>
          <xm:sqref>X49:AC57</xm:sqref>
        </x14:conditionalFormatting>
        <x14:conditionalFormatting xmlns:xm="http://schemas.microsoft.com/office/excel/2006/main">
          <x14:cfRule type="expression" priority="241" id="{BD45AF52-EE78-44DE-B1EC-910497937FB9}">
            <xm:f>OR(U$39='0d. Support language'!$A$68,U$39='0d. Support language'!$A$69)</xm:f>
            <x14:dxf>
              <fill>
                <patternFill>
                  <bgColor rgb="FFFFEAA3"/>
                </patternFill>
              </fill>
            </x14:dxf>
          </x14:cfRule>
          <xm:sqref>U40:AC40</xm:sqref>
        </x14:conditionalFormatting>
      </x14:conditionalFormattings>
    </ext>
    <ext xmlns:x14="http://schemas.microsoft.com/office/spreadsheetml/2009/9/main" uri="{CCE6A557-97BC-4b89-ADB6-D9C93CAAB3DF}">
      <x14:dataValidations xmlns:xm="http://schemas.microsoft.com/office/excel/2006/main" count="6">
        <x14:dataValidation type="list" allowBlank="1" showInputMessage="1" showErrorMessage="1" xr:uid="{11A44F78-D1AD-4D30-A1FD-5013B17A3BED}">
          <x14:formula1>
            <xm:f>'0d. Support language'!$D$19:$D$30</xm:f>
          </x14:formula1>
          <xm:sqref>M15:N15 AA15:AB15</xm:sqref>
        </x14:dataValidation>
        <x14:dataValidation type="list" allowBlank="1" showInputMessage="1" showErrorMessage="1" xr:uid="{ED517151-B19D-4FD7-9F76-4BD7A8D7F24A}">
          <x14:formula1>
            <xm:f>'0d. Support language'!$C$18:$C$27</xm:f>
          </x14:formula1>
          <xm:sqref>P49:S57</xm:sqref>
        </x14:dataValidation>
        <x14:dataValidation type="list" allowBlank="1" showInputMessage="1" showErrorMessage="1" xr:uid="{1EAB7CE7-1737-46AF-9069-C3093156942C}">
          <x14:formula1>
            <xm:f>'0d. Support language'!$A$8:$A$9</xm:f>
          </x14:formula1>
          <xm:sqref>X35:AC35</xm:sqref>
        </x14:dataValidation>
        <x14:dataValidation type="list" allowBlank="1" showInputMessage="1" showErrorMessage="1" xr:uid="{7A27DF3E-5DF9-476B-ADBA-9E318C00A8EA}">
          <x14:formula1>
            <xm:f>'0d. Support language'!$C$3:$C$4</xm:f>
          </x14:formula1>
          <xm:sqref>U41:AC41</xm:sqref>
        </x14:dataValidation>
        <x14:dataValidation type="list" allowBlank="1" showInputMessage="1" showErrorMessage="1" xr:uid="{78FD1FB9-DE1F-4CD7-97FD-171886671577}">
          <x14:formula1>
            <xm:f>'0d. Support language'!$A$66:$A$69</xm:f>
          </x14:formula1>
          <xm:sqref>U39:AC39 R20:W32</xm:sqref>
        </x14:dataValidation>
        <x14:dataValidation type="list" allowBlank="1" showInputMessage="1" showErrorMessage="1" xr:uid="{370052C0-9BC2-4746-88AC-D11933E978F4}">
          <x14:formula1>
            <xm:f>'0d. Support language'!$A$73:$A$77</xm:f>
          </x14:formula1>
          <xm:sqref>T49:W57</xm:sqref>
        </x14:dataValidation>
      </x14:dataValidations>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E107DA-B8EE-480F-9CC4-5D1E1ABE83C7}">
  <sheetPr>
    <tabColor rgb="FFFFEAA3"/>
  </sheetPr>
  <dimension ref="A1:S45"/>
  <sheetViews>
    <sheetView showGridLines="0" topLeftCell="A19" workbookViewId="0">
      <selection activeCell="L14" sqref="L14:M14"/>
    </sheetView>
  </sheetViews>
  <sheetFormatPr defaultColWidth="0" defaultRowHeight="14.4" zeroHeight="1" x14ac:dyDescent="0.3"/>
  <cols>
    <col min="1" max="1" width="1.6640625" customWidth="1"/>
    <col min="2" max="2" width="5.33203125" customWidth="1"/>
    <col min="3" max="3" width="1.6640625" customWidth="1"/>
    <col min="4" max="4" width="41.5546875" customWidth="1"/>
    <col min="5" max="5" width="15.88671875" customWidth="1"/>
    <col min="6" max="6" width="3.109375" customWidth="1"/>
    <col min="7" max="7" width="10.44140625" customWidth="1"/>
    <col min="8" max="8" width="12.44140625" customWidth="1"/>
    <col min="9" max="9" width="13.33203125" customWidth="1"/>
    <col min="10" max="10" width="10.109375" customWidth="1"/>
    <col min="11" max="11" width="1.6640625" customWidth="1"/>
    <col min="12" max="12" width="5.33203125" customWidth="1"/>
    <col min="13" max="13" width="8.88671875" customWidth="1"/>
    <col min="14" max="14" width="12.6640625" customWidth="1"/>
    <col min="15" max="15" width="16.44140625" customWidth="1"/>
    <col min="16" max="16" width="14.33203125" customWidth="1"/>
    <col min="17" max="17" width="13.6640625" customWidth="1"/>
    <col min="18" max="18" width="8.88671875" customWidth="1"/>
    <col min="19" max="19" width="1.6640625" customWidth="1"/>
    <col min="20" max="16384" width="8.88671875" hidden="1"/>
  </cols>
  <sheetData>
    <row r="1" spans="1:19" ht="22.2" customHeight="1" x14ac:dyDescent="0.3">
      <c r="A1" s="496" t="s">
        <v>12605</v>
      </c>
      <c r="B1" s="294"/>
      <c r="C1" s="294"/>
      <c r="D1" s="294"/>
      <c r="E1" s="294"/>
      <c r="F1" s="294"/>
      <c r="G1" s="294"/>
      <c r="H1" s="294"/>
      <c r="I1" s="294"/>
      <c r="J1" s="294"/>
      <c r="K1" s="294"/>
      <c r="L1" s="294"/>
      <c r="M1" s="294"/>
      <c r="N1" s="294"/>
      <c r="O1" s="294"/>
      <c r="P1" s="294"/>
      <c r="Q1" s="294"/>
      <c r="R1" s="294"/>
      <c r="S1" s="294"/>
    </row>
    <row r="2" spans="1:19" ht="22.2" customHeight="1" x14ac:dyDescent="0.3">
      <c r="A2" s="496"/>
      <c r="B2" s="294"/>
      <c r="C2" s="294"/>
      <c r="D2" s="294"/>
      <c r="E2" s="294"/>
      <c r="F2" s="294"/>
      <c r="G2" s="294"/>
      <c r="H2" s="294"/>
      <c r="I2" s="294"/>
      <c r="J2" s="294"/>
      <c r="K2" s="294"/>
      <c r="L2" s="294"/>
      <c r="M2" s="294"/>
      <c r="N2" s="294"/>
      <c r="O2" s="294"/>
      <c r="P2" s="294"/>
      <c r="Q2" s="294"/>
      <c r="R2" s="294"/>
      <c r="S2" s="294"/>
    </row>
    <row r="3" spans="1:19" ht="10.199999999999999" customHeight="1" x14ac:dyDescent="0.3">
      <c r="A3" s="13"/>
      <c r="B3" s="13"/>
      <c r="C3" s="13"/>
      <c r="D3" s="13"/>
      <c r="E3" s="13"/>
      <c r="F3" s="15"/>
      <c r="G3" s="15"/>
      <c r="H3" s="15"/>
      <c r="I3" s="15"/>
      <c r="J3" s="15"/>
      <c r="K3" s="15"/>
      <c r="L3" s="15"/>
      <c r="M3" s="15"/>
      <c r="N3" s="15"/>
      <c r="O3" s="15"/>
      <c r="P3" s="15"/>
      <c r="Q3" s="15"/>
      <c r="R3" s="15"/>
      <c r="S3" s="15"/>
    </row>
    <row r="4" spans="1:19" ht="15" x14ac:dyDescent="0.3">
      <c r="A4" s="13"/>
      <c r="B4" s="406" t="s">
        <v>262</v>
      </c>
      <c r="C4" s="406"/>
      <c r="D4" s="406"/>
      <c r="E4" s="406"/>
      <c r="F4" s="406"/>
      <c r="G4" s="406"/>
      <c r="H4" s="406"/>
      <c r="I4" s="406"/>
      <c r="J4" s="406"/>
      <c r="K4" s="406"/>
      <c r="L4" s="406"/>
      <c r="M4" s="406"/>
      <c r="N4" s="406"/>
      <c r="O4" s="406"/>
      <c r="P4" s="406"/>
      <c r="Q4" s="406"/>
      <c r="R4" s="406"/>
    </row>
    <row r="5" spans="1:19" ht="35.700000000000003" customHeight="1" x14ac:dyDescent="0.3">
      <c r="A5" s="13"/>
      <c r="B5" s="308" t="s">
        <v>263</v>
      </c>
      <c r="C5" s="308"/>
      <c r="D5" s="308"/>
      <c r="E5" s="308"/>
      <c r="F5" s="308"/>
      <c r="G5" s="308"/>
      <c r="H5" s="308"/>
      <c r="I5" s="308"/>
      <c r="J5" s="308"/>
      <c r="K5" s="308"/>
      <c r="L5" s="308"/>
      <c r="M5" s="308"/>
      <c r="N5" s="308"/>
      <c r="O5" s="308"/>
      <c r="P5" s="308"/>
      <c r="Q5" s="308"/>
      <c r="R5" s="308"/>
    </row>
    <row r="6" spans="1:19" ht="10.199999999999999" customHeight="1" x14ac:dyDescent="0.3">
      <c r="A6" s="88"/>
      <c r="B6" s="88"/>
      <c r="C6" s="88"/>
      <c r="D6" s="88"/>
      <c r="E6" s="88"/>
      <c r="F6" s="15"/>
      <c r="G6" s="15"/>
      <c r="H6" s="15"/>
      <c r="I6" s="15"/>
      <c r="J6" s="15"/>
      <c r="K6" s="15"/>
      <c r="L6" s="15"/>
      <c r="M6" s="15"/>
      <c r="N6" s="15"/>
      <c r="O6" s="15"/>
      <c r="P6" s="15"/>
      <c r="Q6" s="15"/>
      <c r="R6" s="15"/>
      <c r="S6" s="15"/>
    </row>
    <row r="7" spans="1:19" ht="22.2" customHeight="1" x14ac:dyDescent="0.3">
      <c r="A7" s="61"/>
      <c r="B7" s="62" t="s">
        <v>264</v>
      </c>
      <c r="C7" s="62"/>
      <c r="D7" s="62"/>
      <c r="E7" s="62"/>
      <c r="F7" s="62"/>
      <c r="G7" s="62"/>
      <c r="H7" s="62"/>
      <c r="I7" s="62"/>
      <c r="J7" s="62"/>
      <c r="K7" s="62"/>
      <c r="L7" s="62"/>
      <c r="M7" s="62"/>
      <c r="N7" s="62"/>
      <c r="O7" s="62"/>
      <c r="P7" s="62"/>
      <c r="Q7" s="62"/>
      <c r="R7" s="61"/>
      <c r="S7" s="61"/>
    </row>
    <row r="8" spans="1:19" x14ac:dyDescent="0.3">
      <c r="A8" s="88"/>
      <c r="B8" s="707" t="s">
        <v>265</v>
      </c>
      <c r="C8" s="707"/>
      <c r="D8" s="707"/>
      <c r="E8" s="708"/>
      <c r="F8" s="711" t="s">
        <v>43</v>
      </c>
      <c r="G8" s="712"/>
      <c r="H8" s="123" t="s">
        <v>45</v>
      </c>
      <c r="I8" s="124" t="s">
        <v>46</v>
      </c>
      <c r="J8" s="711" t="s">
        <v>47</v>
      </c>
      <c r="K8" s="712"/>
      <c r="L8" s="711" t="s">
        <v>48</v>
      </c>
      <c r="M8" s="712"/>
      <c r="N8" s="123" t="s">
        <v>55</v>
      </c>
      <c r="O8" s="123" t="s">
        <v>56</v>
      </c>
      <c r="P8" s="123" t="s">
        <v>57</v>
      </c>
      <c r="Q8" s="125" t="s">
        <v>58</v>
      </c>
    </row>
    <row r="9" spans="1:19" x14ac:dyDescent="0.3">
      <c r="A9" s="88"/>
      <c r="B9" s="707"/>
      <c r="C9" s="707"/>
      <c r="D9" s="707"/>
      <c r="E9" s="708"/>
      <c r="F9" s="522" t="s">
        <v>147</v>
      </c>
      <c r="G9" s="523"/>
      <c r="H9" s="526" t="s">
        <v>266</v>
      </c>
      <c r="I9" s="522" t="s">
        <v>267</v>
      </c>
      <c r="J9" s="522" t="s">
        <v>268</v>
      </c>
      <c r="K9" s="523"/>
      <c r="L9" s="522" t="s">
        <v>149</v>
      </c>
      <c r="M9" s="520"/>
      <c r="N9" s="526" t="s">
        <v>155</v>
      </c>
      <c r="O9" s="526" t="s">
        <v>154</v>
      </c>
      <c r="P9" s="526" t="s">
        <v>152</v>
      </c>
      <c r="Q9" s="520" t="s">
        <v>269</v>
      </c>
    </row>
    <row r="10" spans="1:19" ht="43.2" customHeight="1" x14ac:dyDescent="0.3">
      <c r="A10" s="88"/>
      <c r="B10" s="709"/>
      <c r="C10" s="709"/>
      <c r="D10" s="709"/>
      <c r="E10" s="710"/>
      <c r="F10" s="524"/>
      <c r="G10" s="525"/>
      <c r="H10" s="713"/>
      <c r="I10" s="524"/>
      <c r="J10" s="524"/>
      <c r="K10" s="525"/>
      <c r="L10" s="522"/>
      <c r="M10" s="520"/>
      <c r="N10" s="526" t="s">
        <v>270</v>
      </c>
      <c r="O10" s="526" t="s">
        <v>270</v>
      </c>
      <c r="P10" s="526" t="s">
        <v>270</v>
      </c>
      <c r="Q10" s="520" t="s">
        <v>270</v>
      </c>
    </row>
    <row r="11" spans="1:19" ht="24" customHeight="1" x14ac:dyDescent="0.3">
      <c r="A11" s="88"/>
      <c r="B11" s="91">
        <v>9.01</v>
      </c>
      <c r="C11" s="424" t="s">
        <v>492</v>
      </c>
      <c r="D11" s="424"/>
      <c r="E11" s="424"/>
      <c r="F11" s="554"/>
      <c r="G11" s="556"/>
      <c r="H11" s="162"/>
      <c r="I11" s="162"/>
      <c r="J11" s="554"/>
      <c r="K11" s="556"/>
      <c r="L11" s="507"/>
      <c r="M11" s="507"/>
      <c r="N11" s="162"/>
      <c r="O11" s="162"/>
      <c r="P11" s="162"/>
      <c r="Q11" s="162"/>
    </row>
    <row r="12" spans="1:19" ht="24" customHeight="1" x14ac:dyDescent="0.3">
      <c r="A12" s="88"/>
      <c r="B12" s="91">
        <v>9.02</v>
      </c>
      <c r="C12" s="415" t="s">
        <v>271</v>
      </c>
      <c r="D12" s="415"/>
      <c r="E12" s="416"/>
      <c r="F12" s="554"/>
      <c r="G12" s="556"/>
      <c r="H12" s="162"/>
      <c r="I12" s="162"/>
      <c r="J12" s="554"/>
      <c r="K12" s="556"/>
      <c r="L12" s="507"/>
      <c r="M12" s="507"/>
      <c r="N12" s="162"/>
      <c r="O12" s="162"/>
      <c r="P12" s="162"/>
      <c r="Q12" s="162"/>
    </row>
    <row r="13" spans="1:19" ht="24" customHeight="1" x14ac:dyDescent="0.3">
      <c r="A13" s="88"/>
      <c r="B13" s="91">
        <v>9.0299999999999994</v>
      </c>
      <c r="C13" s="415" t="s">
        <v>272</v>
      </c>
      <c r="D13" s="415"/>
      <c r="E13" s="416"/>
      <c r="F13" s="554"/>
      <c r="G13" s="556"/>
      <c r="H13" s="162"/>
      <c r="I13" s="162"/>
      <c r="J13" s="554"/>
      <c r="K13" s="556"/>
      <c r="L13" s="507"/>
      <c r="M13" s="507"/>
      <c r="N13" s="162"/>
      <c r="O13" s="162"/>
      <c r="P13" s="162"/>
      <c r="Q13" s="162"/>
    </row>
    <row r="14" spans="1:19" ht="24" customHeight="1" x14ac:dyDescent="0.3">
      <c r="A14" s="88"/>
      <c r="B14" s="91">
        <v>9.0399999999999991</v>
      </c>
      <c r="C14" s="415" t="s">
        <v>273</v>
      </c>
      <c r="D14" s="415"/>
      <c r="E14" s="416"/>
      <c r="F14" s="714"/>
      <c r="G14" s="715"/>
      <c r="H14" s="164"/>
      <c r="I14" s="164"/>
      <c r="J14" s="714"/>
      <c r="K14" s="715"/>
      <c r="L14" s="716"/>
      <c r="M14" s="716"/>
      <c r="N14" s="164"/>
      <c r="O14" s="164"/>
      <c r="P14" s="164"/>
      <c r="Q14" s="164"/>
    </row>
    <row r="15" spans="1:19" ht="24" customHeight="1" x14ac:dyDescent="0.3">
      <c r="A15" s="88"/>
      <c r="B15" s="722" t="s">
        <v>274</v>
      </c>
      <c r="C15" s="723"/>
      <c r="D15" s="508" t="s">
        <v>275</v>
      </c>
      <c r="E15" s="509"/>
      <c r="F15" s="557"/>
      <c r="G15" s="559"/>
      <c r="H15" s="163"/>
      <c r="I15" s="163"/>
      <c r="J15" s="557"/>
      <c r="K15" s="559"/>
      <c r="L15" s="510"/>
      <c r="M15" s="510"/>
      <c r="N15" s="163"/>
      <c r="O15" s="163"/>
      <c r="P15" s="163"/>
      <c r="Q15" s="163"/>
    </row>
    <row r="16" spans="1:19" s="175" customFormat="1" ht="16.5" customHeight="1" x14ac:dyDescent="0.25">
      <c r="A16" s="88"/>
      <c r="B16" s="724"/>
      <c r="C16" s="724"/>
      <c r="D16" s="724"/>
      <c r="E16" s="724"/>
      <c r="F16" s="724"/>
      <c r="G16" s="724"/>
      <c r="H16" s="724"/>
      <c r="I16" s="724"/>
      <c r="J16" s="724"/>
      <c r="K16" s="724"/>
      <c r="L16" s="724"/>
      <c r="M16" s="724"/>
      <c r="N16" s="724"/>
      <c r="O16" s="724"/>
      <c r="P16" s="724"/>
      <c r="Q16" s="724"/>
    </row>
    <row r="17" spans="1:19" ht="22.2" customHeight="1" x14ac:dyDescent="0.3">
      <c r="A17" s="53"/>
      <c r="B17" s="83" t="s">
        <v>276</v>
      </c>
      <c r="C17" s="83"/>
      <c r="D17" s="83"/>
      <c r="E17" s="83"/>
      <c r="F17" s="83"/>
      <c r="G17" s="83"/>
      <c r="H17" s="83"/>
      <c r="I17" s="83"/>
      <c r="J17" s="83"/>
      <c r="L17" s="83"/>
      <c r="M17" s="83"/>
      <c r="N17" s="83"/>
      <c r="O17" s="83"/>
      <c r="P17" s="83"/>
      <c r="Q17" s="83"/>
      <c r="R17" s="83"/>
      <c r="S17" s="61"/>
    </row>
    <row r="18" spans="1:19" ht="32.700000000000003" customHeight="1" x14ac:dyDescent="0.3">
      <c r="A18" s="13"/>
      <c r="B18" s="126">
        <v>9.0500000000000007</v>
      </c>
      <c r="C18" s="717" t="s">
        <v>471</v>
      </c>
      <c r="D18" s="717"/>
      <c r="E18" s="717"/>
      <c r="F18" s="717"/>
      <c r="G18" s="717"/>
      <c r="H18" s="717"/>
      <c r="I18" s="718"/>
      <c r="J18" s="719"/>
      <c r="L18" s="172" t="s">
        <v>478</v>
      </c>
      <c r="M18" s="720" t="s">
        <v>481</v>
      </c>
      <c r="N18" s="720"/>
      <c r="O18" s="720"/>
      <c r="P18" s="720"/>
      <c r="Q18" s="721"/>
      <c r="R18" s="173"/>
    </row>
    <row r="19" spans="1:19" ht="31.2" customHeight="1" x14ac:dyDescent="0.3">
      <c r="A19" s="13"/>
      <c r="B19" s="426" t="s">
        <v>277</v>
      </c>
      <c r="C19" s="427"/>
      <c r="D19" s="299" t="s">
        <v>278</v>
      </c>
      <c r="E19" s="299"/>
      <c r="F19" s="299"/>
      <c r="G19" s="299"/>
      <c r="H19" s="299"/>
      <c r="I19" s="558"/>
      <c r="J19" s="559"/>
      <c r="L19" s="172" t="s">
        <v>479</v>
      </c>
      <c r="M19" s="720" t="s">
        <v>482</v>
      </c>
      <c r="N19" s="720"/>
      <c r="O19" s="720"/>
      <c r="P19" s="720"/>
      <c r="Q19" s="721"/>
      <c r="R19" s="173"/>
    </row>
    <row r="20" spans="1:19" ht="30" customHeight="1" x14ac:dyDescent="0.3">
      <c r="A20" s="13"/>
      <c r="B20" s="126">
        <v>9.06</v>
      </c>
      <c r="C20" s="415" t="str">
        <f>CONCATENATE("Record waste disposal expenses incurred (in ",'0a. Country information'!R10,")")</f>
        <v>Record waste disposal expenses incurred (in USD)</v>
      </c>
      <c r="D20" s="415"/>
      <c r="E20" s="415"/>
      <c r="F20" s="415"/>
      <c r="G20" s="415"/>
      <c r="H20" s="415"/>
      <c r="I20" s="594"/>
      <c r="J20" s="595"/>
      <c r="L20" s="172" t="s">
        <v>480</v>
      </c>
      <c r="M20" s="720" t="str">
        <f>CONCATENATE("If an incinerator was used, what is the average running cost for the incinerator in a non-campaign month? (in ",'0a. Country information'!R10,")")</f>
        <v>If an incinerator was used, what is the average running cost for the incinerator in a non-campaign month? (in USD)</v>
      </c>
      <c r="N20" s="720"/>
      <c r="O20" s="720"/>
      <c r="P20" s="720"/>
      <c r="Q20" s="721"/>
      <c r="R20" s="173"/>
    </row>
    <row r="21" spans="1:19" ht="10.199999999999999" customHeight="1" x14ac:dyDescent="0.3">
      <c r="A21" s="88"/>
      <c r="B21" s="88"/>
      <c r="C21" s="88"/>
      <c r="D21" s="88"/>
      <c r="E21" s="88"/>
      <c r="F21" s="88"/>
      <c r="G21" s="88"/>
      <c r="H21" s="88"/>
      <c r="I21" s="88"/>
      <c r="J21" s="88"/>
      <c r="K21" s="88"/>
      <c r="L21" s="88"/>
      <c r="M21" s="88"/>
      <c r="N21" s="88"/>
      <c r="O21" s="88"/>
      <c r="P21" s="88"/>
      <c r="Q21" s="88"/>
      <c r="R21" s="88"/>
      <c r="S21" s="88"/>
    </row>
    <row r="22" spans="1:19" ht="22.2" customHeight="1" x14ac:dyDescent="0.3">
      <c r="A22" s="53"/>
      <c r="B22" s="296" t="s">
        <v>279</v>
      </c>
      <c r="C22" s="296"/>
      <c r="D22" s="296"/>
      <c r="E22" s="296"/>
      <c r="F22" s="296"/>
      <c r="G22" s="296"/>
      <c r="H22" s="296"/>
      <c r="I22" s="296"/>
      <c r="J22" s="296"/>
      <c r="K22" s="296"/>
      <c r="L22" s="296"/>
      <c r="M22" s="296"/>
      <c r="N22" s="296"/>
      <c r="O22" s="296"/>
      <c r="P22" s="296"/>
      <c r="Q22" s="296"/>
      <c r="R22" s="296"/>
      <c r="S22" s="61"/>
    </row>
    <row r="23" spans="1:19" ht="28.2" customHeight="1" x14ac:dyDescent="0.3">
      <c r="A23" s="13"/>
      <c r="B23" s="66">
        <v>9.07</v>
      </c>
      <c r="C23" s="415" t="str">
        <f>CONCATENATE("During the campaign, how much was spent on airtime/mobile data/other communication expenses specifically for the campaign? Include use of personal mobile/smartphones (in ",'0a. Country information'!R10,")")</f>
        <v>During the campaign, how much was spent on airtime/mobile data/other communication expenses specifically for the campaign? Include use of personal mobile/smartphones (in USD)</v>
      </c>
      <c r="D23" s="415"/>
      <c r="E23" s="415"/>
      <c r="F23" s="415"/>
      <c r="G23" s="415"/>
      <c r="H23" s="415"/>
      <c r="I23" s="415"/>
      <c r="J23" s="407"/>
      <c r="K23" s="408"/>
      <c r="L23" s="408"/>
      <c r="M23" s="408"/>
      <c r="N23" s="408"/>
      <c r="O23" s="408"/>
      <c r="P23" s="408"/>
      <c r="Q23" s="408"/>
      <c r="R23" s="409"/>
    </row>
    <row r="24" spans="1:19" ht="22.5" customHeight="1" x14ac:dyDescent="0.3">
      <c r="A24" s="13"/>
      <c r="B24" s="126">
        <v>9.08</v>
      </c>
      <c r="C24" s="415" t="s">
        <v>280</v>
      </c>
      <c r="D24" s="415"/>
      <c r="E24" s="415"/>
      <c r="F24" s="415"/>
      <c r="G24" s="415"/>
      <c r="H24" s="415"/>
      <c r="I24" s="415"/>
      <c r="J24" s="417"/>
      <c r="K24" s="418"/>
      <c r="L24" s="418"/>
      <c r="M24" s="418"/>
      <c r="N24" s="418"/>
      <c r="O24" s="418"/>
      <c r="P24" s="418"/>
      <c r="Q24" s="418"/>
      <c r="R24" s="419"/>
    </row>
    <row r="25" spans="1:19" ht="24" customHeight="1" x14ac:dyDescent="0.3">
      <c r="A25" s="13"/>
      <c r="B25" s="426" t="s">
        <v>281</v>
      </c>
      <c r="C25" s="427"/>
      <c r="D25" s="299" t="s">
        <v>282</v>
      </c>
      <c r="E25" s="299"/>
      <c r="F25" s="299"/>
      <c r="G25" s="299"/>
      <c r="H25" s="299"/>
      <c r="I25" s="299"/>
      <c r="J25" s="557"/>
      <c r="K25" s="558"/>
      <c r="L25" s="558"/>
      <c r="M25" s="558"/>
      <c r="N25" s="558"/>
      <c r="O25" s="558"/>
      <c r="P25" s="558"/>
      <c r="Q25" s="558"/>
      <c r="R25" s="559"/>
    </row>
    <row r="26" spans="1:19" ht="10.199999999999999" customHeight="1" x14ac:dyDescent="0.3">
      <c r="A26" s="88"/>
      <c r="B26" s="88"/>
      <c r="C26" s="88"/>
      <c r="D26" s="88"/>
      <c r="E26" s="88"/>
      <c r="F26" s="88"/>
      <c r="G26" s="88"/>
      <c r="H26" s="88"/>
      <c r="I26" s="88"/>
      <c r="J26" s="88"/>
      <c r="K26" s="88"/>
      <c r="L26" s="88"/>
      <c r="M26" s="88"/>
      <c r="N26" s="88"/>
      <c r="O26" s="88"/>
      <c r="P26" s="88"/>
      <c r="Q26" s="88"/>
      <c r="R26" s="88"/>
    </row>
    <row r="27" spans="1:19" ht="22.2" customHeight="1" x14ac:dyDescent="0.3">
      <c r="A27" s="53"/>
      <c r="B27" s="296" t="s">
        <v>283</v>
      </c>
      <c r="C27" s="296"/>
      <c r="D27" s="296"/>
      <c r="E27" s="296"/>
      <c r="F27" s="296"/>
      <c r="G27" s="296"/>
      <c r="H27" s="296"/>
      <c r="I27" s="296"/>
      <c r="J27" s="296"/>
      <c r="K27" s="296"/>
      <c r="L27" s="296"/>
      <c r="M27" s="296"/>
      <c r="N27" s="296"/>
      <c r="O27" s="296"/>
      <c r="P27" s="296"/>
      <c r="Q27" s="296"/>
      <c r="R27" s="296"/>
      <c r="S27" s="61"/>
    </row>
    <row r="28" spans="1:19" ht="24" customHeight="1" x14ac:dyDescent="0.3">
      <c r="A28" s="13"/>
      <c r="B28" s="66">
        <v>9.09</v>
      </c>
      <c r="C28" s="415" t="str">
        <f>CONCATENATE("How much was spent on State/Province-wide radio or television campaigns? (in ",'0a. Country information'!R10,")")</f>
        <v>How much was spent on State/Province-wide radio or television campaigns? (in USD)</v>
      </c>
      <c r="D28" s="415"/>
      <c r="E28" s="415"/>
      <c r="F28" s="415"/>
      <c r="G28" s="415"/>
      <c r="H28" s="415"/>
      <c r="I28" s="415"/>
      <c r="J28" s="407"/>
      <c r="K28" s="408"/>
      <c r="L28" s="408"/>
      <c r="M28" s="408"/>
      <c r="N28" s="408"/>
      <c r="O28" s="408"/>
      <c r="P28" s="408"/>
      <c r="Q28" s="408"/>
      <c r="R28" s="409"/>
    </row>
    <row r="29" spans="1:19" ht="28.2" customHeight="1" x14ac:dyDescent="0.3">
      <c r="A29" s="13"/>
      <c r="B29" s="126">
        <v>9.1</v>
      </c>
      <c r="C29" s="415" t="str">
        <f>CONCATENATE("How much was spent on additional State/Province-wide social mobilization activities? (e.g. theatrical performances, movie caravans, etc.) (in ",'0a. Country information'!R10,")")</f>
        <v>How much was spent on additional State/Province-wide social mobilization activities? (e.g. theatrical performances, movie caravans, etc.) (in USD)</v>
      </c>
      <c r="D29" s="415"/>
      <c r="E29" s="415"/>
      <c r="F29" s="415"/>
      <c r="G29" s="415"/>
      <c r="H29" s="415"/>
      <c r="I29" s="415"/>
      <c r="J29" s="407"/>
      <c r="K29" s="408"/>
      <c r="L29" s="408"/>
      <c r="M29" s="408"/>
      <c r="N29" s="408"/>
      <c r="O29" s="408"/>
      <c r="P29" s="408"/>
      <c r="Q29" s="408"/>
      <c r="R29" s="409"/>
    </row>
    <row r="30" spans="1:19" ht="24" customHeight="1" x14ac:dyDescent="0.3">
      <c r="A30" s="13"/>
      <c r="B30" s="426" t="s">
        <v>12482</v>
      </c>
      <c r="C30" s="427"/>
      <c r="D30" s="299" t="s">
        <v>284</v>
      </c>
      <c r="E30" s="299"/>
      <c r="F30" s="299"/>
      <c r="G30" s="299"/>
      <c r="H30" s="299"/>
      <c r="I30" s="299"/>
      <c r="J30" s="557"/>
      <c r="K30" s="558"/>
      <c r="L30" s="558"/>
      <c r="M30" s="558"/>
      <c r="N30" s="558"/>
      <c r="O30" s="558"/>
      <c r="P30" s="558"/>
      <c r="Q30" s="558"/>
      <c r="R30" s="559"/>
    </row>
    <row r="31" spans="1:19" ht="10.199999999999999" customHeight="1" x14ac:dyDescent="0.3">
      <c r="A31" s="88"/>
      <c r="B31" s="88"/>
      <c r="C31" s="88"/>
      <c r="D31" s="88"/>
      <c r="E31" s="88"/>
      <c r="F31" s="88"/>
      <c r="G31" s="88"/>
      <c r="H31" s="88"/>
      <c r="I31" s="88"/>
      <c r="J31" s="88"/>
      <c r="K31" s="88"/>
      <c r="L31" s="88"/>
      <c r="M31" s="88"/>
      <c r="N31" s="88"/>
      <c r="O31" s="88"/>
      <c r="P31" s="88"/>
      <c r="Q31" s="88"/>
      <c r="R31" s="88"/>
    </row>
    <row r="32" spans="1:19" ht="22.2" customHeight="1" x14ac:dyDescent="0.3">
      <c r="A32" s="53"/>
      <c r="B32" s="296" t="s">
        <v>285</v>
      </c>
      <c r="C32" s="296"/>
      <c r="D32" s="296"/>
      <c r="E32" s="296"/>
      <c r="F32" s="296"/>
      <c r="G32" s="296"/>
      <c r="H32" s="296"/>
      <c r="I32" s="296"/>
      <c r="J32" s="296"/>
      <c r="K32" s="296"/>
      <c r="L32" s="296"/>
      <c r="M32" s="296"/>
      <c r="N32" s="296"/>
      <c r="O32" s="296"/>
      <c r="P32" s="296"/>
      <c r="Q32" s="296"/>
      <c r="R32" s="296"/>
      <c r="S32" s="61"/>
    </row>
    <row r="33" spans="1:19" ht="24" customHeight="1" x14ac:dyDescent="0.3">
      <c r="A33" s="53"/>
      <c r="B33" s="66">
        <v>9.11</v>
      </c>
      <c r="C33" s="415" t="str">
        <f>CONCATENATE("How much was spent in radio advertisiments, television commercials, and other social mobilization expenses? (in ",'0a. Country information'!R10,")")</f>
        <v>How much was spent in radio advertisiments, television commercials, and other social mobilization expenses? (in USD)</v>
      </c>
      <c r="D33" s="415"/>
      <c r="E33" s="415"/>
      <c r="F33" s="415"/>
      <c r="G33" s="415"/>
      <c r="H33" s="415"/>
      <c r="I33" s="415"/>
      <c r="J33" s="407"/>
      <c r="K33" s="408"/>
      <c r="L33" s="408"/>
      <c r="M33" s="408"/>
      <c r="N33" s="408"/>
      <c r="O33" s="408"/>
      <c r="P33" s="408"/>
      <c r="Q33" s="408"/>
      <c r="R33" s="409"/>
      <c r="S33" s="61"/>
    </row>
    <row r="34" spans="1:19" ht="24" customHeight="1" x14ac:dyDescent="0.3">
      <c r="A34" s="13"/>
      <c r="B34" s="66">
        <v>9.1199999999999992</v>
      </c>
      <c r="C34" s="415" t="str">
        <f>CONCATENATE("How much was spent in additional expenses related to the campaign? (in ",'0a. Country information'!R10,")")</f>
        <v>How much was spent in additional expenses related to the campaign? (in USD)</v>
      </c>
      <c r="D34" s="415"/>
      <c r="E34" s="415"/>
      <c r="F34" s="415"/>
      <c r="G34" s="415"/>
      <c r="H34" s="415"/>
      <c r="I34" s="415"/>
      <c r="J34" s="407"/>
      <c r="K34" s="408"/>
      <c r="L34" s="408"/>
      <c r="M34" s="408"/>
      <c r="N34" s="408"/>
      <c r="O34" s="408"/>
      <c r="P34" s="408"/>
      <c r="Q34" s="408"/>
      <c r="R34" s="409"/>
    </row>
    <row r="35" spans="1:19" ht="24" customHeight="1" x14ac:dyDescent="0.3">
      <c r="A35" s="13"/>
      <c r="B35" s="126">
        <v>9.1300000000000008</v>
      </c>
      <c r="C35" s="415" t="s">
        <v>286</v>
      </c>
      <c r="D35" s="415"/>
      <c r="E35" s="415"/>
      <c r="F35" s="415"/>
      <c r="G35" s="415"/>
      <c r="H35" s="415"/>
      <c r="I35" s="415"/>
      <c r="J35" s="329"/>
      <c r="K35" s="671"/>
      <c r="L35" s="671"/>
      <c r="M35" s="671"/>
      <c r="N35" s="671"/>
      <c r="O35" s="671"/>
      <c r="P35" s="671"/>
      <c r="Q35" s="671"/>
      <c r="R35" s="330"/>
    </row>
    <row r="36" spans="1:19" x14ac:dyDescent="0.3">
      <c r="A36" s="88"/>
      <c r="B36" s="88"/>
      <c r="C36" s="88"/>
      <c r="D36" s="88"/>
      <c r="E36" s="88"/>
      <c r="F36" s="88"/>
      <c r="G36" s="88"/>
      <c r="H36" s="88"/>
      <c r="I36" s="88"/>
      <c r="J36" s="88"/>
      <c r="K36" s="88"/>
      <c r="L36" s="88"/>
      <c r="M36" s="88"/>
      <c r="N36" s="88"/>
      <c r="O36" s="88"/>
      <c r="P36" s="88"/>
      <c r="Q36" s="88"/>
      <c r="R36" s="88"/>
    </row>
    <row r="37" spans="1:19" ht="22.2" customHeight="1" x14ac:dyDescent="0.3">
      <c r="A37" s="61"/>
      <c r="B37" s="296" t="s">
        <v>287</v>
      </c>
      <c r="C37" s="296"/>
      <c r="D37" s="296"/>
      <c r="E37" s="296"/>
      <c r="F37" s="296"/>
      <c r="G37" s="296"/>
      <c r="H37" s="296"/>
      <c r="I37" s="506" t="s">
        <v>122</v>
      </c>
      <c r="J37" s="506"/>
      <c r="K37" s="725" t="s">
        <v>123</v>
      </c>
      <c r="L37" s="725"/>
      <c r="M37" s="725"/>
      <c r="N37" s="725"/>
      <c r="O37" s="506" t="s">
        <v>124</v>
      </c>
      <c r="P37" s="506"/>
      <c r="Q37" s="506" t="s">
        <v>125</v>
      </c>
      <c r="R37" s="506"/>
    </row>
    <row r="38" spans="1:19" ht="24" customHeight="1" x14ac:dyDescent="0.3">
      <c r="A38" s="13"/>
      <c r="B38" s="511">
        <v>9.14</v>
      </c>
      <c r="C38" s="422" t="s">
        <v>288</v>
      </c>
      <c r="D38" s="422"/>
      <c r="E38" s="423"/>
      <c r="F38" s="63" t="s">
        <v>43</v>
      </c>
      <c r="G38" s="508" t="str">
        <f>CONCATENATE("Amount (in ",'0a. Country information'!R10,")")</f>
        <v>Amount (in USD)</v>
      </c>
      <c r="H38" s="508"/>
      <c r="I38" s="507"/>
      <c r="J38" s="507"/>
      <c r="K38" s="507"/>
      <c r="L38" s="507"/>
      <c r="M38" s="507"/>
      <c r="N38" s="507"/>
      <c r="O38" s="507"/>
      <c r="P38" s="507"/>
      <c r="Q38" s="507"/>
      <c r="R38" s="507"/>
    </row>
    <row r="39" spans="1:19" ht="24" customHeight="1" x14ac:dyDescent="0.3">
      <c r="A39" s="13"/>
      <c r="B39" s="512"/>
      <c r="C39" s="424"/>
      <c r="D39" s="424"/>
      <c r="E39" s="425"/>
      <c r="F39" s="19" t="s">
        <v>45</v>
      </c>
      <c r="G39" s="508" t="s">
        <v>128</v>
      </c>
      <c r="H39" s="508"/>
      <c r="I39" s="510"/>
      <c r="J39" s="510"/>
      <c r="K39" s="510"/>
      <c r="L39" s="510"/>
      <c r="M39" s="510"/>
      <c r="N39" s="510"/>
      <c r="O39" s="510"/>
      <c r="P39" s="510"/>
      <c r="Q39" s="510"/>
      <c r="R39" s="510"/>
    </row>
    <row r="40" spans="1:19" ht="24" customHeight="1" x14ac:dyDescent="0.3">
      <c r="A40" s="13"/>
      <c r="B40" s="514">
        <v>9.15</v>
      </c>
      <c r="C40" s="422" t="s">
        <v>289</v>
      </c>
      <c r="D40" s="422"/>
      <c r="E40" s="423"/>
      <c r="F40" s="63" t="s">
        <v>43</v>
      </c>
      <c r="G40" s="508" t="s">
        <v>130</v>
      </c>
      <c r="H40" s="508"/>
      <c r="I40" s="513"/>
      <c r="J40" s="513"/>
      <c r="K40" s="513"/>
      <c r="L40" s="513"/>
      <c r="M40" s="513"/>
      <c r="N40" s="513"/>
      <c r="O40" s="513"/>
      <c r="P40" s="513"/>
      <c r="Q40" s="513"/>
      <c r="R40" s="513"/>
    </row>
    <row r="41" spans="1:19" ht="24" customHeight="1" x14ac:dyDescent="0.3">
      <c r="A41" s="13"/>
      <c r="B41" s="512"/>
      <c r="C41" s="424"/>
      <c r="D41" s="424"/>
      <c r="E41" s="425"/>
      <c r="F41" s="19" t="s">
        <v>45</v>
      </c>
      <c r="G41" s="508" t="s">
        <v>131</v>
      </c>
      <c r="H41" s="508"/>
      <c r="I41" s="510"/>
      <c r="J41" s="510"/>
      <c r="K41" s="510"/>
      <c r="L41" s="510"/>
      <c r="M41" s="510"/>
      <c r="N41" s="510"/>
      <c r="O41" s="510"/>
      <c r="P41" s="510"/>
      <c r="Q41" s="510"/>
      <c r="R41" s="510"/>
    </row>
    <row r="42" spans="1:19" ht="10.199999999999999" customHeight="1" x14ac:dyDescent="0.3">
      <c r="A42" s="88"/>
      <c r="B42" s="88"/>
      <c r="C42" s="88"/>
      <c r="D42" s="88"/>
      <c r="E42" s="88"/>
      <c r="F42" s="88"/>
      <c r="G42" s="88"/>
      <c r="H42" s="88"/>
      <c r="I42" s="88"/>
      <c r="J42" s="88"/>
      <c r="K42" s="88"/>
      <c r="L42" s="88"/>
      <c r="M42" s="88"/>
      <c r="N42" s="88"/>
      <c r="O42" s="88"/>
      <c r="P42" s="88"/>
      <c r="Q42" s="88"/>
      <c r="R42" s="88"/>
    </row>
    <row r="43" spans="1:19" ht="22.2" customHeight="1" x14ac:dyDescent="0.3">
      <c r="A43" s="53"/>
      <c r="B43" s="309" t="s">
        <v>290</v>
      </c>
      <c r="C43" s="309"/>
      <c r="D43" s="309"/>
      <c r="E43" s="309"/>
      <c r="F43" s="309"/>
      <c r="G43" s="309"/>
      <c r="H43" s="309"/>
      <c r="I43" s="309"/>
      <c r="J43" s="309"/>
      <c r="K43" s="309"/>
      <c r="L43" s="309"/>
      <c r="M43" s="309"/>
      <c r="N43" s="309"/>
      <c r="O43" s="309"/>
      <c r="P43" s="309"/>
      <c r="Q43" s="309"/>
      <c r="R43" s="309"/>
      <c r="S43" s="61"/>
    </row>
    <row r="44" spans="1:19" x14ac:dyDescent="0.3">
      <c r="A44" s="13"/>
      <c r="B44" s="560"/>
      <c r="C44" s="726"/>
      <c r="D44" s="726"/>
      <c r="E44" s="726"/>
      <c r="F44" s="726"/>
      <c r="G44" s="726"/>
      <c r="H44" s="726"/>
      <c r="I44" s="726"/>
      <c r="J44" s="726"/>
      <c r="K44" s="726"/>
      <c r="L44" s="726"/>
      <c r="M44" s="726"/>
      <c r="N44" s="726"/>
      <c r="O44" s="726"/>
      <c r="P44" s="726"/>
      <c r="Q44" s="726"/>
      <c r="R44" s="727"/>
    </row>
    <row r="45" spans="1:19" ht="73.95" customHeight="1" x14ac:dyDescent="0.3">
      <c r="A45" s="13"/>
      <c r="B45" s="728"/>
      <c r="C45" s="729"/>
      <c r="D45" s="729"/>
      <c r="E45" s="729"/>
      <c r="F45" s="729"/>
      <c r="G45" s="729"/>
      <c r="H45" s="729"/>
      <c r="I45" s="729"/>
      <c r="J45" s="729"/>
      <c r="K45" s="729"/>
      <c r="L45" s="729"/>
      <c r="M45" s="729"/>
      <c r="N45" s="729"/>
      <c r="O45" s="729"/>
      <c r="P45" s="729"/>
      <c r="Q45" s="729"/>
      <c r="R45" s="730"/>
    </row>
  </sheetData>
  <mergeCells count="102">
    <mergeCell ref="B43:R43"/>
    <mergeCell ref="B44:R45"/>
    <mergeCell ref="Q40:R40"/>
    <mergeCell ref="G41:H41"/>
    <mergeCell ref="I41:J41"/>
    <mergeCell ref="K41:N41"/>
    <mergeCell ref="O41:P41"/>
    <mergeCell ref="Q41:R41"/>
    <mergeCell ref="B40:B41"/>
    <mergeCell ref="C40:E41"/>
    <mergeCell ref="G40:H40"/>
    <mergeCell ref="I40:J40"/>
    <mergeCell ref="K40:N40"/>
    <mergeCell ref="O40:P40"/>
    <mergeCell ref="O38:P38"/>
    <mergeCell ref="Q38:R38"/>
    <mergeCell ref="G39:H39"/>
    <mergeCell ref="I39:J39"/>
    <mergeCell ref="K39:N39"/>
    <mergeCell ref="O39:P39"/>
    <mergeCell ref="Q39:R39"/>
    <mergeCell ref="B37:H37"/>
    <mergeCell ref="I37:J37"/>
    <mergeCell ref="K37:N37"/>
    <mergeCell ref="O37:P37"/>
    <mergeCell ref="Q37:R37"/>
    <mergeCell ref="B38:B39"/>
    <mergeCell ref="C38:E39"/>
    <mergeCell ref="G38:H38"/>
    <mergeCell ref="I38:J38"/>
    <mergeCell ref="K38:N38"/>
    <mergeCell ref="B32:R32"/>
    <mergeCell ref="C33:I33"/>
    <mergeCell ref="J33:R33"/>
    <mergeCell ref="C34:I34"/>
    <mergeCell ref="J34:R34"/>
    <mergeCell ref="C35:I35"/>
    <mergeCell ref="J35:R35"/>
    <mergeCell ref="C28:I28"/>
    <mergeCell ref="J28:R28"/>
    <mergeCell ref="C29:I29"/>
    <mergeCell ref="J29:R29"/>
    <mergeCell ref="B30:C30"/>
    <mergeCell ref="D30:I30"/>
    <mergeCell ref="J30:R30"/>
    <mergeCell ref="C24:I24"/>
    <mergeCell ref="J24:R24"/>
    <mergeCell ref="B25:C25"/>
    <mergeCell ref="D25:I25"/>
    <mergeCell ref="J25:R25"/>
    <mergeCell ref="B27:R27"/>
    <mergeCell ref="C20:H20"/>
    <mergeCell ref="I20:J20"/>
    <mergeCell ref="M20:Q20"/>
    <mergeCell ref="B22:R22"/>
    <mergeCell ref="C23:I23"/>
    <mergeCell ref="J23:R23"/>
    <mergeCell ref="C18:H18"/>
    <mergeCell ref="I18:J18"/>
    <mergeCell ref="M18:Q18"/>
    <mergeCell ref="B19:C19"/>
    <mergeCell ref="D19:H19"/>
    <mergeCell ref="I19:J19"/>
    <mergeCell ref="M19:Q19"/>
    <mergeCell ref="B15:C15"/>
    <mergeCell ref="D15:E15"/>
    <mergeCell ref="F15:G15"/>
    <mergeCell ref="J15:K15"/>
    <mergeCell ref="L15:M15"/>
    <mergeCell ref="B16:Q16"/>
    <mergeCell ref="C13:E13"/>
    <mergeCell ref="F13:G13"/>
    <mergeCell ref="J13:K13"/>
    <mergeCell ref="L13:M13"/>
    <mergeCell ref="C14:E14"/>
    <mergeCell ref="F14:G14"/>
    <mergeCell ref="J14:K14"/>
    <mergeCell ref="L14:M14"/>
    <mergeCell ref="C11:E11"/>
    <mergeCell ref="F11:G11"/>
    <mergeCell ref="J11:K11"/>
    <mergeCell ref="L11:M11"/>
    <mergeCell ref="C12:E12"/>
    <mergeCell ref="F12:G12"/>
    <mergeCell ref="J12:K12"/>
    <mergeCell ref="L12:M12"/>
    <mergeCell ref="J9:K10"/>
    <mergeCell ref="L9:M10"/>
    <mergeCell ref="N9:N10"/>
    <mergeCell ref="O9:O10"/>
    <mergeCell ref="P9:P10"/>
    <mergeCell ref="Q9:Q10"/>
    <mergeCell ref="A1:S2"/>
    <mergeCell ref="B4:R4"/>
    <mergeCell ref="B5:R5"/>
    <mergeCell ref="B8:E10"/>
    <mergeCell ref="F8:G8"/>
    <mergeCell ref="J8:K8"/>
    <mergeCell ref="L8:M8"/>
    <mergeCell ref="F9:G10"/>
    <mergeCell ref="H9:H10"/>
    <mergeCell ref="I9:I10"/>
  </mergeCells>
  <conditionalFormatting sqref="N11:Q15 F11:L15 I38:R41">
    <cfRule type="expression" dxfId="17" priority="10">
      <formula>F11&lt;&gt;""</formula>
    </cfRule>
  </conditionalFormatting>
  <conditionalFormatting sqref="J23:R25 J34:R35">
    <cfRule type="expression" dxfId="16" priority="6">
      <formula>$J23&lt;&gt;""</formula>
    </cfRule>
  </conditionalFormatting>
  <conditionalFormatting sqref="F11 N11:Q11 H11:L11">
    <cfRule type="expression" dxfId="15" priority="19">
      <formula>OR(F$12="",F$13="")</formula>
    </cfRule>
  </conditionalFormatting>
  <conditionalFormatting sqref="I18:J20">
    <cfRule type="expression" dxfId="14" priority="1">
      <formula>$I18&lt;&gt;""</formula>
    </cfRule>
  </conditionalFormatting>
  <conditionalFormatting sqref="F14 N14:Q14 H14:L14">
    <cfRule type="expression" dxfId="13" priority="22">
      <formula>OR(F$11&gt;0,F$13&gt;0)</formula>
    </cfRule>
  </conditionalFormatting>
  <conditionalFormatting sqref="F12:F13 N12:Q13 H12:L13">
    <cfRule type="expression" dxfId="12" priority="18">
      <formula>OR(F$11="")</formula>
    </cfRule>
  </conditionalFormatting>
  <conditionalFormatting sqref="I39:R39">
    <cfRule type="expression" dxfId="11" priority="17">
      <formula>I$38&lt;&gt;""</formula>
    </cfRule>
  </conditionalFormatting>
  <conditionalFormatting sqref="I41:R41">
    <cfRule type="expression" dxfId="10" priority="15">
      <formula>I$40&lt;&gt;""</formula>
    </cfRule>
  </conditionalFormatting>
  <conditionalFormatting sqref="J35:R35">
    <cfRule type="expression" dxfId="9" priority="21">
      <formula>$J$34&gt;0</formula>
    </cfRule>
  </conditionalFormatting>
  <conditionalFormatting sqref="J33:R33">
    <cfRule type="expression" dxfId="8" priority="12">
      <formula>$J33&lt;&gt;""</formula>
    </cfRule>
  </conditionalFormatting>
  <conditionalFormatting sqref="J28:R30">
    <cfRule type="expression" dxfId="7" priority="5">
      <formula>$J28&lt;&gt;""</formula>
    </cfRule>
  </conditionalFormatting>
  <conditionalFormatting sqref="J30:R30">
    <cfRule type="expression" dxfId="6" priority="11">
      <formula>$J$29&lt;&gt;0</formula>
    </cfRule>
  </conditionalFormatting>
  <conditionalFormatting sqref="R18:R20">
    <cfRule type="expression" dxfId="5" priority="2">
      <formula>$R18&lt;&gt;""</formula>
    </cfRule>
  </conditionalFormatting>
  <dataValidations count="3">
    <dataValidation type="decimal" operator="greaterThan" allowBlank="1" showInputMessage="1" showErrorMessage="1" sqref="J28:R28 I20:J20 J33:R34 J23:R23 R18:R20" xr:uid="{2012319F-7C8D-450C-B1F8-4068A2B2BD53}">
      <formula1>0</formula1>
    </dataValidation>
    <dataValidation operator="greaterThanOrEqual" allowBlank="1" showInputMessage="1" showErrorMessage="1" sqref="I40:K40 O40:R40 F40" xr:uid="{1A4D31C5-0BD7-4989-ADE4-A312404F5675}"/>
    <dataValidation type="decimal" operator="greaterThanOrEqual" allowBlank="1" showInputMessage="1" showErrorMessage="1" sqref="F38 F11:L13 N11:Q13 I38:R38" xr:uid="{C961BC23-CA26-42DE-8E51-C63C607E7CB7}">
      <formula1>0</formula1>
    </dataValidation>
  </dataValidations>
  <pageMargins left="0.7" right="0.7" top="0.75" bottom="0.75" header="0.3" footer="0.3"/>
  <pageSetup orientation="portrait" horizontalDpi="300" verticalDpi="300" r:id="rId1"/>
  <extLst>
    <ext xmlns:x14="http://schemas.microsoft.com/office/spreadsheetml/2009/9/main" uri="{78C0D931-6437-407d-A8EE-F0AAD7539E65}">
      <x14:conditionalFormattings>
        <x14:conditionalFormatting xmlns:xm="http://schemas.microsoft.com/office/excel/2006/main">
          <x14:cfRule type="expression" priority="14" id="{089FE91C-0EDB-4601-B07B-0C4E256416F3}">
            <xm:f>OR(F$14='0d. Support language'!$C$10,F$14='0d. Support language'!$C$11)</xm:f>
            <x14:dxf>
              <fill>
                <patternFill>
                  <bgColor rgb="FFFFEAA3"/>
                </patternFill>
              </fill>
            </x14:dxf>
          </x14:cfRule>
          <xm:sqref>F15:Q15</xm:sqref>
        </x14:conditionalFormatting>
        <x14:conditionalFormatting xmlns:xm="http://schemas.microsoft.com/office/excel/2006/main">
          <x14:cfRule type="expression" priority="16" id="{F8570D2C-39EA-4DF1-9CD1-3D772FD769A2}">
            <xm:f>$I$18='0d. Support language'!$D$36</xm:f>
            <x14:dxf>
              <fill>
                <patternFill>
                  <bgColor rgb="FFFFEAA3"/>
                </patternFill>
              </fill>
            </x14:dxf>
          </x14:cfRule>
          <xm:sqref>I19:J19</xm:sqref>
        </x14:conditionalFormatting>
        <x14:conditionalFormatting xmlns:xm="http://schemas.microsoft.com/office/excel/2006/main">
          <x14:cfRule type="expression" priority="9" id="{DEC74387-797C-47A8-944F-0EB356038BFC}">
            <xm:f>OR($I$18='0d. Support language'!$D$35,$I$18='0d. Support language'!$D$36)</xm:f>
            <x14:dxf>
              <fill>
                <patternFill>
                  <bgColor rgb="FFFFEAA3"/>
                </patternFill>
              </fill>
            </x14:dxf>
          </x14:cfRule>
          <xm:sqref>I20:J20</xm:sqref>
        </x14:conditionalFormatting>
        <x14:conditionalFormatting xmlns:xm="http://schemas.microsoft.com/office/excel/2006/main">
          <x14:cfRule type="expression" priority="13" id="{CB3117C6-2A08-4E2A-A287-64126ACA7946}">
            <xm:f>$J$24='0d. Support language'!$C$28</xm:f>
            <x14:dxf>
              <fill>
                <patternFill>
                  <bgColor rgb="FFFFEAA3"/>
                </patternFill>
              </fill>
            </x14:dxf>
          </x14:cfRule>
          <xm:sqref>J25:R25</xm:sqref>
        </x14:conditionalFormatting>
        <x14:conditionalFormatting xmlns:xm="http://schemas.microsoft.com/office/excel/2006/main">
          <x14:cfRule type="expression" priority="8" id="{4B886562-78EA-4EC4-B095-598A8F9EA1C9}">
            <xm:f>OR($I$18="",$I$18&lt;&gt;'0d. Support language'!$D$34)</xm:f>
            <x14:dxf>
              <font>
                <color theme="0" tint="-0.34998626667073579"/>
              </font>
              <fill>
                <patternFill>
                  <bgColor theme="0" tint="-4.9989318521683403E-2"/>
                </patternFill>
              </fill>
              <border>
                <left/>
                <right/>
                <top/>
                <bottom/>
                <vertical/>
                <horizontal/>
              </border>
            </x14:dxf>
          </x14:cfRule>
          <xm:sqref>L18:R20</xm:sqref>
        </x14:conditionalFormatting>
      </x14:conditionalFormattings>
    </ext>
    <ext xmlns:x14="http://schemas.microsoft.com/office/spreadsheetml/2009/9/main" uri="{CCE6A557-97BC-4b89-ADB6-D9C93CAAB3DF}">
      <x14:dataValidations xmlns:xm="http://schemas.microsoft.com/office/excel/2006/main" count="3">
        <x14:dataValidation type="list" allowBlank="1" showInputMessage="1" showErrorMessage="1" xr:uid="{5207BF99-726E-4DFC-AE51-07833BC5DBC9}">
          <x14:formula1>
            <xm:f>'0d. Support language'!$C$8:$C$11</xm:f>
          </x14:formula1>
          <xm:sqref>F14:Q14</xm:sqref>
        </x14:dataValidation>
        <x14:dataValidation type="list" allowBlank="1" showInputMessage="1" showErrorMessage="1" xr:uid="{D25FB696-8772-46BA-9108-5FD88A0AD5DE}">
          <x14:formula1>
            <xm:f>'0d. Support language'!$D$33:$D$36</xm:f>
          </x14:formula1>
          <xm:sqref>I18:J18</xm:sqref>
        </x14:dataValidation>
        <x14:dataValidation type="list" allowBlank="1" showInputMessage="1" showErrorMessage="1" xr:uid="{BB90A0D9-341A-4443-AD0F-853F763449DE}">
          <x14:formula1>
            <xm:f>'0d. Support language'!$C$18:$C$28</xm:f>
          </x14:formula1>
          <xm:sqref>J24:R24</xm:sqref>
        </x14:dataValidation>
      </x14:dataValidations>
    </ext>
  </extLs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C3AE3B-2DB6-41E7-BB8F-D7B0945B4D08}">
  <sheetPr>
    <tabColor rgb="FFFFEB88"/>
  </sheetPr>
  <dimension ref="B2:K13"/>
  <sheetViews>
    <sheetView showGridLines="0" zoomScale="90" zoomScaleNormal="90" workbookViewId="0">
      <selection activeCell="I19" sqref="I19"/>
    </sheetView>
  </sheetViews>
  <sheetFormatPr defaultColWidth="8.88671875" defaultRowHeight="14.4" x14ac:dyDescent="0.3"/>
  <cols>
    <col min="1" max="1" width="1.5546875" style="237" customWidth="1"/>
    <col min="2" max="2" width="3.109375" style="237" customWidth="1"/>
    <col min="3" max="3" width="14" style="237" customWidth="1"/>
    <col min="4" max="4" width="10.88671875" style="237" customWidth="1"/>
    <col min="5" max="5" width="11.33203125" style="237" customWidth="1"/>
    <col min="6" max="6" width="28.109375" style="238" customWidth="1"/>
    <col min="7" max="11" width="28.109375" style="237" customWidth="1"/>
    <col min="12" max="16384" width="8.88671875" style="237"/>
  </cols>
  <sheetData>
    <row r="2" spans="2:11" x14ac:dyDescent="0.3">
      <c r="B2" s="733" t="s">
        <v>12634</v>
      </c>
      <c r="C2" s="733"/>
      <c r="D2" s="236"/>
    </row>
    <row r="4" spans="2:11" x14ac:dyDescent="0.3">
      <c r="B4" s="734" t="s">
        <v>495</v>
      </c>
      <c r="C4" s="734"/>
      <c r="D4" s="734"/>
      <c r="E4" s="734"/>
      <c r="F4" s="239" t="s">
        <v>12635</v>
      </c>
      <c r="G4" s="240" t="s">
        <v>12636</v>
      </c>
      <c r="H4" s="241" t="s">
        <v>12637</v>
      </c>
      <c r="I4" s="242" t="s">
        <v>12638</v>
      </c>
      <c r="J4" s="243" t="s">
        <v>12639</v>
      </c>
      <c r="K4" s="244" t="s">
        <v>12640</v>
      </c>
    </row>
    <row r="5" spans="2:11" x14ac:dyDescent="0.3">
      <c r="B5" s="245"/>
      <c r="C5" s="735" t="s">
        <v>434</v>
      </c>
      <c r="D5" s="736"/>
      <c r="E5" s="736"/>
      <c r="F5" s="246"/>
      <c r="G5" s="247"/>
      <c r="H5" s="248"/>
      <c r="I5" s="248"/>
      <c r="J5" s="248"/>
      <c r="K5" s="248"/>
    </row>
    <row r="6" spans="2:11" x14ac:dyDescent="0.3">
      <c r="B6" s="249"/>
      <c r="C6" s="731" t="s">
        <v>437</v>
      </c>
      <c r="D6" s="732"/>
      <c r="E6" s="732"/>
      <c r="F6" s="250"/>
      <c r="G6" s="251"/>
      <c r="H6" s="251"/>
      <c r="I6" s="251"/>
      <c r="J6" s="251"/>
      <c r="K6" s="251"/>
    </row>
    <row r="7" spans="2:11" x14ac:dyDescent="0.3">
      <c r="B7" s="249"/>
      <c r="C7" s="731" t="s">
        <v>12641</v>
      </c>
      <c r="D7" s="732"/>
      <c r="E7" s="732"/>
      <c r="F7" s="250"/>
      <c r="G7" s="252"/>
      <c r="H7" s="251"/>
      <c r="I7" s="251"/>
      <c r="J7" s="251"/>
      <c r="K7" s="251"/>
    </row>
    <row r="8" spans="2:11" x14ac:dyDescent="0.3">
      <c r="B8" s="249"/>
      <c r="C8" s="731" t="s">
        <v>441</v>
      </c>
      <c r="D8" s="732"/>
      <c r="E8" s="732"/>
      <c r="F8" s="250"/>
      <c r="G8" s="253"/>
      <c r="H8" s="254"/>
      <c r="I8" s="251"/>
      <c r="J8" s="254"/>
      <c r="K8" s="251"/>
    </row>
    <row r="9" spans="2:11" x14ac:dyDescent="0.3">
      <c r="B9" s="249"/>
      <c r="C9" s="731" t="s">
        <v>443</v>
      </c>
      <c r="D9" s="732"/>
      <c r="E9" s="732"/>
      <c r="F9" s="253"/>
      <c r="G9" s="252"/>
      <c r="H9" s="251"/>
      <c r="I9" s="251"/>
      <c r="J9" s="255"/>
      <c r="K9" s="251"/>
    </row>
    <row r="10" spans="2:11" x14ac:dyDescent="0.3">
      <c r="B10" s="249"/>
      <c r="C10" s="731" t="s">
        <v>445</v>
      </c>
      <c r="D10" s="732"/>
      <c r="E10" s="732"/>
      <c r="F10" s="250"/>
      <c r="G10" s="251"/>
      <c r="H10" s="255"/>
      <c r="I10" s="251"/>
      <c r="J10" s="255"/>
      <c r="K10" s="251"/>
    </row>
    <row r="11" spans="2:11" x14ac:dyDescent="0.3">
      <c r="B11" s="249"/>
      <c r="C11" s="731" t="s">
        <v>447</v>
      </c>
      <c r="D11" s="732"/>
      <c r="E11" s="732"/>
      <c r="F11" s="250"/>
      <c r="G11" s="251"/>
      <c r="H11" s="255"/>
      <c r="I11" s="251"/>
      <c r="J11" s="255"/>
      <c r="K11" s="251"/>
    </row>
    <row r="12" spans="2:11" x14ac:dyDescent="0.3">
      <c r="B12" s="249"/>
      <c r="C12" s="731" t="s">
        <v>449</v>
      </c>
      <c r="D12" s="732"/>
      <c r="E12" s="732"/>
      <c r="F12" s="253"/>
      <c r="G12" s="252"/>
      <c r="H12" s="251"/>
      <c r="I12" s="251"/>
      <c r="J12" s="255"/>
      <c r="K12" s="251"/>
    </row>
    <row r="13" spans="2:11" x14ac:dyDescent="0.3">
      <c r="B13" s="249"/>
      <c r="C13" s="731" t="s">
        <v>451</v>
      </c>
      <c r="D13" s="732"/>
      <c r="E13" s="732"/>
      <c r="F13" s="250"/>
      <c r="G13" s="251"/>
      <c r="H13" s="255"/>
      <c r="I13" s="251"/>
      <c r="J13" s="251"/>
      <c r="K13" s="251"/>
    </row>
  </sheetData>
  <mergeCells count="11">
    <mergeCell ref="C8:E8"/>
    <mergeCell ref="B2:C2"/>
    <mergeCell ref="B4:E4"/>
    <mergeCell ref="C5:E5"/>
    <mergeCell ref="C6:E6"/>
    <mergeCell ref="C7:E7"/>
    <mergeCell ref="C9:E9"/>
    <mergeCell ref="C10:E10"/>
    <mergeCell ref="C11:E11"/>
    <mergeCell ref="C12:E12"/>
    <mergeCell ref="C13:E13"/>
  </mergeCells>
  <hyperlinks>
    <hyperlink ref="C5:E5" location="'1. General information'!A1" display="1. General information" xr:uid="{81C92D10-848F-479D-83A0-39D91E48A403}"/>
    <hyperlink ref="C6:E6" location="'2. Campaign information'!A1" display="2. Campaign information" xr:uid="{68D72010-3E8C-4761-8794-7EFB170344B0}"/>
    <hyperlink ref="C11:E11" location="'7. Vehicles and transport'!A1" display="7. Vehicles and transport" xr:uid="{6A623ACF-3A18-4F64-9374-57A7A75BB96A}"/>
    <hyperlink ref="C8:E8" location="'4. Campaign staff'!A1" display="4. Campaign staff" xr:uid="{361A7565-5C90-42C8-8EB9-01E980AE93F7}"/>
    <hyperlink ref="C9:E9" location="'5. Meetings, Trainings, Events'!A1" display="5. Meetings, trainings, events" xr:uid="{FBD70DF2-3F93-4B8B-B8C7-7F479E973A77}"/>
    <hyperlink ref="C10:E10" location="'6. Staff time'!A1" display="6. Staff time" xr:uid="{260D5B46-7D0E-48CA-8C2C-63BCAF395A41}"/>
    <hyperlink ref="C12:E12" location="'8. Equipment and supplies'!A1" display="8. Equipment and supplies" xr:uid="{7BF26626-B1CB-4A42-9961-A39AE0668C6F}"/>
    <hyperlink ref="C13:E13" location="'9. Per diem and other expenses'!A1" display="9. Per diem and other expenses" xr:uid="{14B2D4F9-94A0-405B-BDEF-3B5D03227FC3}"/>
    <hyperlink ref="C7:E7" location="'3. Procurement'!A1" display="3. Procurement" xr:uid="{C8601ECA-1146-491C-9905-7C89766707A5}"/>
  </hyperlinks>
  <pageMargins left="0.7" right="0.7" top="0.75" bottom="0.75" header="0.3" footer="0.3"/>
  <pageSetup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4A14B9-43B4-448C-873F-6169D48CE659}">
  <sheetPr>
    <tabColor theme="7" tint="0.39997558519241921"/>
  </sheetPr>
  <dimension ref="A1:AG6209"/>
  <sheetViews>
    <sheetView zoomScale="85" zoomScaleNormal="85" workbookViewId="0">
      <selection activeCell="G41" sqref="G41"/>
    </sheetView>
  </sheetViews>
  <sheetFormatPr defaultColWidth="8.88671875" defaultRowHeight="13.2" x14ac:dyDescent="0.3"/>
  <cols>
    <col min="1" max="1" width="6.44140625" style="181" customWidth="1"/>
    <col min="2" max="2" width="37.44140625" style="181" customWidth="1"/>
    <col min="3" max="3" width="15.5546875" style="182" customWidth="1"/>
    <col min="4" max="4" width="27" style="182" bestFit="1" customWidth="1"/>
    <col min="5" max="5" width="10.33203125" style="183" customWidth="1"/>
    <col min="6" max="6" width="56.33203125" style="182" customWidth="1"/>
    <col min="7" max="7" width="80.6640625" style="184" customWidth="1"/>
    <col min="8" max="16" width="8.88671875" style="181" customWidth="1"/>
    <col min="17" max="16384" width="8.88671875" style="181"/>
  </cols>
  <sheetData>
    <row r="1" spans="1:7" s="180" customFormat="1" ht="26.4" x14ac:dyDescent="0.3">
      <c r="A1" s="177" t="s">
        <v>493</v>
      </c>
      <c r="B1" s="177" t="s">
        <v>494</v>
      </c>
      <c r="C1" s="178" t="s">
        <v>12583</v>
      </c>
      <c r="D1" s="178" t="s">
        <v>495</v>
      </c>
      <c r="E1" s="179" t="s">
        <v>496</v>
      </c>
      <c r="F1" s="178" t="s">
        <v>497</v>
      </c>
      <c r="G1" s="178" t="s">
        <v>498</v>
      </c>
    </row>
    <row r="2" spans="1:7" x14ac:dyDescent="0.3">
      <c r="A2" s="181">
        <v>1</v>
      </c>
      <c r="B2" s="181" t="str">
        <f>CONCATENATE(LEFT(C2,2),"-",E2)</f>
        <v>0-1.99</v>
      </c>
      <c r="C2" s="182">
        <f>'1. General information'!$R$8</f>
        <v>0</v>
      </c>
      <c r="D2" s="182" t="s">
        <v>434</v>
      </c>
      <c r="E2" s="183">
        <v>1.99</v>
      </c>
      <c r="F2" s="182" t="s">
        <v>499</v>
      </c>
      <c r="G2" s="184">
        <f>'1. General information'!B24</f>
        <v>0</v>
      </c>
    </row>
    <row r="3" spans="1:7" x14ac:dyDescent="0.3">
      <c r="A3" s="181">
        <v>2</v>
      </c>
      <c r="B3" s="181" t="str">
        <f t="shared" ref="B3:B101" si="0">CONCATENATE(LEFT(C3,2),"-",E3)</f>
        <v>0-2.01</v>
      </c>
      <c r="C3" s="182">
        <f>'1. General information'!$R$8</f>
        <v>0</v>
      </c>
      <c r="D3" s="182" t="s">
        <v>437</v>
      </c>
      <c r="E3" s="183">
        <v>2.0099999999999998</v>
      </c>
      <c r="F3" s="185" t="s">
        <v>12584</v>
      </c>
      <c r="G3" s="186">
        <f>'2. Campaign information'!S8</f>
        <v>0</v>
      </c>
    </row>
    <row r="4" spans="1:7" ht="14.4" x14ac:dyDescent="0.3">
      <c r="A4" s="181">
        <v>3</v>
      </c>
      <c r="B4" s="181" t="str">
        <f t="shared" si="0"/>
        <v>0-2.02</v>
      </c>
      <c r="C4" s="182">
        <f>'1. General information'!$R$8</f>
        <v>0</v>
      </c>
      <c r="D4" s="182" t="s">
        <v>437</v>
      </c>
      <c r="E4" s="183">
        <f t="shared" ref="E4:E9" si="1">E3+0.01</f>
        <v>2.0199999999999996</v>
      </c>
      <c r="F4" s="184" t="s">
        <v>12585</v>
      </c>
      <c r="G4" s="187">
        <f>'2. Campaign information'!S9</f>
        <v>0</v>
      </c>
    </row>
    <row r="5" spans="1:7" ht="14.4" x14ac:dyDescent="0.3">
      <c r="A5" s="181">
        <v>4</v>
      </c>
      <c r="B5" s="181" t="str">
        <f t="shared" si="0"/>
        <v>0-2.03</v>
      </c>
      <c r="C5" s="182">
        <f>'1. General information'!$R$8</f>
        <v>0</v>
      </c>
      <c r="D5" s="182" t="s">
        <v>437</v>
      </c>
      <c r="E5" s="183">
        <f t="shared" si="1"/>
        <v>2.0299999999999994</v>
      </c>
      <c r="F5" s="184" t="s">
        <v>12586</v>
      </c>
      <c r="G5" s="187">
        <f>'2. Campaign information'!S10</f>
        <v>0</v>
      </c>
    </row>
    <row r="6" spans="1:7" ht="14.4" x14ac:dyDescent="0.3">
      <c r="A6" s="181">
        <v>5</v>
      </c>
      <c r="B6" s="181" t="str">
        <f t="shared" si="0"/>
        <v>0-2.04</v>
      </c>
      <c r="C6" s="182">
        <f>'1. General information'!$R$8</f>
        <v>0</v>
      </c>
      <c r="D6" s="182" t="s">
        <v>437</v>
      </c>
      <c r="E6" s="183">
        <f t="shared" si="1"/>
        <v>2.0399999999999991</v>
      </c>
      <c r="F6" s="184" t="s">
        <v>500</v>
      </c>
      <c r="G6" s="188" t="e">
        <f>DATE('2. Campaign information'!R13,VLOOKUP('2. Campaign information'!$P$13,'0d. Support language'!$D$19:$E$30,2,FALSE),'2. Campaign information'!$N$13)</f>
        <v>#N/A</v>
      </c>
    </row>
    <row r="7" spans="1:7" x14ac:dyDescent="0.3">
      <c r="A7" s="181">
        <v>6</v>
      </c>
      <c r="B7" s="181" t="str">
        <f t="shared" si="0"/>
        <v>0-2.05</v>
      </c>
      <c r="C7" s="182">
        <f>'1. General information'!$R$8</f>
        <v>0</v>
      </c>
      <c r="D7" s="182" t="s">
        <v>437</v>
      </c>
      <c r="E7" s="183">
        <f t="shared" si="1"/>
        <v>2.0499999999999989</v>
      </c>
      <c r="F7" s="184" t="s">
        <v>501</v>
      </c>
      <c r="G7" s="189" t="e">
        <f>DATE('2. Campaign information'!$R$14,VLOOKUP('2. Campaign information'!$P$14,'0d. Support language'!$D$19:$E$30,2,FALSE),'2. Campaign information'!$N$14)</f>
        <v>#N/A</v>
      </c>
    </row>
    <row r="8" spans="1:7" x14ac:dyDescent="0.3">
      <c r="A8" s="181">
        <v>7</v>
      </c>
      <c r="B8" s="181" t="str">
        <f t="shared" si="0"/>
        <v>0-2.06</v>
      </c>
      <c r="C8" s="182">
        <f>'1. General information'!$R$8</f>
        <v>0</v>
      </c>
      <c r="D8" s="182" t="s">
        <v>437</v>
      </c>
      <c r="E8" s="183">
        <f t="shared" si="1"/>
        <v>2.0599999999999987</v>
      </c>
      <c r="F8" s="184" t="s">
        <v>502</v>
      </c>
      <c r="G8" s="189" t="e">
        <f>DATE('2. Campaign information'!$R$15,VLOOKUP('2. Campaign information'!$P$15,'0d. Support language'!$D$19:$E$30,2,FALSE),'2. Campaign information'!$N$15)</f>
        <v>#N/A</v>
      </c>
    </row>
    <row r="9" spans="1:7" x14ac:dyDescent="0.3">
      <c r="A9" s="181">
        <v>8</v>
      </c>
      <c r="B9" s="181" t="str">
        <f t="shared" si="0"/>
        <v>0-2.07</v>
      </c>
      <c r="C9" s="182">
        <f>'1. General information'!$R$8</f>
        <v>0</v>
      </c>
      <c r="D9" s="182" t="s">
        <v>437</v>
      </c>
      <c r="E9" s="183">
        <f t="shared" si="1"/>
        <v>2.0699999999999985</v>
      </c>
      <c r="F9" s="184" t="s">
        <v>503</v>
      </c>
      <c r="G9" s="189" t="e">
        <f>DATE('2. Campaign information'!$R$16,VLOOKUP('2. Campaign information'!$P$16,'0d. Support language'!$D$19:$E$30,2,FALSE),'2. Campaign information'!$N$16)</f>
        <v>#N/A</v>
      </c>
    </row>
    <row r="10" spans="1:7" x14ac:dyDescent="0.3">
      <c r="A10" s="181">
        <v>9</v>
      </c>
      <c r="B10" s="181" t="str">
        <f t="shared" si="0"/>
        <v>0-2.07a</v>
      </c>
      <c r="C10" s="182">
        <f>'1. General information'!$R$8</f>
        <v>0</v>
      </c>
      <c r="D10" s="182" t="s">
        <v>437</v>
      </c>
      <c r="E10" s="183" t="s">
        <v>504</v>
      </c>
      <c r="F10" s="184" t="s">
        <v>36</v>
      </c>
      <c r="G10" s="184">
        <f>'2. Campaign information'!T15</f>
        <v>0</v>
      </c>
    </row>
    <row r="11" spans="1:7" x14ac:dyDescent="0.3">
      <c r="A11" s="181">
        <v>10</v>
      </c>
      <c r="B11" s="181" t="str">
        <f t="shared" si="0"/>
        <v>0-2.08a</v>
      </c>
      <c r="C11" s="182">
        <f>'1. General information'!$R$8</f>
        <v>0</v>
      </c>
      <c r="D11" s="182" t="s">
        <v>437</v>
      </c>
      <c r="E11" s="183" t="s">
        <v>467</v>
      </c>
      <c r="F11" s="184" t="str">
        <f>'0a. Country information'!K19</f>
        <v>Facility-based</v>
      </c>
      <c r="G11" s="184">
        <f>'2. Campaign information'!P19</f>
        <v>0</v>
      </c>
    </row>
    <row r="12" spans="1:7" x14ac:dyDescent="0.3">
      <c r="A12" s="181">
        <v>11</v>
      </c>
      <c r="B12" s="181" t="str">
        <f t="shared" si="0"/>
        <v>0-2.08b</v>
      </c>
      <c r="C12" s="182">
        <f>'1. General information'!$R$8</f>
        <v>0</v>
      </c>
      <c r="D12" s="182" t="s">
        <v>437</v>
      </c>
      <c r="E12" s="183" t="s">
        <v>468</v>
      </c>
      <c r="F12" s="184" t="str">
        <f>'0a. Country information'!K20</f>
        <v>Temporary posts</v>
      </c>
      <c r="G12" s="184">
        <f>'2. Campaign information'!P20</f>
        <v>0</v>
      </c>
    </row>
    <row r="13" spans="1:7" x14ac:dyDescent="0.3">
      <c r="A13" s="181">
        <v>12</v>
      </c>
      <c r="B13" s="181" t="str">
        <f t="shared" si="0"/>
        <v>0-2.08c</v>
      </c>
      <c r="C13" s="182">
        <f>'1. General information'!$R$8</f>
        <v>0</v>
      </c>
      <c r="D13" s="182" t="s">
        <v>437</v>
      </c>
      <c r="E13" s="183" t="s">
        <v>469</v>
      </c>
      <c r="F13" s="184">
        <f>'0a. Country information'!K21</f>
        <v>0</v>
      </c>
      <c r="G13" s="184">
        <f>'2. Campaign information'!U19</f>
        <v>0</v>
      </c>
    </row>
    <row r="14" spans="1:7" x14ac:dyDescent="0.3">
      <c r="A14" s="181">
        <v>13</v>
      </c>
      <c r="B14" s="181" t="str">
        <f t="shared" si="0"/>
        <v>0-2.08d</v>
      </c>
      <c r="C14" s="182">
        <f>'1. General information'!$R$8</f>
        <v>0</v>
      </c>
      <c r="D14" s="182" t="s">
        <v>437</v>
      </c>
      <c r="E14" s="183" t="s">
        <v>470</v>
      </c>
      <c r="F14" s="184">
        <f>'0a. Country information'!K22</f>
        <v>0</v>
      </c>
      <c r="G14" s="184">
        <f>'2. Campaign information'!U20</f>
        <v>0</v>
      </c>
    </row>
    <row r="15" spans="1:7" x14ac:dyDescent="0.3">
      <c r="A15" s="181">
        <v>14</v>
      </c>
      <c r="B15" s="181" t="str">
        <f t="shared" si="0"/>
        <v>0-2.09</v>
      </c>
      <c r="C15" s="182">
        <f>'1. General information'!$R$8</f>
        <v>0</v>
      </c>
      <c r="D15" s="182" t="s">
        <v>437</v>
      </c>
      <c r="E15" s="183">
        <v>2.09</v>
      </c>
      <c r="F15" s="180" t="s">
        <v>505</v>
      </c>
      <c r="G15" s="184">
        <f>'2. Campaign information'!S21</f>
        <v>0</v>
      </c>
    </row>
    <row r="16" spans="1:7" x14ac:dyDescent="0.3">
      <c r="A16" s="181">
        <v>15</v>
      </c>
      <c r="B16" s="181" t="str">
        <f t="shared" si="0"/>
        <v>0-2.10a</v>
      </c>
      <c r="C16" s="182">
        <f>'1. General information'!$R$8</f>
        <v>0</v>
      </c>
      <c r="D16" s="182" t="s">
        <v>437</v>
      </c>
      <c r="E16" s="183" t="s">
        <v>506</v>
      </c>
      <c r="F16" s="180" t="s">
        <v>507</v>
      </c>
      <c r="G16" s="184" t="str">
        <f>'2. Campaign information'!D26</f>
        <v>Yellow Fever (Injectable, 10 doses/vial)</v>
      </c>
    </row>
    <row r="17" spans="1:8" x14ac:dyDescent="0.3">
      <c r="A17" s="181">
        <v>16</v>
      </c>
      <c r="B17" s="181" t="str">
        <f t="shared" si="0"/>
        <v>0-2.10b</v>
      </c>
      <c r="C17" s="182">
        <f>'1. General information'!$R$8</f>
        <v>0</v>
      </c>
      <c r="D17" s="182" t="s">
        <v>437</v>
      </c>
      <c r="E17" s="183" t="s">
        <v>508</v>
      </c>
      <c r="F17" s="180" t="s">
        <v>509</v>
      </c>
      <c r="G17" s="184" t="str">
        <f>'2. Campaign information'!D27</f>
        <v>Meningitis A (Injectable, 10 doses/vial)</v>
      </c>
    </row>
    <row r="18" spans="1:8" x14ac:dyDescent="0.3">
      <c r="A18" s="181">
        <v>17</v>
      </c>
      <c r="B18" s="181" t="str">
        <f t="shared" si="0"/>
        <v>0-2.10c</v>
      </c>
      <c r="C18" s="182">
        <f>'1. General information'!$R$8</f>
        <v>0</v>
      </c>
      <c r="D18" s="182" t="s">
        <v>437</v>
      </c>
      <c r="E18" s="183" t="s">
        <v>510</v>
      </c>
      <c r="F18" s="180" t="s">
        <v>511</v>
      </c>
      <c r="G18" s="184">
        <f>'2. Campaign information'!D28</f>
        <v>0</v>
      </c>
    </row>
    <row r="19" spans="1:8" x14ac:dyDescent="0.3">
      <c r="A19" s="181">
        <v>18</v>
      </c>
      <c r="B19" s="181" t="str">
        <f t="shared" si="0"/>
        <v>0-2.10d</v>
      </c>
      <c r="C19" s="182">
        <f>'1. General information'!$R$8</f>
        <v>0</v>
      </c>
      <c r="D19" s="182" t="s">
        <v>437</v>
      </c>
      <c r="E19" s="183" t="s">
        <v>512</v>
      </c>
      <c r="F19" s="180" t="s">
        <v>513</v>
      </c>
      <c r="G19" s="184">
        <f>'2. Campaign information'!D29</f>
        <v>0</v>
      </c>
    </row>
    <row r="20" spans="1:8" x14ac:dyDescent="0.3">
      <c r="A20" s="181">
        <v>19</v>
      </c>
      <c r="B20" s="181" t="str">
        <f t="shared" si="0"/>
        <v>0-2.10e</v>
      </c>
      <c r="C20" s="182">
        <f>'1. General information'!$R$8</f>
        <v>0</v>
      </c>
      <c r="D20" s="182" t="s">
        <v>437</v>
      </c>
      <c r="E20" s="183" t="s">
        <v>514</v>
      </c>
      <c r="F20" s="180" t="s">
        <v>515</v>
      </c>
      <c r="G20" s="184">
        <f>'2. Campaign information'!D30</f>
        <v>0</v>
      </c>
    </row>
    <row r="21" spans="1:8" x14ac:dyDescent="0.3">
      <c r="A21" s="181">
        <v>20</v>
      </c>
      <c r="B21" s="181" t="str">
        <f t="shared" si="0"/>
        <v>0-2.11a</v>
      </c>
      <c r="C21" s="182">
        <f>'1. General information'!$R$8</f>
        <v>0</v>
      </c>
      <c r="D21" s="182" t="s">
        <v>437</v>
      </c>
      <c r="E21" s="183" t="s">
        <v>516</v>
      </c>
      <c r="F21" s="180" t="s">
        <v>517</v>
      </c>
      <c r="G21" s="186">
        <f>'2. Campaign information'!L26</f>
        <v>0</v>
      </c>
    </row>
    <row r="22" spans="1:8" x14ac:dyDescent="0.3">
      <c r="A22" s="181">
        <v>21</v>
      </c>
      <c r="B22" s="181" t="str">
        <f t="shared" si="0"/>
        <v>0-2.11b</v>
      </c>
      <c r="C22" s="182">
        <f>'1. General information'!$R$8</f>
        <v>0</v>
      </c>
      <c r="D22" s="182" t="s">
        <v>437</v>
      </c>
      <c r="E22" s="183" t="s">
        <v>518</v>
      </c>
      <c r="F22" s="180" t="s">
        <v>519</v>
      </c>
      <c r="G22" s="186">
        <f>'2. Campaign information'!L27</f>
        <v>0</v>
      </c>
    </row>
    <row r="23" spans="1:8" x14ac:dyDescent="0.3">
      <c r="A23" s="181">
        <v>22</v>
      </c>
      <c r="B23" s="181" t="str">
        <f t="shared" si="0"/>
        <v>0-2.11c</v>
      </c>
      <c r="C23" s="182">
        <f>'1. General information'!$R$8</f>
        <v>0</v>
      </c>
      <c r="D23" s="182" t="s">
        <v>437</v>
      </c>
      <c r="E23" s="183" t="s">
        <v>520</v>
      </c>
      <c r="F23" s="180" t="s">
        <v>521</v>
      </c>
      <c r="G23" s="186">
        <f>'2. Campaign information'!L28</f>
        <v>0</v>
      </c>
    </row>
    <row r="24" spans="1:8" x14ac:dyDescent="0.3">
      <c r="A24" s="181">
        <v>23</v>
      </c>
      <c r="B24" s="181" t="str">
        <f t="shared" si="0"/>
        <v>0-2.11d</v>
      </c>
      <c r="C24" s="182">
        <f>'1. General information'!$R$8</f>
        <v>0</v>
      </c>
      <c r="D24" s="182" t="s">
        <v>437</v>
      </c>
      <c r="E24" s="183" t="s">
        <v>522</v>
      </c>
      <c r="F24" s="180" t="s">
        <v>523</v>
      </c>
      <c r="G24" s="186">
        <f>'2. Campaign information'!L29</f>
        <v>0</v>
      </c>
    </row>
    <row r="25" spans="1:8" x14ac:dyDescent="0.3">
      <c r="A25" s="181">
        <v>24</v>
      </c>
      <c r="B25" s="181" t="str">
        <f t="shared" si="0"/>
        <v>0-2.11e</v>
      </c>
      <c r="C25" s="182">
        <f>'1. General information'!$R$8</f>
        <v>0</v>
      </c>
      <c r="D25" s="182" t="s">
        <v>437</v>
      </c>
      <c r="E25" s="183" t="s">
        <v>524</v>
      </c>
      <c r="F25" s="180" t="s">
        <v>525</v>
      </c>
      <c r="G25" s="186">
        <f>'2. Campaign information'!L30</f>
        <v>0</v>
      </c>
    </row>
    <row r="26" spans="1:8" s="227" customFormat="1" x14ac:dyDescent="0.3">
      <c r="A26" s="181">
        <v>25</v>
      </c>
      <c r="B26" s="181" t="str">
        <f t="shared" ref="B26:B60" si="2">CONCATENATE(LEFT(C26,2),"-",E26)</f>
        <v>0-2.13a</v>
      </c>
      <c r="C26" s="182">
        <f>'1. General information'!$R$8</f>
        <v>0</v>
      </c>
      <c r="D26" s="182" t="s">
        <v>437</v>
      </c>
      <c r="E26" s="228" t="s">
        <v>12200</v>
      </c>
      <c r="F26" s="229" t="s">
        <v>12165</v>
      </c>
      <c r="G26" s="231">
        <f>'2. Campaign information'!I35</f>
        <v>0</v>
      </c>
      <c r="H26" s="230"/>
    </row>
    <row r="27" spans="1:8" s="227" customFormat="1" x14ac:dyDescent="0.3">
      <c r="A27" s="181">
        <v>26</v>
      </c>
      <c r="B27" s="181" t="str">
        <f t="shared" si="2"/>
        <v>0-2.13b</v>
      </c>
      <c r="C27" s="182">
        <f>'1. General information'!$R$8</f>
        <v>0</v>
      </c>
      <c r="D27" s="182" t="s">
        <v>437</v>
      </c>
      <c r="E27" s="228" t="s">
        <v>12201</v>
      </c>
      <c r="F27" s="229" t="s">
        <v>12166</v>
      </c>
      <c r="G27" s="231">
        <f>'2. Campaign information'!I36</f>
        <v>0</v>
      </c>
      <c r="H27" s="230"/>
    </row>
    <row r="28" spans="1:8" s="227" customFormat="1" x14ac:dyDescent="0.3">
      <c r="A28" s="181">
        <v>27</v>
      </c>
      <c r="B28" s="181" t="str">
        <f t="shared" si="2"/>
        <v>0-2.13c</v>
      </c>
      <c r="C28" s="182">
        <f>'1. General information'!$R$8</f>
        <v>0</v>
      </c>
      <c r="D28" s="182" t="s">
        <v>437</v>
      </c>
      <c r="E28" s="228" t="s">
        <v>12202</v>
      </c>
      <c r="F28" s="229" t="s">
        <v>12167</v>
      </c>
      <c r="G28" s="231">
        <f>'2. Campaign information'!I37</f>
        <v>0</v>
      </c>
      <c r="H28" s="230"/>
    </row>
    <row r="29" spans="1:8" s="227" customFormat="1" x14ac:dyDescent="0.3">
      <c r="A29" s="181">
        <v>28</v>
      </c>
      <c r="B29" s="181" t="str">
        <f t="shared" si="2"/>
        <v>0-2.13d</v>
      </c>
      <c r="C29" s="182">
        <f>'1. General information'!$R$8</f>
        <v>0</v>
      </c>
      <c r="D29" s="182" t="s">
        <v>437</v>
      </c>
      <c r="E29" s="228" t="s">
        <v>12203</v>
      </c>
      <c r="F29" s="229" t="s">
        <v>12168</v>
      </c>
      <c r="G29" s="231">
        <f>'2. Campaign information'!I38</f>
        <v>0</v>
      </c>
      <c r="H29" s="230"/>
    </row>
    <row r="30" spans="1:8" s="227" customFormat="1" x14ac:dyDescent="0.3">
      <c r="A30" s="181">
        <v>29</v>
      </c>
      <c r="B30" s="181" t="str">
        <f t="shared" si="2"/>
        <v>0-2.13e</v>
      </c>
      <c r="C30" s="182">
        <f>'1. General information'!$R$8</f>
        <v>0</v>
      </c>
      <c r="D30" s="182" t="s">
        <v>437</v>
      </c>
      <c r="E30" s="228" t="s">
        <v>12204</v>
      </c>
      <c r="F30" s="229" t="s">
        <v>12169</v>
      </c>
      <c r="G30" s="231">
        <f>'2. Campaign information'!I39</f>
        <v>0</v>
      </c>
      <c r="H30" s="230"/>
    </row>
    <row r="31" spans="1:8" s="227" customFormat="1" x14ac:dyDescent="0.3">
      <c r="A31" s="181">
        <v>30</v>
      </c>
      <c r="B31" s="181" t="str">
        <f t="shared" si="2"/>
        <v>0-2.14a</v>
      </c>
      <c r="C31" s="182">
        <f>'1. General information'!$R$8</f>
        <v>0</v>
      </c>
      <c r="D31" s="182" t="s">
        <v>437</v>
      </c>
      <c r="E31" s="228" t="s">
        <v>12205</v>
      </c>
      <c r="F31" s="229" t="s">
        <v>12170</v>
      </c>
      <c r="G31" s="231">
        <f>'2. Campaign information'!J35</f>
        <v>0</v>
      </c>
      <c r="H31" s="230"/>
    </row>
    <row r="32" spans="1:8" s="227" customFormat="1" x14ac:dyDescent="0.3">
      <c r="A32" s="181">
        <v>31</v>
      </c>
      <c r="B32" s="181" t="str">
        <f t="shared" si="2"/>
        <v>0-2.14b</v>
      </c>
      <c r="C32" s="182">
        <f>'1. General information'!$R$8</f>
        <v>0</v>
      </c>
      <c r="D32" s="182" t="s">
        <v>437</v>
      </c>
      <c r="E32" s="228" t="s">
        <v>12206</v>
      </c>
      <c r="F32" s="229" t="s">
        <v>12171</v>
      </c>
      <c r="G32" s="231">
        <f>'2. Campaign information'!J36</f>
        <v>0</v>
      </c>
      <c r="H32" s="230"/>
    </row>
    <row r="33" spans="1:8" s="227" customFormat="1" x14ac:dyDescent="0.3">
      <c r="A33" s="181">
        <v>32</v>
      </c>
      <c r="B33" s="181" t="str">
        <f t="shared" si="2"/>
        <v>0-2.14c</v>
      </c>
      <c r="C33" s="182">
        <f>'1. General information'!$R$8</f>
        <v>0</v>
      </c>
      <c r="D33" s="182" t="s">
        <v>437</v>
      </c>
      <c r="E33" s="228" t="s">
        <v>12207</v>
      </c>
      <c r="F33" s="229" t="s">
        <v>12172</v>
      </c>
      <c r="G33" s="231">
        <f>'2. Campaign information'!J37</f>
        <v>0</v>
      </c>
      <c r="H33" s="230"/>
    </row>
    <row r="34" spans="1:8" s="227" customFormat="1" x14ac:dyDescent="0.3">
      <c r="A34" s="181">
        <v>33</v>
      </c>
      <c r="B34" s="181" t="str">
        <f t="shared" si="2"/>
        <v>0-2.14d</v>
      </c>
      <c r="C34" s="182">
        <f>'1. General information'!$R$8</f>
        <v>0</v>
      </c>
      <c r="D34" s="182" t="s">
        <v>437</v>
      </c>
      <c r="E34" s="228" t="s">
        <v>12208</v>
      </c>
      <c r="F34" s="229" t="s">
        <v>12173</v>
      </c>
      <c r="G34" s="231">
        <f>'2. Campaign information'!J38</f>
        <v>0</v>
      </c>
      <c r="H34" s="230"/>
    </row>
    <row r="35" spans="1:8" s="227" customFormat="1" x14ac:dyDescent="0.3">
      <c r="A35" s="181">
        <v>34</v>
      </c>
      <c r="B35" s="181" t="str">
        <f t="shared" si="2"/>
        <v>0-2.14e</v>
      </c>
      <c r="C35" s="182">
        <f>'1. General information'!$R$8</f>
        <v>0</v>
      </c>
      <c r="D35" s="182" t="s">
        <v>437</v>
      </c>
      <c r="E35" s="228" t="s">
        <v>12209</v>
      </c>
      <c r="F35" s="229" t="s">
        <v>12174</v>
      </c>
      <c r="G35" s="231">
        <f>'2. Campaign information'!J39</f>
        <v>0</v>
      </c>
      <c r="H35" s="230"/>
    </row>
    <row r="36" spans="1:8" s="227" customFormat="1" x14ac:dyDescent="0.3">
      <c r="A36" s="181">
        <v>35</v>
      </c>
      <c r="B36" s="181" t="str">
        <f t="shared" si="2"/>
        <v>0-2.15a-1</v>
      </c>
      <c r="C36" s="182">
        <f>'1. General information'!$R$8</f>
        <v>0</v>
      </c>
      <c r="D36" s="182" t="s">
        <v>437</v>
      </c>
      <c r="E36" s="228" t="s">
        <v>12210</v>
      </c>
      <c r="F36" s="230" t="s">
        <v>12175</v>
      </c>
      <c r="G36" s="231">
        <f>'2. Campaign information'!M35</f>
        <v>0</v>
      </c>
      <c r="H36" s="230"/>
    </row>
    <row r="37" spans="1:8" s="227" customFormat="1" x14ac:dyDescent="0.3">
      <c r="A37" s="181">
        <v>36</v>
      </c>
      <c r="B37" s="181" t="str">
        <f t="shared" si="2"/>
        <v>0-2.15a-2</v>
      </c>
      <c r="C37" s="182">
        <f>'1. General information'!$R$8</f>
        <v>0</v>
      </c>
      <c r="D37" s="182" t="s">
        <v>437</v>
      </c>
      <c r="E37" s="228" t="s">
        <v>12211</v>
      </c>
      <c r="F37" s="230" t="s">
        <v>12176</v>
      </c>
      <c r="G37" s="231">
        <f>'2. Campaign information'!M36</f>
        <v>0</v>
      </c>
      <c r="H37" s="230"/>
    </row>
    <row r="38" spans="1:8" s="227" customFormat="1" x14ac:dyDescent="0.3">
      <c r="A38" s="181">
        <v>37</v>
      </c>
      <c r="B38" s="181" t="str">
        <f t="shared" si="2"/>
        <v>0-2.15a-3</v>
      </c>
      <c r="C38" s="182">
        <f>'1. General information'!$R$8</f>
        <v>0</v>
      </c>
      <c r="D38" s="182" t="s">
        <v>437</v>
      </c>
      <c r="E38" s="228" t="s">
        <v>12212</v>
      </c>
      <c r="F38" s="230" t="s">
        <v>12177</v>
      </c>
      <c r="G38" s="231">
        <f>'2. Campaign information'!M37</f>
        <v>0</v>
      </c>
      <c r="H38" s="230"/>
    </row>
    <row r="39" spans="1:8" s="227" customFormat="1" x14ac:dyDescent="0.3">
      <c r="A39" s="181">
        <v>38</v>
      </c>
      <c r="B39" s="181" t="str">
        <f t="shared" si="2"/>
        <v>0-2.15a-4</v>
      </c>
      <c r="C39" s="182">
        <f>'1. General information'!$R$8</f>
        <v>0</v>
      </c>
      <c r="D39" s="182" t="s">
        <v>437</v>
      </c>
      <c r="E39" s="228" t="s">
        <v>12213</v>
      </c>
      <c r="F39" s="230" t="s">
        <v>12178</v>
      </c>
      <c r="G39" s="231">
        <f>'2. Campaign information'!M38</f>
        <v>0</v>
      </c>
      <c r="H39" s="230"/>
    </row>
    <row r="40" spans="1:8" s="227" customFormat="1" x14ac:dyDescent="0.3">
      <c r="A40" s="181">
        <v>39</v>
      </c>
      <c r="B40" s="181" t="str">
        <f t="shared" si="2"/>
        <v>0-2.15a-5</v>
      </c>
      <c r="C40" s="182">
        <f>'1. General information'!$R$8</f>
        <v>0</v>
      </c>
      <c r="D40" s="182" t="s">
        <v>437</v>
      </c>
      <c r="E40" s="228" t="s">
        <v>12214</v>
      </c>
      <c r="F40" s="230" t="s">
        <v>12179</v>
      </c>
      <c r="G40" s="231">
        <f>'2. Campaign information'!M39</f>
        <v>0</v>
      </c>
      <c r="H40" s="230"/>
    </row>
    <row r="41" spans="1:8" s="227" customFormat="1" x14ac:dyDescent="0.3">
      <c r="A41" s="181">
        <v>40</v>
      </c>
      <c r="B41" s="181" t="str">
        <f t="shared" si="2"/>
        <v>0-2.15b-1</v>
      </c>
      <c r="C41" s="182">
        <f>'1. General information'!$R$8</f>
        <v>0</v>
      </c>
      <c r="D41" s="182" t="s">
        <v>437</v>
      </c>
      <c r="E41" s="228" t="s">
        <v>12215</v>
      </c>
      <c r="F41" s="230" t="s">
        <v>12180</v>
      </c>
      <c r="G41" s="231">
        <f>'2. Campaign information'!N35</f>
        <v>0</v>
      </c>
      <c r="H41" s="230"/>
    </row>
    <row r="42" spans="1:8" s="227" customFormat="1" x14ac:dyDescent="0.3">
      <c r="A42" s="181">
        <v>41</v>
      </c>
      <c r="B42" s="181" t="str">
        <f t="shared" si="2"/>
        <v>0-2.15b-2</v>
      </c>
      <c r="C42" s="182">
        <f>'1. General information'!$R$8</f>
        <v>0</v>
      </c>
      <c r="D42" s="182" t="s">
        <v>437</v>
      </c>
      <c r="E42" s="228" t="s">
        <v>12216</v>
      </c>
      <c r="F42" s="230" t="s">
        <v>12181</v>
      </c>
      <c r="G42" s="231">
        <f>'2. Campaign information'!N36</f>
        <v>0</v>
      </c>
      <c r="H42" s="230"/>
    </row>
    <row r="43" spans="1:8" s="227" customFormat="1" x14ac:dyDescent="0.3">
      <c r="A43" s="181">
        <v>42</v>
      </c>
      <c r="B43" s="181" t="str">
        <f t="shared" si="2"/>
        <v>0-2.15b-3</v>
      </c>
      <c r="C43" s="182">
        <f>'1. General information'!$R$8</f>
        <v>0</v>
      </c>
      <c r="D43" s="182" t="s">
        <v>437</v>
      </c>
      <c r="E43" s="228" t="s">
        <v>12217</v>
      </c>
      <c r="F43" s="230" t="s">
        <v>12182</v>
      </c>
      <c r="G43" s="231">
        <f>'2. Campaign information'!N37</f>
        <v>0</v>
      </c>
      <c r="H43" s="230"/>
    </row>
    <row r="44" spans="1:8" s="227" customFormat="1" x14ac:dyDescent="0.3">
      <c r="A44" s="181">
        <v>43</v>
      </c>
      <c r="B44" s="181" t="str">
        <f t="shared" si="2"/>
        <v>0-2.15b-4</v>
      </c>
      <c r="C44" s="182">
        <f>'1. General information'!$R$8</f>
        <v>0</v>
      </c>
      <c r="D44" s="182" t="s">
        <v>437</v>
      </c>
      <c r="E44" s="228" t="s">
        <v>12218</v>
      </c>
      <c r="F44" s="230" t="s">
        <v>12183</v>
      </c>
      <c r="G44" s="231">
        <f>'2. Campaign information'!N38</f>
        <v>0</v>
      </c>
      <c r="H44" s="230"/>
    </row>
    <row r="45" spans="1:8" s="227" customFormat="1" x14ac:dyDescent="0.3">
      <c r="A45" s="181">
        <v>44</v>
      </c>
      <c r="B45" s="181" t="str">
        <f t="shared" si="2"/>
        <v>0-2.15b-5</v>
      </c>
      <c r="C45" s="182">
        <f>'1. General information'!$R$8</f>
        <v>0</v>
      </c>
      <c r="D45" s="182" t="s">
        <v>437</v>
      </c>
      <c r="E45" s="228" t="s">
        <v>12219</v>
      </c>
      <c r="F45" s="230" t="s">
        <v>12184</v>
      </c>
      <c r="G45" s="231">
        <f>'2. Campaign information'!N39</f>
        <v>0</v>
      </c>
      <c r="H45" s="230"/>
    </row>
    <row r="46" spans="1:8" s="227" customFormat="1" x14ac:dyDescent="0.3">
      <c r="A46" s="181">
        <v>45</v>
      </c>
      <c r="B46" s="181" t="str">
        <f t="shared" si="2"/>
        <v>0-2.15c-1</v>
      </c>
      <c r="C46" s="182">
        <f>'1. General information'!$R$8</f>
        <v>0</v>
      </c>
      <c r="D46" s="182" t="s">
        <v>437</v>
      </c>
      <c r="E46" s="228" t="s">
        <v>12220</v>
      </c>
      <c r="F46" s="229" t="s">
        <v>12185</v>
      </c>
      <c r="G46" s="231">
        <f>'2. Campaign information'!P35</f>
        <v>0</v>
      </c>
      <c r="H46" s="230"/>
    </row>
    <row r="47" spans="1:8" s="227" customFormat="1" x14ac:dyDescent="0.3">
      <c r="A47" s="181">
        <v>46</v>
      </c>
      <c r="B47" s="181" t="str">
        <f t="shared" si="2"/>
        <v>0-2.15c-2</v>
      </c>
      <c r="C47" s="182">
        <f>'1. General information'!$R$8</f>
        <v>0</v>
      </c>
      <c r="D47" s="182" t="s">
        <v>437</v>
      </c>
      <c r="E47" s="228" t="s">
        <v>12221</v>
      </c>
      <c r="F47" s="229" t="s">
        <v>12186</v>
      </c>
      <c r="G47" s="231">
        <f>'2. Campaign information'!P36</f>
        <v>0</v>
      </c>
      <c r="H47" s="230"/>
    </row>
    <row r="48" spans="1:8" s="227" customFormat="1" x14ac:dyDescent="0.3">
      <c r="A48" s="181">
        <v>47</v>
      </c>
      <c r="B48" s="181" t="str">
        <f t="shared" si="2"/>
        <v>0-2.15c-3</v>
      </c>
      <c r="C48" s="182">
        <f>'1. General information'!$R$8</f>
        <v>0</v>
      </c>
      <c r="D48" s="182" t="s">
        <v>437</v>
      </c>
      <c r="E48" s="228" t="s">
        <v>12222</v>
      </c>
      <c r="F48" s="229" t="s">
        <v>12187</v>
      </c>
      <c r="G48" s="231">
        <f>'2. Campaign information'!P37</f>
        <v>0</v>
      </c>
      <c r="H48" s="230"/>
    </row>
    <row r="49" spans="1:8" s="227" customFormat="1" x14ac:dyDescent="0.3">
      <c r="A49" s="181">
        <v>48</v>
      </c>
      <c r="B49" s="181" t="str">
        <f t="shared" si="2"/>
        <v>0-2.15c-4</v>
      </c>
      <c r="C49" s="182">
        <f>'1. General information'!$R$8</f>
        <v>0</v>
      </c>
      <c r="D49" s="182" t="s">
        <v>437</v>
      </c>
      <c r="E49" s="228" t="s">
        <v>12223</v>
      </c>
      <c r="F49" s="229" t="s">
        <v>12188</v>
      </c>
      <c r="G49" s="231">
        <f>'2. Campaign information'!P38</f>
        <v>0</v>
      </c>
      <c r="H49" s="230"/>
    </row>
    <row r="50" spans="1:8" s="227" customFormat="1" x14ac:dyDescent="0.3">
      <c r="A50" s="181">
        <v>49</v>
      </c>
      <c r="B50" s="181" t="str">
        <f t="shared" si="2"/>
        <v>0-2.15c-5</v>
      </c>
      <c r="C50" s="182">
        <f>'1. General information'!$R$8</f>
        <v>0</v>
      </c>
      <c r="D50" s="182" t="s">
        <v>437</v>
      </c>
      <c r="E50" s="228" t="s">
        <v>12224</v>
      </c>
      <c r="F50" s="229" t="s">
        <v>12189</v>
      </c>
      <c r="G50" s="231">
        <f>'2. Campaign information'!P39</f>
        <v>0</v>
      </c>
      <c r="H50" s="230"/>
    </row>
    <row r="51" spans="1:8" s="227" customFormat="1" x14ac:dyDescent="0.3">
      <c r="A51" s="181">
        <v>50</v>
      </c>
      <c r="B51" s="181" t="str">
        <f t="shared" si="2"/>
        <v>0-2.15d-1</v>
      </c>
      <c r="C51" s="182">
        <f>'1. General information'!$R$8</f>
        <v>0</v>
      </c>
      <c r="D51" s="182" t="s">
        <v>437</v>
      </c>
      <c r="E51" s="228" t="s">
        <v>12225</v>
      </c>
      <c r="F51" s="229" t="s">
        <v>12190</v>
      </c>
      <c r="G51" s="231">
        <f>'2. Campaign information'!R35</f>
        <v>0</v>
      </c>
      <c r="H51" s="230"/>
    </row>
    <row r="52" spans="1:8" s="227" customFormat="1" x14ac:dyDescent="0.3">
      <c r="A52" s="181">
        <v>51</v>
      </c>
      <c r="B52" s="181" t="str">
        <f t="shared" si="2"/>
        <v>0-2.15d-2</v>
      </c>
      <c r="C52" s="182">
        <f>'1. General information'!$R$8</f>
        <v>0</v>
      </c>
      <c r="D52" s="182" t="s">
        <v>437</v>
      </c>
      <c r="E52" s="228" t="s">
        <v>12226</v>
      </c>
      <c r="F52" s="229" t="s">
        <v>12191</v>
      </c>
      <c r="G52" s="231">
        <f>'2. Campaign information'!R36</f>
        <v>0</v>
      </c>
      <c r="H52" s="230"/>
    </row>
    <row r="53" spans="1:8" s="227" customFormat="1" x14ac:dyDescent="0.3">
      <c r="A53" s="181">
        <v>52</v>
      </c>
      <c r="B53" s="181" t="str">
        <f t="shared" si="2"/>
        <v>0-2.15d-3</v>
      </c>
      <c r="C53" s="182">
        <f>'1. General information'!$R$8</f>
        <v>0</v>
      </c>
      <c r="D53" s="182" t="s">
        <v>437</v>
      </c>
      <c r="E53" s="228" t="s">
        <v>12227</v>
      </c>
      <c r="F53" s="229" t="s">
        <v>12192</v>
      </c>
      <c r="G53" s="231">
        <f>'2. Campaign information'!R37</f>
        <v>0</v>
      </c>
      <c r="H53" s="230"/>
    </row>
    <row r="54" spans="1:8" s="227" customFormat="1" x14ac:dyDescent="0.3">
      <c r="A54" s="181">
        <v>53</v>
      </c>
      <c r="B54" s="181" t="str">
        <f t="shared" si="2"/>
        <v>0-2.15d-4</v>
      </c>
      <c r="C54" s="182">
        <f>'1. General information'!$R$8</f>
        <v>0</v>
      </c>
      <c r="D54" s="182" t="s">
        <v>437</v>
      </c>
      <c r="E54" s="228" t="s">
        <v>12228</v>
      </c>
      <c r="F54" s="229" t="s">
        <v>12193</v>
      </c>
      <c r="G54" s="231">
        <f>'2. Campaign information'!R38</f>
        <v>0</v>
      </c>
      <c r="H54" s="230"/>
    </row>
    <row r="55" spans="1:8" s="227" customFormat="1" x14ac:dyDescent="0.3">
      <c r="A55" s="181">
        <v>54</v>
      </c>
      <c r="B55" s="181" t="str">
        <f t="shared" si="2"/>
        <v>0-2.15d-5</v>
      </c>
      <c r="C55" s="182">
        <f>'1. General information'!$R$8</f>
        <v>0</v>
      </c>
      <c r="D55" s="182" t="s">
        <v>437</v>
      </c>
      <c r="E55" s="228" t="s">
        <v>12229</v>
      </c>
      <c r="F55" s="229" t="s">
        <v>12194</v>
      </c>
      <c r="G55" s="231">
        <f>'2. Campaign information'!R39</f>
        <v>0</v>
      </c>
      <c r="H55" s="230"/>
    </row>
    <row r="56" spans="1:8" s="227" customFormat="1" x14ac:dyDescent="0.3">
      <c r="A56" s="181">
        <v>55</v>
      </c>
      <c r="B56" s="181" t="str">
        <f t="shared" si="2"/>
        <v>0-2.15e--1</v>
      </c>
      <c r="C56" s="182">
        <f>'1. General information'!$R$8</f>
        <v>0</v>
      </c>
      <c r="D56" s="182" t="s">
        <v>437</v>
      </c>
      <c r="E56" s="228" t="s">
        <v>12230</v>
      </c>
      <c r="F56" s="229" t="s">
        <v>12195</v>
      </c>
      <c r="G56" s="231">
        <f>'2. Campaign information'!S35</f>
        <v>0</v>
      </c>
      <c r="H56" s="230"/>
    </row>
    <row r="57" spans="1:8" s="227" customFormat="1" x14ac:dyDescent="0.3">
      <c r="A57" s="181">
        <v>56</v>
      </c>
      <c r="B57" s="181" t="str">
        <f t="shared" si="2"/>
        <v>0-2.15e--2</v>
      </c>
      <c r="C57" s="182">
        <f>'1. General information'!$R$8</f>
        <v>0</v>
      </c>
      <c r="D57" s="182" t="s">
        <v>437</v>
      </c>
      <c r="E57" s="228" t="s">
        <v>12231</v>
      </c>
      <c r="F57" s="229" t="s">
        <v>12196</v>
      </c>
      <c r="G57" s="231">
        <f>'2. Campaign information'!S36</f>
        <v>0</v>
      </c>
      <c r="H57" s="230"/>
    </row>
    <row r="58" spans="1:8" s="227" customFormat="1" x14ac:dyDescent="0.3">
      <c r="A58" s="181">
        <v>57</v>
      </c>
      <c r="B58" s="181" t="str">
        <f t="shared" si="2"/>
        <v>0-2.15e--3</v>
      </c>
      <c r="C58" s="182">
        <f>'1. General information'!$R$8</f>
        <v>0</v>
      </c>
      <c r="D58" s="182" t="s">
        <v>437</v>
      </c>
      <c r="E58" s="228" t="s">
        <v>12232</v>
      </c>
      <c r="F58" s="229" t="s">
        <v>12197</v>
      </c>
      <c r="G58" s="231">
        <f>'2. Campaign information'!S37</f>
        <v>0</v>
      </c>
      <c r="H58" s="230"/>
    </row>
    <row r="59" spans="1:8" s="227" customFormat="1" x14ac:dyDescent="0.3">
      <c r="A59" s="181">
        <v>58</v>
      </c>
      <c r="B59" s="181" t="str">
        <f t="shared" si="2"/>
        <v>0-2.15e--4</v>
      </c>
      <c r="C59" s="182">
        <f>'1. General information'!$R$8</f>
        <v>0</v>
      </c>
      <c r="D59" s="182" t="s">
        <v>437</v>
      </c>
      <c r="E59" s="228" t="s">
        <v>12233</v>
      </c>
      <c r="F59" s="229" t="s">
        <v>12198</v>
      </c>
      <c r="G59" s="231">
        <f>'2. Campaign information'!S38</f>
        <v>0</v>
      </c>
      <c r="H59" s="230"/>
    </row>
    <row r="60" spans="1:8" s="227" customFormat="1" x14ac:dyDescent="0.3">
      <c r="A60" s="181">
        <v>59</v>
      </c>
      <c r="B60" s="181" t="str">
        <f t="shared" si="2"/>
        <v>0-2.15e--5</v>
      </c>
      <c r="C60" s="182">
        <f>'1. General information'!$R$8</f>
        <v>0</v>
      </c>
      <c r="D60" s="182" t="s">
        <v>437</v>
      </c>
      <c r="E60" s="228" t="s">
        <v>12234</v>
      </c>
      <c r="F60" s="229" t="s">
        <v>12199</v>
      </c>
      <c r="G60" s="231">
        <f>'2. Campaign information'!S39</f>
        <v>0</v>
      </c>
      <c r="H60" s="230"/>
    </row>
    <row r="61" spans="1:8" ht="62.25" customHeight="1" x14ac:dyDescent="0.3">
      <c r="A61" s="181">
        <v>60</v>
      </c>
      <c r="B61" s="181" t="str">
        <f t="shared" si="0"/>
        <v>0-2.99</v>
      </c>
      <c r="C61" s="182">
        <f>'1. General information'!$R$8</f>
        <v>0</v>
      </c>
      <c r="D61" s="182" t="s">
        <v>437</v>
      </c>
      <c r="E61" s="183">
        <v>2.99</v>
      </c>
      <c r="F61" s="182" t="s">
        <v>526</v>
      </c>
      <c r="G61" s="184">
        <f>'2. Campaign information'!C42</f>
        <v>0</v>
      </c>
    </row>
    <row r="62" spans="1:8" x14ac:dyDescent="0.3">
      <c r="A62" s="181">
        <v>61</v>
      </c>
      <c r="B62" s="181" t="str">
        <f t="shared" si="0"/>
        <v>0-3.01a</v>
      </c>
      <c r="C62" s="182">
        <f>'1. General information'!$R$8</f>
        <v>0</v>
      </c>
      <c r="D62" s="182" t="s">
        <v>439</v>
      </c>
      <c r="E62" s="183" t="s">
        <v>527</v>
      </c>
      <c r="F62" s="182" t="s">
        <v>528</v>
      </c>
      <c r="G62" s="186">
        <f>'3. Vaccines and supplies'!F11</f>
        <v>0</v>
      </c>
    </row>
    <row r="63" spans="1:8" x14ac:dyDescent="0.3">
      <c r="A63" s="181">
        <v>62</v>
      </c>
      <c r="B63" s="181" t="str">
        <f t="shared" si="0"/>
        <v>0-3.01b</v>
      </c>
      <c r="C63" s="182">
        <f>'1. General information'!$R$8</f>
        <v>0</v>
      </c>
      <c r="D63" s="182" t="s">
        <v>439</v>
      </c>
      <c r="E63" s="183" t="s">
        <v>529</v>
      </c>
      <c r="F63" s="182" t="s">
        <v>530</v>
      </c>
      <c r="G63" s="186">
        <f>'3. Vaccines and supplies'!F12</f>
        <v>0</v>
      </c>
    </row>
    <row r="64" spans="1:8" x14ac:dyDescent="0.3">
      <c r="A64" s="181">
        <v>63</v>
      </c>
      <c r="B64" s="181" t="str">
        <f t="shared" si="0"/>
        <v>0-3.01c</v>
      </c>
      <c r="C64" s="182">
        <f>'1. General information'!$R$8</f>
        <v>0</v>
      </c>
      <c r="D64" s="182" t="s">
        <v>439</v>
      </c>
      <c r="E64" s="183" t="s">
        <v>531</v>
      </c>
      <c r="F64" s="182" t="s">
        <v>532</v>
      </c>
      <c r="G64" s="186">
        <f>'3. Vaccines and supplies'!F13</f>
        <v>0</v>
      </c>
    </row>
    <row r="65" spans="1:33" x14ac:dyDescent="0.3">
      <c r="A65" s="181">
        <v>64</v>
      </c>
      <c r="B65" s="181" t="str">
        <f t="shared" si="0"/>
        <v>0-3.01d</v>
      </c>
      <c r="C65" s="182">
        <f>'1. General information'!$R$8</f>
        <v>0</v>
      </c>
      <c r="D65" s="182" t="s">
        <v>439</v>
      </c>
      <c r="E65" s="183" t="s">
        <v>533</v>
      </c>
      <c r="F65" s="182" t="s">
        <v>534</v>
      </c>
      <c r="G65" s="186">
        <f>'3. Vaccines and supplies'!F14</f>
        <v>0</v>
      </c>
    </row>
    <row r="66" spans="1:33" ht="15" customHeight="1" x14ac:dyDescent="0.3">
      <c r="A66" s="181">
        <v>65</v>
      </c>
      <c r="B66" s="181" t="str">
        <f t="shared" si="0"/>
        <v>0-3.02a1</v>
      </c>
      <c r="C66" s="182">
        <f>'1. General information'!$R$8</f>
        <v>0</v>
      </c>
      <c r="D66" s="182" t="s">
        <v>439</v>
      </c>
      <c r="E66" s="183" t="s">
        <v>535</v>
      </c>
      <c r="F66" s="182" t="s">
        <v>12498</v>
      </c>
      <c r="G66" s="186">
        <f>'3. Vaccines and supplies'!$G$11</f>
        <v>0</v>
      </c>
      <c r="H66" s="186"/>
      <c r="I66" s="186"/>
      <c r="J66" s="186"/>
      <c r="K66" s="186"/>
      <c r="L66" s="186"/>
      <c r="M66" s="186"/>
      <c r="N66" s="186"/>
      <c r="O66" s="186"/>
      <c r="P66" s="186"/>
      <c r="Q66" s="186"/>
      <c r="R66" s="186"/>
      <c r="S66" s="186"/>
      <c r="T66" s="186"/>
      <c r="U66" s="186"/>
      <c r="V66" s="186"/>
      <c r="W66" s="186"/>
      <c r="X66" s="186"/>
      <c r="Y66" s="186"/>
      <c r="Z66" s="186"/>
      <c r="AA66" s="186"/>
      <c r="AB66" s="186"/>
      <c r="AC66" s="186"/>
      <c r="AD66" s="186"/>
      <c r="AE66" s="186"/>
      <c r="AF66" s="186"/>
      <c r="AG66" s="186"/>
    </row>
    <row r="67" spans="1:33" ht="15.9" customHeight="1" x14ac:dyDescent="0.3">
      <c r="A67" s="181">
        <v>66</v>
      </c>
      <c r="B67" s="181" t="str">
        <f t="shared" si="0"/>
        <v>0-3.02a2</v>
      </c>
      <c r="C67" s="182">
        <f>'1. General information'!$R$8</f>
        <v>0</v>
      </c>
      <c r="D67" s="182" t="s">
        <v>439</v>
      </c>
      <c r="E67" s="183" t="s">
        <v>536</v>
      </c>
      <c r="F67" s="182" t="s">
        <v>12497</v>
      </c>
      <c r="G67" s="186">
        <f>'3. Vaccines and supplies'!$H$11</f>
        <v>0</v>
      </c>
    </row>
    <row r="68" spans="1:33" ht="15.9" customHeight="1" x14ac:dyDescent="0.3">
      <c r="A68" s="181">
        <v>67</v>
      </c>
      <c r="B68" s="181" t="str">
        <f t="shared" si="0"/>
        <v>0-3.02a3</v>
      </c>
      <c r="C68" s="182">
        <f>'1. General information'!$R$8</f>
        <v>0</v>
      </c>
      <c r="D68" s="182" t="s">
        <v>439</v>
      </c>
      <c r="E68" s="183" t="s">
        <v>537</v>
      </c>
      <c r="F68" s="182" t="s">
        <v>12499</v>
      </c>
      <c r="G68" s="186">
        <f>'3. Vaccines and supplies'!$I$11</f>
        <v>0</v>
      </c>
    </row>
    <row r="69" spans="1:33" ht="15.9" customHeight="1" x14ac:dyDescent="0.3">
      <c r="A69" s="181">
        <v>68</v>
      </c>
      <c r="B69" s="181" t="str">
        <f t="shared" si="0"/>
        <v>0-3.02a4</v>
      </c>
      <c r="C69" s="182">
        <f>'1. General information'!$R$8</f>
        <v>0</v>
      </c>
      <c r="D69" s="182" t="s">
        <v>439</v>
      </c>
      <c r="E69" s="183" t="s">
        <v>538</v>
      </c>
      <c r="F69" s="182" t="s">
        <v>12500</v>
      </c>
      <c r="G69" s="186">
        <f>'3. Vaccines and supplies'!$J$11</f>
        <v>0</v>
      </c>
    </row>
    <row r="70" spans="1:33" ht="15.9" customHeight="1" x14ac:dyDescent="0.3">
      <c r="A70" s="181">
        <v>69</v>
      </c>
      <c r="B70" s="181" t="str">
        <f t="shared" si="0"/>
        <v>0-3.02a5</v>
      </c>
      <c r="C70" s="182">
        <f>'1. General information'!$R$8</f>
        <v>0</v>
      </c>
      <c r="D70" s="182" t="s">
        <v>439</v>
      </c>
      <c r="E70" s="183" t="s">
        <v>539</v>
      </c>
      <c r="F70" s="182" t="s">
        <v>12501</v>
      </c>
      <c r="G70" s="186">
        <f>'3. Vaccines and supplies'!$K$11</f>
        <v>0</v>
      </c>
    </row>
    <row r="71" spans="1:33" ht="15.9" customHeight="1" x14ac:dyDescent="0.3">
      <c r="A71" s="181">
        <v>70</v>
      </c>
      <c r="B71" s="181" t="str">
        <f t="shared" si="0"/>
        <v>0-3.02a6</v>
      </c>
      <c r="C71" s="182">
        <f>'1. General information'!$R$8</f>
        <v>0</v>
      </c>
      <c r="D71" s="182" t="s">
        <v>439</v>
      </c>
      <c r="E71" s="183" t="s">
        <v>540</v>
      </c>
      <c r="F71" s="182" t="s">
        <v>12502</v>
      </c>
      <c r="G71" s="186">
        <f>'3. Vaccines and supplies'!$L$11</f>
        <v>0</v>
      </c>
    </row>
    <row r="72" spans="1:33" ht="15.9" customHeight="1" x14ac:dyDescent="0.3">
      <c r="A72" s="181">
        <v>71</v>
      </c>
      <c r="B72" s="181" t="str">
        <f t="shared" si="0"/>
        <v>0-3.02a7</v>
      </c>
      <c r="C72" s="182">
        <f>'1. General information'!$R$8</f>
        <v>0</v>
      </c>
      <c r="D72" s="182" t="s">
        <v>439</v>
      </c>
      <c r="E72" s="183" t="s">
        <v>541</v>
      </c>
      <c r="F72" s="182" t="s">
        <v>12503</v>
      </c>
      <c r="G72" s="186">
        <f>'3. Vaccines and supplies'!$M$11</f>
        <v>0</v>
      </c>
    </row>
    <row r="73" spans="1:33" ht="15.9" customHeight="1" x14ac:dyDescent="0.3">
      <c r="A73" s="181">
        <v>72</v>
      </c>
      <c r="B73" s="181" t="str">
        <f t="shared" si="0"/>
        <v>0-3.02a8</v>
      </c>
      <c r="C73" s="182">
        <f>'1. General information'!$R$8</f>
        <v>0</v>
      </c>
      <c r="D73" s="182" t="s">
        <v>439</v>
      </c>
      <c r="E73" s="183" t="s">
        <v>542</v>
      </c>
      <c r="F73" s="182" t="s">
        <v>12504</v>
      </c>
      <c r="G73" s="186">
        <f>'3. Vaccines and supplies'!$N$11</f>
        <v>0</v>
      </c>
    </row>
    <row r="74" spans="1:33" ht="15.9" customHeight="1" x14ac:dyDescent="0.3">
      <c r="A74" s="181">
        <v>73</v>
      </c>
      <c r="B74" s="181" t="str">
        <f t="shared" si="0"/>
        <v>0-3.02a9</v>
      </c>
      <c r="C74" s="182">
        <f>'1. General information'!$R$8</f>
        <v>0</v>
      </c>
      <c r="D74" s="182" t="s">
        <v>439</v>
      </c>
      <c r="E74" s="183" t="s">
        <v>543</v>
      </c>
      <c r="F74" s="182" t="s">
        <v>12505</v>
      </c>
      <c r="G74" s="186">
        <f>'3. Vaccines and supplies'!$O$11</f>
        <v>0</v>
      </c>
    </row>
    <row r="75" spans="1:33" ht="15.9" customHeight="1" x14ac:dyDescent="0.3">
      <c r="A75" s="181">
        <v>74</v>
      </c>
      <c r="B75" s="181" t="str">
        <f t="shared" si="0"/>
        <v>0-3.02a10</v>
      </c>
      <c r="C75" s="182">
        <f>'1. General information'!$R$8</f>
        <v>0</v>
      </c>
      <c r="D75" s="182" t="s">
        <v>439</v>
      </c>
      <c r="E75" s="183" t="s">
        <v>544</v>
      </c>
      <c r="F75" s="182" t="s">
        <v>12506</v>
      </c>
      <c r="G75" s="186">
        <f>'3. Vaccines and supplies'!$P$11</f>
        <v>0</v>
      </c>
    </row>
    <row r="76" spans="1:33" ht="15.9" customHeight="1" x14ac:dyDescent="0.3">
      <c r="A76" s="181">
        <v>75</v>
      </c>
      <c r="B76" s="181" t="str">
        <f t="shared" si="0"/>
        <v>0-3.02a11</v>
      </c>
      <c r="C76" s="182">
        <f>'1. General information'!$R$8</f>
        <v>0</v>
      </c>
      <c r="D76" s="182" t="s">
        <v>439</v>
      </c>
      <c r="E76" s="183" t="s">
        <v>545</v>
      </c>
      <c r="F76" s="182" t="s">
        <v>12507</v>
      </c>
      <c r="G76" s="186">
        <f>'3. Vaccines and supplies'!$Q$11</f>
        <v>0</v>
      </c>
    </row>
    <row r="77" spans="1:33" ht="15.9" customHeight="1" x14ac:dyDescent="0.3">
      <c r="A77" s="181">
        <v>76</v>
      </c>
      <c r="B77" s="181" t="str">
        <f t="shared" si="0"/>
        <v>0-3.02a12</v>
      </c>
      <c r="C77" s="182">
        <f>'1. General information'!$R$8</f>
        <v>0</v>
      </c>
      <c r="D77" s="182" t="s">
        <v>439</v>
      </c>
      <c r="E77" s="183" t="s">
        <v>546</v>
      </c>
      <c r="F77" s="182" t="s">
        <v>12508</v>
      </c>
      <c r="G77" s="186">
        <f>'3. Vaccines and supplies'!$R$11</f>
        <v>0</v>
      </c>
    </row>
    <row r="78" spans="1:33" ht="15.9" customHeight="1" x14ac:dyDescent="0.3">
      <c r="A78" s="181">
        <v>77</v>
      </c>
      <c r="B78" s="181" t="str">
        <f t="shared" si="0"/>
        <v>0-3.02a13</v>
      </c>
      <c r="C78" s="182">
        <f>'1. General information'!$R$8</f>
        <v>0</v>
      </c>
      <c r="D78" s="182" t="s">
        <v>439</v>
      </c>
      <c r="E78" s="183" t="s">
        <v>547</v>
      </c>
      <c r="F78" s="182" t="s">
        <v>12509</v>
      </c>
      <c r="G78" s="186">
        <f>'3. Vaccines and supplies'!$S$11</f>
        <v>0</v>
      </c>
    </row>
    <row r="79" spans="1:33" ht="15.9" customHeight="1" x14ac:dyDescent="0.3">
      <c r="A79" s="181">
        <v>78</v>
      </c>
      <c r="B79" s="181" t="str">
        <f t="shared" si="0"/>
        <v>0-3.02a14</v>
      </c>
      <c r="C79" s="182">
        <f>'1. General information'!$R$8</f>
        <v>0</v>
      </c>
      <c r="D79" s="182" t="s">
        <v>439</v>
      </c>
      <c r="E79" s="183" t="s">
        <v>548</v>
      </c>
      <c r="F79" s="182" t="s">
        <v>12510</v>
      </c>
      <c r="G79" s="186">
        <f>'3. Vaccines and supplies'!$T$11</f>
        <v>0</v>
      </c>
    </row>
    <row r="80" spans="1:33" ht="15.9" customHeight="1" x14ac:dyDescent="0.3">
      <c r="A80" s="181">
        <v>79</v>
      </c>
      <c r="B80" s="181" t="str">
        <f t="shared" si="0"/>
        <v>0-3.02a15</v>
      </c>
      <c r="C80" s="182">
        <f>'1. General information'!$R$8</f>
        <v>0</v>
      </c>
      <c r="D80" s="182" t="s">
        <v>439</v>
      </c>
      <c r="E80" s="183" t="s">
        <v>549</v>
      </c>
      <c r="F80" s="182" t="s">
        <v>12511</v>
      </c>
      <c r="G80" s="186">
        <f>'3. Vaccines and supplies'!$U$11</f>
        <v>0</v>
      </c>
    </row>
    <row r="81" spans="1:7" ht="15.9" customHeight="1" x14ac:dyDescent="0.3">
      <c r="A81" s="181">
        <v>80</v>
      </c>
      <c r="B81" s="181" t="str">
        <f t="shared" si="0"/>
        <v>0-3.02a16</v>
      </c>
      <c r="C81" s="182">
        <f>'1. General information'!$R$8</f>
        <v>0</v>
      </c>
      <c r="D81" s="182" t="s">
        <v>439</v>
      </c>
      <c r="E81" s="183" t="s">
        <v>550</v>
      </c>
      <c r="F81" s="182" t="s">
        <v>12512</v>
      </c>
      <c r="G81" s="186">
        <f>'3. Vaccines and supplies'!$V$11</f>
        <v>0</v>
      </c>
    </row>
    <row r="82" spans="1:7" ht="15.9" customHeight="1" x14ac:dyDescent="0.3">
      <c r="A82" s="181">
        <v>81</v>
      </c>
      <c r="B82" s="181" t="str">
        <f t="shared" si="0"/>
        <v>0-3.02a17</v>
      </c>
      <c r="C82" s="182">
        <f>'1. General information'!$R$8</f>
        <v>0</v>
      </c>
      <c r="D82" s="182" t="s">
        <v>439</v>
      </c>
      <c r="E82" s="183" t="s">
        <v>551</v>
      </c>
      <c r="F82" s="182" t="s">
        <v>12513</v>
      </c>
      <c r="G82" s="186">
        <f>'3. Vaccines and supplies'!$W$11</f>
        <v>0</v>
      </c>
    </row>
    <row r="83" spans="1:7" ht="15.9" customHeight="1" x14ac:dyDescent="0.3">
      <c r="A83" s="181">
        <v>82</v>
      </c>
      <c r="B83" s="181" t="str">
        <f t="shared" si="0"/>
        <v>0-3.02a18</v>
      </c>
      <c r="C83" s="182">
        <f>'1. General information'!$R$8</f>
        <v>0</v>
      </c>
      <c r="D83" s="182" t="s">
        <v>439</v>
      </c>
      <c r="E83" s="183" t="s">
        <v>552</v>
      </c>
      <c r="F83" s="182" t="s">
        <v>12514</v>
      </c>
      <c r="G83" s="186">
        <f>'3. Vaccines and supplies'!$X$11</f>
        <v>0</v>
      </c>
    </row>
    <row r="84" spans="1:7" ht="15.9" customHeight="1" x14ac:dyDescent="0.3">
      <c r="A84" s="181">
        <v>83</v>
      </c>
      <c r="B84" s="181" t="str">
        <f t="shared" si="0"/>
        <v>0-3.02a19</v>
      </c>
      <c r="C84" s="182">
        <f>'1. General information'!$R$8</f>
        <v>0</v>
      </c>
      <c r="D84" s="182" t="s">
        <v>439</v>
      </c>
      <c r="E84" s="183" t="s">
        <v>553</v>
      </c>
      <c r="F84" s="182" t="s">
        <v>12515</v>
      </c>
      <c r="G84" s="186">
        <f>'3. Vaccines and supplies'!$Y$11</f>
        <v>0</v>
      </c>
    </row>
    <row r="85" spans="1:7" ht="15.9" customHeight="1" x14ac:dyDescent="0.3">
      <c r="A85" s="181">
        <v>84</v>
      </c>
      <c r="B85" s="181" t="str">
        <f t="shared" si="0"/>
        <v>0-3.02a20</v>
      </c>
      <c r="C85" s="182">
        <f>'1. General information'!$R$8</f>
        <v>0</v>
      </c>
      <c r="D85" s="182" t="s">
        <v>439</v>
      </c>
      <c r="E85" s="183" t="s">
        <v>554</v>
      </c>
      <c r="F85" s="182" t="s">
        <v>12516</v>
      </c>
      <c r="G85" s="186">
        <f>'3. Vaccines and supplies'!$Z$11</f>
        <v>0</v>
      </c>
    </row>
    <row r="86" spans="1:7" ht="15.9" customHeight="1" x14ac:dyDescent="0.3">
      <c r="A86" s="181">
        <v>85</v>
      </c>
      <c r="B86" s="181" t="str">
        <f t="shared" si="0"/>
        <v>0-3.02a21</v>
      </c>
      <c r="C86" s="182">
        <f>'1. General information'!$R$8</f>
        <v>0</v>
      </c>
      <c r="D86" s="182" t="s">
        <v>439</v>
      </c>
      <c r="E86" s="183" t="s">
        <v>555</v>
      </c>
      <c r="F86" s="182" t="s">
        <v>12517</v>
      </c>
      <c r="G86" s="186">
        <f>'3. Vaccines and supplies'!$AA$11</f>
        <v>0</v>
      </c>
    </row>
    <row r="87" spans="1:7" ht="14.25" customHeight="1" x14ac:dyDescent="0.3">
      <c r="A87" s="181">
        <v>86</v>
      </c>
      <c r="B87" s="181" t="str">
        <f t="shared" si="0"/>
        <v>0-3.02b1</v>
      </c>
      <c r="C87" s="182">
        <f>'1. General information'!$R$8</f>
        <v>0</v>
      </c>
      <c r="D87" s="182" t="s">
        <v>439</v>
      </c>
      <c r="E87" s="183" t="s">
        <v>556</v>
      </c>
      <c r="F87" s="182" t="s">
        <v>12518</v>
      </c>
      <c r="G87" s="186">
        <f>'3. Vaccines and supplies'!$G$12</f>
        <v>0</v>
      </c>
    </row>
    <row r="88" spans="1:7" ht="14.25" customHeight="1" x14ac:dyDescent="0.3">
      <c r="A88" s="181">
        <v>87</v>
      </c>
      <c r="B88" s="181" t="str">
        <f t="shared" si="0"/>
        <v>0-3.02b2</v>
      </c>
      <c r="C88" s="182">
        <f>'1. General information'!$R$8</f>
        <v>0</v>
      </c>
      <c r="D88" s="182" t="s">
        <v>439</v>
      </c>
      <c r="E88" s="183" t="s">
        <v>557</v>
      </c>
      <c r="F88" s="182" t="s">
        <v>12519</v>
      </c>
      <c r="G88" s="186">
        <f>'3. Vaccines and supplies'!$H$12</f>
        <v>0</v>
      </c>
    </row>
    <row r="89" spans="1:7" ht="14.25" customHeight="1" x14ac:dyDescent="0.3">
      <c r="A89" s="181">
        <v>88</v>
      </c>
      <c r="B89" s="181" t="str">
        <f t="shared" si="0"/>
        <v>0-3.02b3</v>
      </c>
      <c r="C89" s="182">
        <f>'1. General information'!$R$8</f>
        <v>0</v>
      </c>
      <c r="D89" s="182" t="s">
        <v>439</v>
      </c>
      <c r="E89" s="183" t="s">
        <v>558</v>
      </c>
      <c r="F89" s="182" t="s">
        <v>12520</v>
      </c>
      <c r="G89" s="186">
        <f>'3. Vaccines and supplies'!$I$12</f>
        <v>0</v>
      </c>
    </row>
    <row r="90" spans="1:7" ht="14.25" customHeight="1" x14ac:dyDescent="0.3">
      <c r="A90" s="181">
        <v>89</v>
      </c>
      <c r="B90" s="181" t="str">
        <f t="shared" si="0"/>
        <v>0-3.02b4</v>
      </c>
      <c r="C90" s="182">
        <f>'1. General information'!$R$8</f>
        <v>0</v>
      </c>
      <c r="D90" s="182" t="s">
        <v>439</v>
      </c>
      <c r="E90" s="183" t="s">
        <v>559</v>
      </c>
      <c r="F90" s="182" t="s">
        <v>12521</v>
      </c>
      <c r="G90" s="186">
        <f>'3. Vaccines and supplies'!$J$12</f>
        <v>0</v>
      </c>
    </row>
    <row r="91" spans="1:7" ht="14.25" customHeight="1" x14ac:dyDescent="0.3">
      <c r="A91" s="181">
        <v>90</v>
      </c>
      <c r="B91" s="181" t="str">
        <f t="shared" si="0"/>
        <v>0-3.02b5</v>
      </c>
      <c r="C91" s="182">
        <f>'1. General information'!$R$8</f>
        <v>0</v>
      </c>
      <c r="D91" s="182" t="s">
        <v>439</v>
      </c>
      <c r="E91" s="183" t="s">
        <v>560</v>
      </c>
      <c r="F91" s="182" t="s">
        <v>12522</v>
      </c>
      <c r="G91" s="186">
        <f>'3. Vaccines and supplies'!$K$12</f>
        <v>0</v>
      </c>
    </row>
    <row r="92" spans="1:7" ht="14.25" customHeight="1" x14ac:dyDescent="0.3">
      <c r="A92" s="181">
        <v>91</v>
      </c>
      <c r="B92" s="181" t="str">
        <f t="shared" si="0"/>
        <v>0-3.02b6</v>
      </c>
      <c r="C92" s="182">
        <f>'1. General information'!$R$8</f>
        <v>0</v>
      </c>
      <c r="D92" s="182" t="s">
        <v>439</v>
      </c>
      <c r="E92" s="183" t="s">
        <v>561</v>
      </c>
      <c r="F92" s="182" t="s">
        <v>12523</v>
      </c>
      <c r="G92" s="186">
        <f>'3. Vaccines and supplies'!$L$12</f>
        <v>0</v>
      </c>
    </row>
    <row r="93" spans="1:7" ht="14.25" customHeight="1" x14ac:dyDescent="0.3">
      <c r="A93" s="181">
        <v>92</v>
      </c>
      <c r="B93" s="181" t="str">
        <f t="shared" si="0"/>
        <v>0-3.02b7</v>
      </c>
      <c r="C93" s="182">
        <f>'1. General information'!$R$8</f>
        <v>0</v>
      </c>
      <c r="D93" s="182" t="s">
        <v>439</v>
      </c>
      <c r="E93" s="183" t="s">
        <v>562</v>
      </c>
      <c r="F93" s="182" t="s">
        <v>12524</v>
      </c>
      <c r="G93" s="186">
        <f>'3. Vaccines and supplies'!$M$12</f>
        <v>0</v>
      </c>
    </row>
    <row r="94" spans="1:7" ht="14.25" customHeight="1" x14ac:dyDescent="0.3">
      <c r="A94" s="181">
        <v>93</v>
      </c>
      <c r="B94" s="181" t="str">
        <f t="shared" si="0"/>
        <v>0-3.02b8</v>
      </c>
      <c r="C94" s="182">
        <f>'1. General information'!$R$8</f>
        <v>0</v>
      </c>
      <c r="D94" s="182" t="s">
        <v>439</v>
      </c>
      <c r="E94" s="183" t="s">
        <v>563</v>
      </c>
      <c r="F94" s="182" t="s">
        <v>12525</v>
      </c>
      <c r="G94" s="186">
        <f>'3. Vaccines and supplies'!$N$12</f>
        <v>0</v>
      </c>
    </row>
    <row r="95" spans="1:7" ht="14.25" customHeight="1" x14ac:dyDescent="0.3">
      <c r="A95" s="181">
        <v>94</v>
      </c>
      <c r="B95" s="181" t="str">
        <f t="shared" si="0"/>
        <v>0-3.02b9</v>
      </c>
      <c r="C95" s="182">
        <f>'1. General information'!$R$8</f>
        <v>0</v>
      </c>
      <c r="D95" s="182" t="s">
        <v>439</v>
      </c>
      <c r="E95" s="183" t="s">
        <v>564</v>
      </c>
      <c r="F95" s="182" t="s">
        <v>12526</v>
      </c>
      <c r="G95" s="186">
        <f>'3. Vaccines and supplies'!$O$12</f>
        <v>0</v>
      </c>
    </row>
    <row r="96" spans="1:7" ht="14.25" customHeight="1" x14ac:dyDescent="0.3">
      <c r="A96" s="181">
        <v>95</v>
      </c>
      <c r="B96" s="181" t="str">
        <f t="shared" si="0"/>
        <v>0-3.02b10</v>
      </c>
      <c r="C96" s="182">
        <f>'1. General information'!$R$8</f>
        <v>0</v>
      </c>
      <c r="D96" s="182" t="s">
        <v>439</v>
      </c>
      <c r="E96" s="183" t="s">
        <v>565</v>
      </c>
      <c r="F96" s="182" t="s">
        <v>12527</v>
      </c>
      <c r="G96" s="186">
        <f>'3. Vaccines and supplies'!$P$12</f>
        <v>0</v>
      </c>
    </row>
    <row r="97" spans="1:7" ht="14.25" customHeight="1" x14ac:dyDescent="0.3">
      <c r="A97" s="181">
        <v>96</v>
      </c>
      <c r="B97" s="181" t="str">
        <f t="shared" si="0"/>
        <v>0-3.02b11</v>
      </c>
      <c r="C97" s="182">
        <f>'1. General information'!$R$8</f>
        <v>0</v>
      </c>
      <c r="D97" s="182" t="s">
        <v>439</v>
      </c>
      <c r="E97" s="183" t="s">
        <v>566</v>
      </c>
      <c r="F97" s="182" t="s">
        <v>12528</v>
      </c>
      <c r="G97" s="186">
        <f>'3. Vaccines and supplies'!$Q$12</f>
        <v>0</v>
      </c>
    </row>
    <row r="98" spans="1:7" ht="14.25" customHeight="1" x14ac:dyDescent="0.3">
      <c r="A98" s="181">
        <v>97</v>
      </c>
      <c r="B98" s="181" t="str">
        <f t="shared" si="0"/>
        <v>0-3.02b12</v>
      </c>
      <c r="C98" s="182">
        <f>'1. General information'!$R$8</f>
        <v>0</v>
      </c>
      <c r="D98" s="182" t="s">
        <v>439</v>
      </c>
      <c r="E98" s="183" t="s">
        <v>567</v>
      </c>
      <c r="F98" s="182" t="s">
        <v>12529</v>
      </c>
      <c r="G98" s="186">
        <f>'3. Vaccines and supplies'!$R$12</f>
        <v>0</v>
      </c>
    </row>
    <row r="99" spans="1:7" ht="14.25" customHeight="1" x14ac:dyDescent="0.3">
      <c r="A99" s="181">
        <v>98</v>
      </c>
      <c r="B99" s="181" t="str">
        <f t="shared" si="0"/>
        <v>0-3.02b13</v>
      </c>
      <c r="C99" s="182">
        <f>'1. General information'!$R$8</f>
        <v>0</v>
      </c>
      <c r="D99" s="182" t="s">
        <v>439</v>
      </c>
      <c r="E99" s="183" t="s">
        <v>568</v>
      </c>
      <c r="F99" s="182" t="s">
        <v>12530</v>
      </c>
      <c r="G99" s="186">
        <f>'3. Vaccines and supplies'!$S$12</f>
        <v>0</v>
      </c>
    </row>
    <row r="100" spans="1:7" ht="14.25" customHeight="1" x14ac:dyDescent="0.3">
      <c r="A100" s="181">
        <v>99</v>
      </c>
      <c r="B100" s="181" t="str">
        <f t="shared" si="0"/>
        <v>0-3.02b14</v>
      </c>
      <c r="C100" s="182">
        <f>'1. General information'!$R$8</f>
        <v>0</v>
      </c>
      <c r="D100" s="182" t="s">
        <v>439</v>
      </c>
      <c r="E100" s="183" t="s">
        <v>569</v>
      </c>
      <c r="F100" s="182" t="s">
        <v>12531</v>
      </c>
      <c r="G100" s="186">
        <f>'3. Vaccines and supplies'!$T$12</f>
        <v>0</v>
      </c>
    </row>
    <row r="101" spans="1:7" ht="14.25" customHeight="1" x14ac:dyDescent="0.3">
      <c r="A101" s="181">
        <v>100</v>
      </c>
      <c r="B101" s="181" t="str">
        <f t="shared" si="0"/>
        <v>0-3.02b15</v>
      </c>
      <c r="C101" s="182">
        <f>'1. General information'!$R$8</f>
        <v>0</v>
      </c>
      <c r="D101" s="182" t="s">
        <v>439</v>
      </c>
      <c r="E101" s="183" t="s">
        <v>570</v>
      </c>
      <c r="F101" s="182" t="s">
        <v>12532</v>
      </c>
      <c r="G101" s="186">
        <f>'3. Vaccines and supplies'!$U$12</f>
        <v>0</v>
      </c>
    </row>
    <row r="102" spans="1:7" ht="14.25" customHeight="1" x14ac:dyDescent="0.3">
      <c r="A102" s="181">
        <v>101</v>
      </c>
      <c r="B102" s="181" t="str">
        <f t="shared" ref="B102:B166" si="3">CONCATENATE(LEFT(C102,2),"-",E102)</f>
        <v>0-3.02b16</v>
      </c>
      <c r="C102" s="182">
        <f>'1. General information'!$R$8</f>
        <v>0</v>
      </c>
      <c r="D102" s="182" t="s">
        <v>439</v>
      </c>
      <c r="E102" s="183" t="s">
        <v>571</v>
      </c>
      <c r="F102" s="182" t="s">
        <v>12533</v>
      </c>
      <c r="G102" s="186">
        <f>'3. Vaccines and supplies'!$V$12</f>
        <v>0</v>
      </c>
    </row>
    <row r="103" spans="1:7" ht="14.25" customHeight="1" x14ac:dyDescent="0.3">
      <c r="A103" s="181">
        <v>102</v>
      </c>
      <c r="B103" s="181" t="str">
        <f t="shared" si="3"/>
        <v>0-3.02b17</v>
      </c>
      <c r="C103" s="182">
        <f>'1. General information'!$R$8</f>
        <v>0</v>
      </c>
      <c r="D103" s="182" t="s">
        <v>439</v>
      </c>
      <c r="E103" s="183" t="s">
        <v>572</v>
      </c>
      <c r="F103" s="182" t="s">
        <v>12534</v>
      </c>
      <c r="G103" s="186">
        <f>'3. Vaccines and supplies'!$W$12</f>
        <v>0</v>
      </c>
    </row>
    <row r="104" spans="1:7" ht="14.25" customHeight="1" x14ac:dyDescent="0.3">
      <c r="A104" s="181">
        <v>103</v>
      </c>
      <c r="B104" s="181" t="str">
        <f t="shared" si="3"/>
        <v>0-3.02b18</v>
      </c>
      <c r="C104" s="182">
        <f>'1. General information'!$R$8</f>
        <v>0</v>
      </c>
      <c r="D104" s="182" t="s">
        <v>439</v>
      </c>
      <c r="E104" s="183" t="s">
        <v>573</v>
      </c>
      <c r="F104" s="182" t="s">
        <v>12535</v>
      </c>
      <c r="G104" s="186">
        <f>'3. Vaccines and supplies'!$X$12</f>
        <v>0</v>
      </c>
    </row>
    <row r="105" spans="1:7" ht="14.25" customHeight="1" x14ac:dyDescent="0.3">
      <c r="A105" s="181">
        <v>104</v>
      </c>
      <c r="B105" s="181" t="str">
        <f t="shared" si="3"/>
        <v>0-3.02b19</v>
      </c>
      <c r="C105" s="182">
        <f>'1. General information'!$R$8</f>
        <v>0</v>
      </c>
      <c r="D105" s="182" t="s">
        <v>439</v>
      </c>
      <c r="E105" s="183" t="s">
        <v>574</v>
      </c>
      <c r="F105" s="182" t="s">
        <v>12536</v>
      </c>
      <c r="G105" s="186">
        <f>'3. Vaccines and supplies'!$Y$12</f>
        <v>0</v>
      </c>
    </row>
    <row r="106" spans="1:7" ht="14.25" customHeight="1" x14ac:dyDescent="0.3">
      <c r="A106" s="181">
        <v>105</v>
      </c>
      <c r="B106" s="181" t="str">
        <f t="shared" si="3"/>
        <v>0-3.02b20</v>
      </c>
      <c r="C106" s="182">
        <f>'1. General information'!$R$8</f>
        <v>0</v>
      </c>
      <c r="D106" s="182" t="s">
        <v>439</v>
      </c>
      <c r="E106" s="183" t="s">
        <v>575</v>
      </c>
      <c r="F106" s="182" t="s">
        <v>12537</v>
      </c>
      <c r="G106" s="186">
        <f>'3. Vaccines and supplies'!$Z$12</f>
        <v>0</v>
      </c>
    </row>
    <row r="107" spans="1:7" ht="14.25" customHeight="1" x14ac:dyDescent="0.3">
      <c r="A107" s="181">
        <v>106</v>
      </c>
      <c r="B107" s="181" t="str">
        <f t="shared" si="3"/>
        <v>0-3.02b21</v>
      </c>
      <c r="C107" s="182">
        <f>'1. General information'!$R$8</f>
        <v>0</v>
      </c>
      <c r="D107" s="182" t="s">
        <v>439</v>
      </c>
      <c r="E107" s="183" t="s">
        <v>576</v>
      </c>
      <c r="F107" s="182" t="s">
        <v>12538</v>
      </c>
      <c r="G107" s="186">
        <f>'3. Vaccines and supplies'!$AA$12</f>
        <v>0</v>
      </c>
    </row>
    <row r="108" spans="1:7" ht="14.25" customHeight="1" x14ac:dyDescent="0.3">
      <c r="A108" s="181">
        <v>107</v>
      </c>
      <c r="B108" s="181" t="str">
        <f t="shared" si="3"/>
        <v>0-3.02c1</v>
      </c>
      <c r="C108" s="182">
        <f>'1. General information'!$R$8</f>
        <v>0</v>
      </c>
      <c r="D108" s="182" t="s">
        <v>439</v>
      </c>
      <c r="E108" s="183" t="s">
        <v>577</v>
      </c>
      <c r="F108" s="182" t="s">
        <v>12539</v>
      </c>
      <c r="G108" s="186">
        <f>'3. Vaccines and supplies'!$G$13</f>
        <v>0</v>
      </c>
    </row>
    <row r="109" spans="1:7" ht="14.25" customHeight="1" x14ac:dyDescent="0.3">
      <c r="A109" s="181">
        <v>108</v>
      </c>
      <c r="B109" s="181" t="str">
        <f t="shared" si="3"/>
        <v>0-3.02c2</v>
      </c>
      <c r="C109" s="182">
        <f>'1. General information'!$R$8</f>
        <v>0</v>
      </c>
      <c r="D109" s="182" t="s">
        <v>439</v>
      </c>
      <c r="E109" s="183" t="s">
        <v>578</v>
      </c>
      <c r="F109" s="182" t="s">
        <v>12540</v>
      </c>
      <c r="G109" s="186">
        <f>'3. Vaccines and supplies'!$H$13</f>
        <v>0</v>
      </c>
    </row>
    <row r="110" spans="1:7" ht="14.25" customHeight="1" x14ac:dyDescent="0.3">
      <c r="A110" s="181">
        <v>109</v>
      </c>
      <c r="B110" s="181" t="str">
        <f t="shared" si="3"/>
        <v>0-3.02c3</v>
      </c>
      <c r="C110" s="182">
        <f>'1. General information'!$R$8</f>
        <v>0</v>
      </c>
      <c r="D110" s="182" t="s">
        <v>439</v>
      </c>
      <c r="E110" s="183" t="s">
        <v>579</v>
      </c>
      <c r="F110" s="182" t="s">
        <v>12541</v>
      </c>
      <c r="G110" s="186">
        <f>'3. Vaccines and supplies'!$I$13</f>
        <v>0</v>
      </c>
    </row>
    <row r="111" spans="1:7" ht="14.25" customHeight="1" x14ac:dyDescent="0.3">
      <c r="A111" s="181">
        <v>110</v>
      </c>
      <c r="B111" s="181" t="str">
        <f t="shared" si="3"/>
        <v>0-3.02c4</v>
      </c>
      <c r="C111" s="182">
        <f>'1. General information'!$R$8</f>
        <v>0</v>
      </c>
      <c r="D111" s="182" t="s">
        <v>439</v>
      </c>
      <c r="E111" s="183" t="s">
        <v>580</v>
      </c>
      <c r="F111" s="182" t="s">
        <v>12542</v>
      </c>
      <c r="G111" s="186">
        <f>'3. Vaccines and supplies'!$J$13</f>
        <v>0</v>
      </c>
    </row>
    <row r="112" spans="1:7" ht="14.25" customHeight="1" x14ac:dyDescent="0.3">
      <c r="A112" s="181">
        <v>111</v>
      </c>
      <c r="B112" s="181" t="str">
        <f t="shared" si="3"/>
        <v>0-3.02c5</v>
      </c>
      <c r="C112" s="182">
        <f>'1. General information'!$R$8</f>
        <v>0</v>
      </c>
      <c r="D112" s="182" t="s">
        <v>439</v>
      </c>
      <c r="E112" s="183" t="s">
        <v>581</v>
      </c>
      <c r="F112" s="182" t="s">
        <v>12543</v>
      </c>
      <c r="G112" s="186">
        <f>'3. Vaccines and supplies'!$K$13</f>
        <v>0</v>
      </c>
    </row>
    <row r="113" spans="1:7" ht="14.25" customHeight="1" x14ac:dyDescent="0.3">
      <c r="A113" s="181">
        <v>112</v>
      </c>
      <c r="B113" s="181" t="str">
        <f t="shared" si="3"/>
        <v>0-3.02c6</v>
      </c>
      <c r="C113" s="182">
        <f>'1. General information'!$R$8</f>
        <v>0</v>
      </c>
      <c r="D113" s="182" t="s">
        <v>439</v>
      </c>
      <c r="E113" s="183" t="s">
        <v>582</v>
      </c>
      <c r="F113" s="182" t="s">
        <v>12544</v>
      </c>
      <c r="G113" s="186">
        <f>'3. Vaccines and supplies'!$L$13</f>
        <v>0</v>
      </c>
    </row>
    <row r="114" spans="1:7" ht="14.25" customHeight="1" x14ac:dyDescent="0.3">
      <c r="A114" s="181">
        <v>113</v>
      </c>
      <c r="B114" s="181" t="str">
        <f t="shared" si="3"/>
        <v>0-3.02c7</v>
      </c>
      <c r="C114" s="182">
        <f>'1. General information'!$R$8</f>
        <v>0</v>
      </c>
      <c r="D114" s="182" t="s">
        <v>439</v>
      </c>
      <c r="E114" s="183" t="s">
        <v>583</v>
      </c>
      <c r="F114" s="182" t="s">
        <v>12545</v>
      </c>
      <c r="G114" s="186">
        <f>'3. Vaccines and supplies'!$M$13</f>
        <v>0</v>
      </c>
    </row>
    <row r="115" spans="1:7" ht="14.25" customHeight="1" x14ac:dyDescent="0.3">
      <c r="A115" s="181">
        <v>114</v>
      </c>
      <c r="B115" s="181" t="str">
        <f t="shared" si="3"/>
        <v>0-3.02c8</v>
      </c>
      <c r="C115" s="182">
        <f>'1. General information'!$R$8</f>
        <v>0</v>
      </c>
      <c r="D115" s="182" t="s">
        <v>439</v>
      </c>
      <c r="E115" s="183" t="s">
        <v>584</v>
      </c>
      <c r="F115" s="182" t="s">
        <v>12546</v>
      </c>
      <c r="G115" s="186">
        <f>'3. Vaccines and supplies'!$N$13</f>
        <v>0</v>
      </c>
    </row>
    <row r="116" spans="1:7" ht="14.25" customHeight="1" x14ac:dyDescent="0.3">
      <c r="A116" s="181">
        <v>115</v>
      </c>
      <c r="B116" s="181" t="str">
        <f t="shared" si="3"/>
        <v>0-3.02c9</v>
      </c>
      <c r="C116" s="182">
        <f>'1. General information'!$R$8</f>
        <v>0</v>
      </c>
      <c r="D116" s="182" t="s">
        <v>439</v>
      </c>
      <c r="E116" s="183" t="s">
        <v>585</v>
      </c>
      <c r="F116" s="182" t="s">
        <v>12547</v>
      </c>
      <c r="G116" s="186">
        <f>'3. Vaccines and supplies'!$O$13</f>
        <v>0</v>
      </c>
    </row>
    <row r="117" spans="1:7" ht="14.25" customHeight="1" x14ac:dyDescent="0.3">
      <c r="A117" s="181">
        <v>116</v>
      </c>
      <c r="B117" s="181" t="str">
        <f t="shared" si="3"/>
        <v>0-3.02c10</v>
      </c>
      <c r="C117" s="182">
        <f>'1. General information'!$R$8</f>
        <v>0</v>
      </c>
      <c r="D117" s="182" t="s">
        <v>439</v>
      </c>
      <c r="E117" s="183" t="s">
        <v>586</v>
      </c>
      <c r="F117" s="182" t="s">
        <v>12548</v>
      </c>
      <c r="G117" s="186">
        <f>'3. Vaccines and supplies'!$P$13</f>
        <v>0</v>
      </c>
    </row>
    <row r="118" spans="1:7" ht="14.25" customHeight="1" x14ac:dyDescent="0.3">
      <c r="A118" s="181">
        <v>117</v>
      </c>
      <c r="B118" s="181" t="str">
        <f t="shared" si="3"/>
        <v>0-3.02c11</v>
      </c>
      <c r="C118" s="182">
        <f>'1. General information'!$R$8</f>
        <v>0</v>
      </c>
      <c r="D118" s="182" t="s">
        <v>439</v>
      </c>
      <c r="E118" s="183" t="s">
        <v>587</v>
      </c>
      <c r="F118" s="182" t="s">
        <v>12549</v>
      </c>
      <c r="G118" s="186">
        <f>'3. Vaccines and supplies'!$Q$13</f>
        <v>0</v>
      </c>
    </row>
    <row r="119" spans="1:7" ht="14.25" customHeight="1" x14ac:dyDescent="0.3">
      <c r="A119" s="181">
        <v>118</v>
      </c>
      <c r="B119" s="181" t="str">
        <f t="shared" si="3"/>
        <v>0-3.02c12</v>
      </c>
      <c r="C119" s="182">
        <f>'1. General information'!$R$8</f>
        <v>0</v>
      </c>
      <c r="D119" s="182" t="s">
        <v>439</v>
      </c>
      <c r="E119" s="183" t="s">
        <v>588</v>
      </c>
      <c r="F119" s="182" t="s">
        <v>12550</v>
      </c>
      <c r="G119" s="186">
        <f>'3. Vaccines and supplies'!$R$13</f>
        <v>0</v>
      </c>
    </row>
    <row r="120" spans="1:7" ht="14.25" customHeight="1" x14ac:dyDescent="0.3">
      <c r="A120" s="181">
        <v>119</v>
      </c>
      <c r="B120" s="181" t="str">
        <f t="shared" si="3"/>
        <v>0-3.02c13</v>
      </c>
      <c r="C120" s="182">
        <f>'1. General information'!$R$8</f>
        <v>0</v>
      </c>
      <c r="D120" s="182" t="s">
        <v>439</v>
      </c>
      <c r="E120" s="183" t="s">
        <v>589</v>
      </c>
      <c r="F120" s="182" t="s">
        <v>12551</v>
      </c>
      <c r="G120" s="186">
        <f>'3. Vaccines and supplies'!$S$13</f>
        <v>0</v>
      </c>
    </row>
    <row r="121" spans="1:7" ht="14.25" customHeight="1" x14ac:dyDescent="0.3">
      <c r="A121" s="181">
        <v>120</v>
      </c>
      <c r="B121" s="181" t="str">
        <f t="shared" si="3"/>
        <v>0-3.02c14</v>
      </c>
      <c r="C121" s="182">
        <f>'1. General information'!$R$8</f>
        <v>0</v>
      </c>
      <c r="D121" s="182" t="s">
        <v>439</v>
      </c>
      <c r="E121" s="183" t="s">
        <v>590</v>
      </c>
      <c r="F121" s="182" t="s">
        <v>12552</v>
      </c>
      <c r="G121" s="186">
        <f>'3. Vaccines and supplies'!$T$13</f>
        <v>0</v>
      </c>
    </row>
    <row r="122" spans="1:7" ht="14.25" customHeight="1" x14ac:dyDescent="0.3">
      <c r="A122" s="181">
        <v>121</v>
      </c>
      <c r="B122" s="181" t="str">
        <f t="shared" si="3"/>
        <v>0-3.02c15</v>
      </c>
      <c r="C122" s="182">
        <f>'1. General information'!$R$8</f>
        <v>0</v>
      </c>
      <c r="D122" s="182" t="s">
        <v>439</v>
      </c>
      <c r="E122" s="183" t="s">
        <v>591</v>
      </c>
      <c r="F122" s="182" t="s">
        <v>12553</v>
      </c>
      <c r="G122" s="186">
        <f>'3. Vaccines and supplies'!$U$13</f>
        <v>0</v>
      </c>
    </row>
    <row r="123" spans="1:7" ht="14.25" customHeight="1" x14ac:dyDescent="0.3">
      <c r="A123" s="181">
        <v>122</v>
      </c>
      <c r="B123" s="181" t="str">
        <f t="shared" si="3"/>
        <v>0-3.02c16</v>
      </c>
      <c r="C123" s="182">
        <f>'1. General information'!$R$8</f>
        <v>0</v>
      </c>
      <c r="D123" s="182" t="s">
        <v>439</v>
      </c>
      <c r="E123" s="183" t="s">
        <v>592</v>
      </c>
      <c r="F123" s="182" t="s">
        <v>12554</v>
      </c>
      <c r="G123" s="186">
        <f>'3. Vaccines and supplies'!$V$13</f>
        <v>0</v>
      </c>
    </row>
    <row r="124" spans="1:7" ht="14.25" customHeight="1" x14ac:dyDescent="0.3">
      <c r="A124" s="181">
        <v>123</v>
      </c>
      <c r="B124" s="181" t="str">
        <f t="shared" si="3"/>
        <v>0-3.02c17</v>
      </c>
      <c r="C124" s="182">
        <f>'1. General information'!$R$8</f>
        <v>0</v>
      </c>
      <c r="D124" s="182" t="s">
        <v>439</v>
      </c>
      <c r="E124" s="183" t="s">
        <v>593</v>
      </c>
      <c r="F124" s="182" t="s">
        <v>12555</v>
      </c>
      <c r="G124" s="186">
        <f>'3. Vaccines and supplies'!$W$13</f>
        <v>0</v>
      </c>
    </row>
    <row r="125" spans="1:7" ht="14.25" customHeight="1" x14ac:dyDescent="0.3">
      <c r="A125" s="181">
        <v>124</v>
      </c>
      <c r="B125" s="181" t="str">
        <f t="shared" si="3"/>
        <v>0-3.02c18</v>
      </c>
      <c r="C125" s="182">
        <f>'1. General information'!$R$8</f>
        <v>0</v>
      </c>
      <c r="D125" s="182" t="s">
        <v>439</v>
      </c>
      <c r="E125" s="183" t="s">
        <v>594</v>
      </c>
      <c r="F125" s="182" t="s">
        <v>12556</v>
      </c>
      <c r="G125" s="186">
        <f>'3. Vaccines and supplies'!$X$13</f>
        <v>0</v>
      </c>
    </row>
    <row r="126" spans="1:7" ht="14.25" customHeight="1" x14ac:dyDescent="0.3">
      <c r="A126" s="181">
        <v>125</v>
      </c>
      <c r="B126" s="181" t="str">
        <f t="shared" si="3"/>
        <v>0-3.02c19</v>
      </c>
      <c r="C126" s="182">
        <f>'1. General information'!$R$8</f>
        <v>0</v>
      </c>
      <c r="D126" s="182" t="s">
        <v>439</v>
      </c>
      <c r="E126" s="183" t="s">
        <v>595</v>
      </c>
      <c r="F126" s="182" t="s">
        <v>12557</v>
      </c>
      <c r="G126" s="186">
        <f>'3. Vaccines and supplies'!$Y$13</f>
        <v>0</v>
      </c>
    </row>
    <row r="127" spans="1:7" ht="14.25" customHeight="1" x14ac:dyDescent="0.3">
      <c r="A127" s="181">
        <v>126</v>
      </c>
      <c r="B127" s="181" t="str">
        <f t="shared" si="3"/>
        <v>0-3.02c20</v>
      </c>
      <c r="C127" s="182">
        <f>'1. General information'!$R$8</f>
        <v>0</v>
      </c>
      <c r="D127" s="182" t="s">
        <v>439</v>
      </c>
      <c r="E127" s="183" t="s">
        <v>596</v>
      </c>
      <c r="F127" s="182" t="s">
        <v>12558</v>
      </c>
      <c r="G127" s="186">
        <f>'3. Vaccines and supplies'!$Z$13</f>
        <v>0</v>
      </c>
    </row>
    <row r="128" spans="1:7" ht="14.25" customHeight="1" x14ac:dyDescent="0.3">
      <c r="A128" s="181">
        <v>127</v>
      </c>
      <c r="B128" s="181" t="str">
        <f t="shared" si="3"/>
        <v>0-3.02c21</v>
      </c>
      <c r="C128" s="182">
        <f>'1. General information'!$R$8</f>
        <v>0</v>
      </c>
      <c r="D128" s="182" t="s">
        <v>439</v>
      </c>
      <c r="E128" s="183" t="s">
        <v>597</v>
      </c>
      <c r="F128" s="182" t="s">
        <v>12559</v>
      </c>
      <c r="G128" s="186">
        <f>'3. Vaccines and supplies'!$AA$13</f>
        <v>0</v>
      </c>
    </row>
    <row r="129" spans="1:7" ht="14.25" customHeight="1" x14ac:dyDescent="0.3">
      <c r="A129" s="181">
        <v>128</v>
      </c>
      <c r="B129" s="181" t="str">
        <f t="shared" si="3"/>
        <v>0-3.02d1</v>
      </c>
      <c r="C129" s="182">
        <f>'1. General information'!$R$8</f>
        <v>0</v>
      </c>
      <c r="D129" s="182" t="s">
        <v>439</v>
      </c>
      <c r="E129" s="183" t="s">
        <v>598</v>
      </c>
      <c r="F129" s="182" t="s">
        <v>12560</v>
      </c>
      <c r="G129" s="186">
        <f>'3. Vaccines and supplies'!$G$14</f>
        <v>0</v>
      </c>
    </row>
    <row r="130" spans="1:7" ht="14.25" customHeight="1" x14ac:dyDescent="0.3">
      <c r="A130" s="181">
        <v>129</v>
      </c>
      <c r="B130" s="181" t="str">
        <f t="shared" si="3"/>
        <v>0-3.02d2</v>
      </c>
      <c r="C130" s="182">
        <f>'1. General information'!$R$8</f>
        <v>0</v>
      </c>
      <c r="D130" s="182" t="s">
        <v>439</v>
      </c>
      <c r="E130" s="183" t="s">
        <v>599</v>
      </c>
      <c r="F130" s="182" t="s">
        <v>12561</v>
      </c>
      <c r="G130" s="186">
        <f>'3. Vaccines and supplies'!$H$14</f>
        <v>0</v>
      </c>
    </row>
    <row r="131" spans="1:7" ht="14.25" customHeight="1" x14ac:dyDescent="0.3">
      <c r="A131" s="181">
        <v>130</v>
      </c>
      <c r="B131" s="181" t="str">
        <f t="shared" si="3"/>
        <v>0-3.02d3</v>
      </c>
      <c r="C131" s="182">
        <f>'1. General information'!$R$8</f>
        <v>0</v>
      </c>
      <c r="D131" s="182" t="s">
        <v>439</v>
      </c>
      <c r="E131" s="183" t="s">
        <v>600</v>
      </c>
      <c r="F131" s="182" t="s">
        <v>12562</v>
      </c>
      <c r="G131" s="186">
        <f>'3. Vaccines and supplies'!$I$14</f>
        <v>0</v>
      </c>
    </row>
    <row r="132" spans="1:7" ht="14.25" customHeight="1" x14ac:dyDescent="0.3">
      <c r="A132" s="181">
        <v>131</v>
      </c>
      <c r="B132" s="181" t="str">
        <f t="shared" si="3"/>
        <v>0-3.02d4</v>
      </c>
      <c r="C132" s="182">
        <f>'1. General information'!$R$8</f>
        <v>0</v>
      </c>
      <c r="D132" s="182" t="s">
        <v>439</v>
      </c>
      <c r="E132" s="183" t="s">
        <v>601</v>
      </c>
      <c r="F132" s="182" t="s">
        <v>12563</v>
      </c>
      <c r="G132" s="186">
        <f>'3. Vaccines and supplies'!$J$14</f>
        <v>0</v>
      </c>
    </row>
    <row r="133" spans="1:7" ht="14.25" customHeight="1" x14ac:dyDescent="0.3">
      <c r="A133" s="181">
        <v>132</v>
      </c>
      <c r="B133" s="181" t="str">
        <f t="shared" si="3"/>
        <v>0-3.02d5</v>
      </c>
      <c r="C133" s="182">
        <f>'1. General information'!$R$8</f>
        <v>0</v>
      </c>
      <c r="D133" s="182" t="s">
        <v>439</v>
      </c>
      <c r="E133" s="183" t="s">
        <v>602</v>
      </c>
      <c r="F133" s="182" t="s">
        <v>12564</v>
      </c>
      <c r="G133" s="186">
        <f>'3. Vaccines and supplies'!$K$14</f>
        <v>0</v>
      </c>
    </row>
    <row r="134" spans="1:7" ht="14.25" customHeight="1" x14ac:dyDescent="0.3">
      <c r="A134" s="181">
        <v>133</v>
      </c>
      <c r="B134" s="181" t="str">
        <f t="shared" si="3"/>
        <v>0-3.02d6</v>
      </c>
      <c r="C134" s="182">
        <f>'1. General information'!$R$8</f>
        <v>0</v>
      </c>
      <c r="D134" s="182" t="s">
        <v>439</v>
      </c>
      <c r="E134" s="183" t="s">
        <v>603</v>
      </c>
      <c r="F134" s="182" t="s">
        <v>12565</v>
      </c>
      <c r="G134" s="186">
        <f>'3. Vaccines and supplies'!$L$14</f>
        <v>0</v>
      </c>
    </row>
    <row r="135" spans="1:7" ht="14.25" customHeight="1" x14ac:dyDescent="0.3">
      <c r="A135" s="181">
        <v>134</v>
      </c>
      <c r="B135" s="181" t="str">
        <f t="shared" si="3"/>
        <v>0-3.02d7</v>
      </c>
      <c r="C135" s="182">
        <f>'1. General information'!$R$8</f>
        <v>0</v>
      </c>
      <c r="D135" s="182" t="s">
        <v>439</v>
      </c>
      <c r="E135" s="183" t="s">
        <v>604</v>
      </c>
      <c r="F135" s="182" t="s">
        <v>12566</v>
      </c>
      <c r="G135" s="186">
        <f>'3. Vaccines and supplies'!$M$14</f>
        <v>0</v>
      </c>
    </row>
    <row r="136" spans="1:7" ht="14.25" customHeight="1" x14ac:dyDescent="0.3">
      <c r="A136" s="181">
        <v>135</v>
      </c>
      <c r="B136" s="181" t="str">
        <f t="shared" si="3"/>
        <v>0-3.02d8</v>
      </c>
      <c r="C136" s="182">
        <f>'1. General information'!$R$8</f>
        <v>0</v>
      </c>
      <c r="D136" s="182" t="s">
        <v>439</v>
      </c>
      <c r="E136" s="183" t="s">
        <v>605</v>
      </c>
      <c r="F136" s="182" t="s">
        <v>12567</v>
      </c>
      <c r="G136" s="186">
        <f>'3. Vaccines and supplies'!$N$14</f>
        <v>0</v>
      </c>
    </row>
    <row r="137" spans="1:7" ht="14.25" customHeight="1" x14ac:dyDescent="0.3">
      <c r="A137" s="181">
        <v>136</v>
      </c>
      <c r="B137" s="181" t="str">
        <f t="shared" si="3"/>
        <v>0-3.02d9</v>
      </c>
      <c r="C137" s="182">
        <f>'1. General information'!$R$8</f>
        <v>0</v>
      </c>
      <c r="D137" s="182" t="s">
        <v>439</v>
      </c>
      <c r="E137" s="183" t="s">
        <v>606</v>
      </c>
      <c r="F137" s="182" t="s">
        <v>12568</v>
      </c>
      <c r="G137" s="186">
        <f>'3. Vaccines and supplies'!$O$14</f>
        <v>0</v>
      </c>
    </row>
    <row r="138" spans="1:7" ht="14.25" customHeight="1" x14ac:dyDescent="0.3">
      <c r="A138" s="181">
        <v>137</v>
      </c>
      <c r="B138" s="181" t="str">
        <f t="shared" si="3"/>
        <v>0-3.02d10</v>
      </c>
      <c r="C138" s="182">
        <f>'1. General information'!$R$8</f>
        <v>0</v>
      </c>
      <c r="D138" s="182" t="s">
        <v>439</v>
      </c>
      <c r="E138" s="183" t="s">
        <v>607</v>
      </c>
      <c r="F138" s="182" t="s">
        <v>12569</v>
      </c>
      <c r="G138" s="186">
        <f>'3. Vaccines and supplies'!$P$14</f>
        <v>0</v>
      </c>
    </row>
    <row r="139" spans="1:7" ht="14.25" customHeight="1" x14ac:dyDescent="0.3">
      <c r="A139" s="181">
        <v>138</v>
      </c>
      <c r="B139" s="181" t="str">
        <f t="shared" si="3"/>
        <v>0-3.02d11</v>
      </c>
      <c r="C139" s="182">
        <f>'1. General information'!$R$8</f>
        <v>0</v>
      </c>
      <c r="D139" s="182" t="s">
        <v>439</v>
      </c>
      <c r="E139" s="183" t="s">
        <v>608</v>
      </c>
      <c r="F139" s="182" t="s">
        <v>12570</v>
      </c>
      <c r="G139" s="186">
        <f>'3. Vaccines and supplies'!$Q$14</f>
        <v>0</v>
      </c>
    </row>
    <row r="140" spans="1:7" ht="14.25" customHeight="1" x14ac:dyDescent="0.3">
      <c r="A140" s="181">
        <v>139</v>
      </c>
      <c r="B140" s="181" t="str">
        <f t="shared" si="3"/>
        <v>0-3.02d12</v>
      </c>
      <c r="C140" s="182">
        <f>'1. General information'!$R$8</f>
        <v>0</v>
      </c>
      <c r="D140" s="182" t="s">
        <v>439</v>
      </c>
      <c r="E140" s="183" t="s">
        <v>609</v>
      </c>
      <c r="F140" s="182" t="s">
        <v>12571</v>
      </c>
      <c r="G140" s="186">
        <f>'3. Vaccines and supplies'!$R$14</f>
        <v>0</v>
      </c>
    </row>
    <row r="141" spans="1:7" ht="14.25" customHeight="1" x14ac:dyDescent="0.3">
      <c r="A141" s="181">
        <v>140</v>
      </c>
      <c r="B141" s="181" t="str">
        <f t="shared" si="3"/>
        <v>0-3.02d13</v>
      </c>
      <c r="C141" s="182">
        <f>'1. General information'!$R$8</f>
        <v>0</v>
      </c>
      <c r="D141" s="182" t="s">
        <v>439</v>
      </c>
      <c r="E141" s="183" t="s">
        <v>610</v>
      </c>
      <c r="F141" s="182" t="s">
        <v>12572</v>
      </c>
      <c r="G141" s="186">
        <f>'3. Vaccines and supplies'!$S$14</f>
        <v>0</v>
      </c>
    </row>
    <row r="142" spans="1:7" ht="14.25" customHeight="1" x14ac:dyDescent="0.3">
      <c r="A142" s="181">
        <v>141</v>
      </c>
      <c r="B142" s="181" t="str">
        <f t="shared" si="3"/>
        <v>0-3.02d14</v>
      </c>
      <c r="C142" s="182">
        <f>'1. General information'!$R$8</f>
        <v>0</v>
      </c>
      <c r="D142" s="182" t="s">
        <v>439</v>
      </c>
      <c r="E142" s="183" t="s">
        <v>611</v>
      </c>
      <c r="F142" s="182" t="s">
        <v>12573</v>
      </c>
      <c r="G142" s="186">
        <f>'3. Vaccines and supplies'!$T$14</f>
        <v>0</v>
      </c>
    </row>
    <row r="143" spans="1:7" ht="14.25" customHeight="1" x14ac:dyDescent="0.3">
      <c r="A143" s="181">
        <v>142</v>
      </c>
      <c r="B143" s="181" t="str">
        <f t="shared" si="3"/>
        <v>0-3.02d15</v>
      </c>
      <c r="C143" s="182">
        <f>'1. General information'!$R$8</f>
        <v>0</v>
      </c>
      <c r="D143" s="182" t="s">
        <v>439</v>
      </c>
      <c r="E143" s="183" t="s">
        <v>612</v>
      </c>
      <c r="F143" s="182" t="s">
        <v>12574</v>
      </c>
      <c r="G143" s="186">
        <f>'3. Vaccines and supplies'!$U$14</f>
        <v>0</v>
      </c>
    </row>
    <row r="144" spans="1:7" ht="14.25" customHeight="1" x14ac:dyDescent="0.3">
      <c r="A144" s="181">
        <v>143</v>
      </c>
      <c r="B144" s="181" t="str">
        <f t="shared" si="3"/>
        <v>0-3.02d16</v>
      </c>
      <c r="C144" s="182">
        <f>'1. General information'!$R$8</f>
        <v>0</v>
      </c>
      <c r="D144" s="182" t="s">
        <v>439</v>
      </c>
      <c r="E144" s="183" t="s">
        <v>613</v>
      </c>
      <c r="F144" s="182" t="s">
        <v>12575</v>
      </c>
      <c r="G144" s="186">
        <f>'3. Vaccines and supplies'!$V$14</f>
        <v>0</v>
      </c>
    </row>
    <row r="145" spans="1:7" ht="14.25" customHeight="1" x14ac:dyDescent="0.3">
      <c r="A145" s="181">
        <v>144</v>
      </c>
      <c r="B145" s="181" t="str">
        <f t="shared" si="3"/>
        <v>0-3.02d17</v>
      </c>
      <c r="C145" s="182">
        <f>'1. General information'!$R$8</f>
        <v>0</v>
      </c>
      <c r="D145" s="182" t="s">
        <v>439</v>
      </c>
      <c r="E145" s="183" t="s">
        <v>614</v>
      </c>
      <c r="F145" s="182" t="s">
        <v>12576</v>
      </c>
      <c r="G145" s="186">
        <f>'3. Vaccines and supplies'!$W$14</f>
        <v>0</v>
      </c>
    </row>
    <row r="146" spans="1:7" ht="14.25" customHeight="1" x14ac:dyDescent="0.3">
      <c r="A146" s="181">
        <v>145</v>
      </c>
      <c r="B146" s="181" t="str">
        <f t="shared" si="3"/>
        <v>0-3.02d18</v>
      </c>
      <c r="C146" s="182">
        <f>'1. General information'!$R$8</f>
        <v>0</v>
      </c>
      <c r="D146" s="182" t="s">
        <v>439</v>
      </c>
      <c r="E146" s="183" t="s">
        <v>615</v>
      </c>
      <c r="F146" s="182" t="s">
        <v>12577</v>
      </c>
      <c r="G146" s="186">
        <f>'3. Vaccines and supplies'!$X$14</f>
        <v>0</v>
      </c>
    </row>
    <row r="147" spans="1:7" ht="14.25" customHeight="1" x14ac:dyDescent="0.3">
      <c r="A147" s="181">
        <v>146</v>
      </c>
      <c r="B147" s="181" t="str">
        <f t="shared" si="3"/>
        <v>0-3.02d19</v>
      </c>
      <c r="C147" s="182">
        <f>'1. General information'!$R$8</f>
        <v>0</v>
      </c>
      <c r="D147" s="182" t="s">
        <v>439</v>
      </c>
      <c r="E147" s="183" t="s">
        <v>616</v>
      </c>
      <c r="F147" s="182" t="s">
        <v>12578</v>
      </c>
      <c r="G147" s="186">
        <f>'3. Vaccines and supplies'!$Y$14</f>
        <v>0</v>
      </c>
    </row>
    <row r="148" spans="1:7" ht="14.25" customHeight="1" x14ac:dyDescent="0.3">
      <c r="A148" s="181">
        <v>147</v>
      </c>
      <c r="B148" s="181" t="str">
        <f t="shared" si="3"/>
        <v>0-3.02d20</v>
      </c>
      <c r="C148" s="182">
        <f>'1. General information'!$R$8</f>
        <v>0</v>
      </c>
      <c r="D148" s="182" t="s">
        <v>439</v>
      </c>
      <c r="E148" s="183" t="s">
        <v>617</v>
      </c>
      <c r="F148" s="182" t="s">
        <v>12579</v>
      </c>
      <c r="G148" s="186">
        <f>'3. Vaccines and supplies'!$Z$14</f>
        <v>0</v>
      </c>
    </row>
    <row r="149" spans="1:7" ht="14.25" customHeight="1" x14ac:dyDescent="0.3">
      <c r="A149" s="181">
        <v>148</v>
      </c>
      <c r="B149" s="181" t="str">
        <f t="shared" si="3"/>
        <v>0-3.02d21</v>
      </c>
      <c r="C149" s="182">
        <f>'1. General information'!$R$8</f>
        <v>0</v>
      </c>
      <c r="D149" s="182" t="s">
        <v>439</v>
      </c>
      <c r="E149" s="183" t="s">
        <v>618</v>
      </c>
      <c r="F149" s="182" t="s">
        <v>12580</v>
      </c>
      <c r="G149" s="186">
        <f>'3. Vaccines and supplies'!$AA$14</f>
        <v>0</v>
      </c>
    </row>
    <row r="150" spans="1:7" ht="14.25" customHeight="1" x14ac:dyDescent="0.3">
      <c r="A150" s="181">
        <v>149</v>
      </c>
      <c r="B150" s="181" t="str">
        <f t="shared" si="3"/>
        <v>0-3.03a</v>
      </c>
      <c r="C150" s="182">
        <f>'1. General information'!$R$8</f>
        <v>0</v>
      </c>
      <c r="D150" s="182" t="s">
        <v>439</v>
      </c>
      <c r="E150" s="190" t="s">
        <v>619</v>
      </c>
      <c r="F150" s="182" t="str">
        <f>CONCATENATE("Vials/packs distributed (federal)", " - ", '3. Vaccines and supplies'!C21)</f>
        <v>Vials/packs distributed (federal) - AD Syringes</v>
      </c>
      <c r="G150" s="186">
        <f>'3. Vaccines and supplies'!F21</f>
        <v>0</v>
      </c>
    </row>
    <row r="151" spans="1:7" ht="14.25" customHeight="1" x14ac:dyDescent="0.3">
      <c r="A151" s="181">
        <v>150</v>
      </c>
      <c r="B151" s="181" t="str">
        <f t="shared" si="3"/>
        <v>0-3.03b</v>
      </c>
      <c r="C151" s="182">
        <f>'1. General information'!$R$8</f>
        <v>0</v>
      </c>
      <c r="D151" s="182" t="s">
        <v>439</v>
      </c>
      <c r="E151" s="190" t="s">
        <v>620</v>
      </c>
      <c r="F151" s="182" t="str">
        <f>CONCATENATE("Vials/packs distributed (federal)", " - ", '3. Vaccines and supplies'!C22)</f>
        <v>Vials/packs distributed (federal) - Reconstitution syringes</v>
      </c>
      <c r="G151" s="186">
        <f>'3. Vaccines and supplies'!F22</f>
        <v>0</v>
      </c>
    </row>
    <row r="152" spans="1:7" ht="14.25" customHeight="1" x14ac:dyDescent="0.3">
      <c r="A152" s="181">
        <v>151</v>
      </c>
      <c r="B152" s="181" t="str">
        <f t="shared" si="3"/>
        <v>0-3.03c</v>
      </c>
      <c r="C152" s="182">
        <f>'1. General information'!$R$8</f>
        <v>0</v>
      </c>
      <c r="D152" s="182" t="s">
        <v>439</v>
      </c>
      <c r="E152" s="190" t="s">
        <v>621</v>
      </c>
      <c r="F152" s="182" t="str">
        <f>CONCATENATE("Vials/packs distributed (federal)", " - ", '3. Vaccines and supplies'!C23)</f>
        <v>Vials/packs distributed (federal) - Safety box carton</v>
      </c>
      <c r="G152" s="186">
        <f>'3. Vaccines and supplies'!F23</f>
        <v>0</v>
      </c>
    </row>
    <row r="153" spans="1:7" ht="14.25" customHeight="1" x14ac:dyDescent="0.3">
      <c r="A153" s="181">
        <v>152</v>
      </c>
      <c r="B153" s="181" t="str">
        <f t="shared" si="3"/>
        <v>0-3.03d</v>
      </c>
      <c r="C153" s="182">
        <f>'1. General information'!$R$8</f>
        <v>0</v>
      </c>
      <c r="D153" s="182" t="s">
        <v>439</v>
      </c>
      <c r="E153" s="190" t="s">
        <v>622</v>
      </c>
      <c r="F153" s="182" t="str">
        <f>CONCATENATE("Vials/packs distributed (federal)", " - ", '3. Vaccines and supplies'!C24)</f>
        <v>Vials/packs distributed (federal) - Hand sanitizer / detergent</v>
      </c>
      <c r="G153" s="186">
        <f>'3. Vaccines and supplies'!F24</f>
        <v>0</v>
      </c>
    </row>
    <row r="154" spans="1:7" ht="14.25" customHeight="1" x14ac:dyDescent="0.3">
      <c r="A154" s="181">
        <v>153</v>
      </c>
      <c r="B154" s="181" t="str">
        <f t="shared" si="3"/>
        <v>0-3.03e</v>
      </c>
      <c r="C154" s="182">
        <f>'1. General information'!$R$8</f>
        <v>0</v>
      </c>
      <c r="D154" s="182" t="s">
        <v>439</v>
      </c>
      <c r="E154" s="190" t="s">
        <v>623</v>
      </c>
      <c r="F154" s="182" t="str">
        <f>CONCATENATE("Vials/packs distributed (federal)", " - ", '3. Vaccines and supplies'!C25)</f>
        <v>Vials/packs distributed (federal) - Biohazard plastic bags</v>
      </c>
      <c r="G154" s="186">
        <f>'3. Vaccines and supplies'!F25</f>
        <v>0</v>
      </c>
    </row>
    <row r="155" spans="1:7" ht="14.25" customHeight="1" x14ac:dyDescent="0.3">
      <c r="A155" s="181">
        <v>154</v>
      </c>
      <c r="B155" s="181" t="str">
        <f t="shared" si="3"/>
        <v>0-3.03f</v>
      </c>
      <c r="C155" s="182">
        <f>'1. General information'!$R$8</f>
        <v>0</v>
      </c>
      <c r="D155" s="182" t="s">
        <v>439</v>
      </c>
      <c r="E155" s="190" t="s">
        <v>624</v>
      </c>
      <c r="F155" s="182" t="str">
        <f>CONCATENATE("Vials/packs distributed (federal)", " - ", '3. Vaccines and supplies'!C26)</f>
        <v>Vials/packs distributed (federal) - Black bags</v>
      </c>
      <c r="G155" s="186">
        <f>'3. Vaccines and supplies'!F26</f>
        <v>0</v>
      </c>
    </row>
    <row r="156" spans="1:7" ht="14.25" customHeight="1" x14ac:dyDescent="0.3">
      <c r="A156" s="181">
        <v>155</v>
      </c>
      <c r="B156" s="181" t="str">
        <f t="shared" si="3"/>
        <v>0-3.03g</v>
      </c>
      <c r="C156" s="182">
        <f>'1. General information'!$R$8</f>
        <v>0</v>
      </c>
      <c r="D156" s="182" t="s">
        <v>439</v>
      </c>
      <c r="E156" s="190" t="s">
        <v>625</v>
      </c>
      <c r="F156" s="182" t="str">
        <f>CONCATENATE("Vials/packs distributed (federal)", " - ", '3. Vaccines and supplies'!C27)</f>
        <v>Vials/packs distributed (federal) - Disinfectant</v>
      </c>
      <c r="G156" s="186">
        <f>'3. Vaccines and supplies'!F27</f>
        <v>0</v>
      </c>
    </row>
    <row r="157" spans="1:7" ht="14.25" customHeight="1" x14ac:dyDescent="0.3">
      <c r="A157" s="181">
        <v>156</v>
      </c>
      <c r="B157" s="181" t="str">
        <f t="shared" si="3"/>
        <v>0-3.03h</v>
      </c>
      <c r="C157" s="182">
        <f>'1. General information'!$R$8</f>
        <v>0</v>
      </c>
      <c r="D157" s="182" t="s">
        <v>439</v>
      </c>
      <c r="E157" s="190" t="s">
        <v>626</v>
      </c>
      <c r="F157" s="182" t="str">
        <f>CONCATENATE("Vials/packs distributed (federal)", " - ", '3. Vaccines and supplies'!C28)</f>
        <v>Vials/packs distributed (federal) - Cotton wool</v>
      </c>
      <c r="G157" s="186">
        <f>'3. Vaccines and supplies'!F28</f>
        <v>0</v>
      </c>
    </row>
    <row r="158" spans="1:7" ht="14.25" customHeight="1" x14ac:dyDescent="0.3">
      <c r="A158" s="181">
        <v>157</v>
      </c>
      <c r="B158" s="181" t="str">
        <f t="shared" si="3"/>
        <v>0-3.03i</v>
      </c>
      <c r="C158" s="182">
        <f>'1. General information'!$R$8</f>
        <v>0</v>
      </c>
      <c r="D158" s="182" t="s">
        <v>439</v>
      </c>
      <c r="E158" s="190" t="s">
        <v>627</v>
      </c>
      <c r="F158" s="182" t="str">
        <f>CONCATENATE("Vials/packs distributed (federal)", " - ", '3. Vaccines and supplies'!C29)</f>
        <v>Vials/packs distributed (federal) - AEFI Kit</v>
      </c>
      <c r="G158" s="186">
        <f>'3. Vaccines and supplies'!F29</f>
        <v>0</v>
      </c>
    </row>
    <row r="159" spans="1:7" ht="14.25" customHeight="1" x14ac:dyDescent="0.3">
      <c r="A159" s="181">
        <v>158</v>
      </c>
      <c r="B159" s="181" t="str">
        <f t="shared" si="3"/>
        <v>0-3.03j</v>
      </c>
      <c r="C159" s="182">
        <f>'1. General information'!$R$8</f>
        <v>0</v>
      </c>
      <c r="D159" s="182" t="s">
        <v>439</v>
      </c>
      <c r="E159" s="190" t="s">
        <v>628</v>
      </c>
      <c r="F159" s="182" t="str">
        <f>CONCATENATE("Vials/packs distributed (federal)", " - ", '3. Vaccines and supplies'!C30)</f>
        <v>Vials/packs distributed (federal) - Indelible ink finger markers</v>
      </c>
      <c r="G159" s="186">
        <f>'3. Vaccines and supplies'!F30</f>
        <v>0</v>
      </c>
    </row>
    <row r="160" spans="1:7" ht="14.25" customHeight="1" x14ac:dyDescent="0.3">
      <c r="A160" s="181">
        <v>159</v>
      </c>
      <c r="B160" s="181" t="str">
        <f t="shared" si="3"/>
        <v>0-3.03k</v>
      </c>
      <c r="C160" s="182">
        <f>'1. General information'!$R$8</f>
        <v>0</v>
      </c>
      <c r="D160" s="182" t="s">
        <v>439</v>
      </c>
      <c r="E160" s="190" t="s">
        <v>629</v>
      </c>
      <c r="F160" s="182" t="str">
        <f>CONCATENATE("Vials/packs distributed (federal)", " - ", '3. Vaccines and supplies'!C31)</f>
        <v>Vials/packs distributed (federal) - Gloves</v>
      </c>
      <c r="G160" s="186">
        <f>'3. Vaccines and supplies'!F31</f>
        <v>0</v>
      </c>
    </row>
    <row r="161" spans="1:7" ht="14.25" customHeight="1" x14ac:dyDescent="0.3">
      <c r="A161" s="181">
        <v>160</v>
      </c>
      <c r="B161" s="181" t="str">
        <f t="shared" si="3"/>
        <v>0-3.03l</v>
      </c>
      <c r="C161" s="182">
        <f>'1. General information'!$R$8</f>
        <v>0</v>
      </c>
      <c r="D161" s="182" t="s">
        <v>439</v>
      </c>
      <c r="E161" s="190" t="s">
        <v>630</v>
      </c>
      <c r="F161" s="182" t="str">
        <f>CONCATENATE("Vials/packs distributed (federal)", " - ", '3. Vaccines and supplies'!C32)</f>
        <v>Vials/packs distributed (federal) - Other (specify)</v>
      </c>
      <c r="G161" s="186">
        <f>'3. Vaccines and supplies'!F32</f>
        <v>0</v>
      </c>
    </row>
    <row r="162" spans="1:7" ht="14.25" customHeight="1" x14ac:dyDescent="0.3">
      <c r="A162" s="181">
        <v>161</v>
      </c>
      <c r="B162" s="181" t="str">
        <f t="shared" si="3"/>
        <v>0-3.03m</v>
      </c>
      <c r="C162" s="182">
        <f>'1. General information'!$R$8</f>
        <v>0</v>
      </c>
      <c r="D162" s="182" t="s">
        <v>439</v>
      </c>
      <c r="E162" s="190" t="s">
        <v>631</v>
      </c>
      <c r="F162" s="182" t="str">
        <f>CONCATENATE("Vials/packs distributed (federal)", " - ", '3. Vaccines and supplies'!C33)</f>
        <v>Vials/packs distributed (federal) - Other (specify)</v>
      </c>
      <c r="G162" s="186">
        <f>'3. Vaccines and supplies'!F33</f>
        <v>0</v>
      </c>
    </row>
    <row r="163" spans="1:7" ht="14.25" customHeight="1" x14ac:dyDescent="0.3">
      <c r="A163" s="181">
        <v>162</v>
      </c>
      <c r="B163" s="181" t="str">
        <f t="shared" si="3"/>
        <v>0-3.03n</v>
      </c>
      <c r="C163" s="182">
        <f>'1. General information'!$R$8</f>
        <v>0</v>
      </c>
      <c r="D163" s="182" t="s">
        <v>439</v>
      </c>
      <c r="E163" s="190" t="s">
        <v>632</v>
      </c>
      <c r="F163" s="182" t="str">
        <f>CONCATENATE("Vials/packs distributed (federal)", " - ", '3. Vaccines and supplies'!C34)</f>
        <v>Vials/packs distributed (federal) - Other (specify)</v>
      </c>
      <c r="G163" s="186">
        <f>'3. Vaccines and supplies'!F34</f>
        <v>0</v>
      </c>
    </row>
    <row r="164" spans="1:7" ht="14.25" customHeight="1" x14ac:dyDescent="0.3">
      <c r="A164" s="181">
        <v>163</v>
      </c>
      <c r="B164" s="181" t="str">
        <f t="shared" si="3"/>
        <v>0-3.04a1</v>
      </c>
      <c r="C164" s="182">
        <f>'1. General information'!$R$8</f>
        <v>0</v>
      </c>
      <c r="D164" s="182" t="s">
        <v>439</v>
      </c>
      <c r="E164" s="190" t="s">
        <v>633</v>
      </c>
      <c r="F164" s="182" t="str">
        <f t="shared" ref="F164:F177" si="4">CONCATENATE(F150, " - District1")</f>
        <v>Vials/packs distributed (federal) - AD Syringes - District1</v>
      </c>
      <c r="G164" s="186">
        <f>'3. Vaccines and supplies'!G21</f>
        <v>0</v>
      </c>
    </row>
    <row r="165" spans="1:7" ht="14.25" customHeight="1" x14ac:dyDescent="0.3">
      <c r="A165" s="181">
        <v>164</v>
      </c>
      <c r="B165" s="181" t="str">
        <f t="shared" si="3"/>
        <v>0-3.04b1</v>
      </c>
      <c r="C165" s="182">
        <f>'1. General information'!$R$8</f>
        <v>0</v>
      </c>
      <c r="D165" s="182" t="s">
        <v>439</v>
      </c>
      <c r="E165" s="190" t="s">
        <v>634</v>
      </c>
      <c r="F165" s="182" t="str">
        <f t="shared" si="4"/>
        <v>Vials/packs distributed (federal) - Reconstitution syringes - District1</v>
      </c>
      <c r="G165" s="186">
        <f>'3. Vaccines and supplies'!G22</f>
        <v>0</v>
      </c>
    </row>
    <row r="166" spans="1:7" ht="14.25" customHeight="1" x14ac:dyDescent="0.3">
      <c r="A166" s="181">
        <v>165</v>
      </c>
      <c r="B166" s="181" t="str">
        <f t="shared" si="3"/>
        <v>0-3.04c1</v>
      </c>
      <c r="C166" s="182">
        <f>'1. General information'!$R$8</f>
        <v>0</v>
      </c>
      <c r="D166" s="182" t="s">
        <v>439</v>
      </c>
      <c r="E166" s="190" t="s">
        <v>635</v>
      </c>
      <c r="F166" s="182" t="str">
        <f t="shared" si="4"/>
        <v>Vials/packs distributed (federal) - Safety box carton - District1</v>
      </c>
      <c r="G166" s="186">
        <f>'3. Vaccines and supplies'!G23</f>
        <v>0</v>
      </c>
    </row>
    <row r="167" spans="1:7" ht="14.25" customHeight="1" x14ac:dyDescent="0.3">
      <c r="A167" s="181">
        <v>166</v>
      </c>
      <c r="B167" s="181" t="str">
        <f t="shared" ref="B167:B230" si="5">CONCATENATE(LEFT(C167,2),"-",E167)</f>
        <v>0-3.04d1</v>
      </c>
      <c r="C167" s="182">
        <f>'1. General information'!$R$8</f>
        <v>0</v>
      </c>
      <c r="D167" s="182" t="s">
        <v>439</v>
      </c>
      <c r="E167" s="190" t="s">
        <v>636</v>
      </c>
      <c r="F167" s="182" t="str">
        <f t="shared" si="4"/>
        <v>Vials/packs distributed (federal) - Hand sanitizer / detergent - District1</v>
      </c>
      <c r="G167" s="186">
        <f>'3. Vaccines and supplies'!G24</f>
        <v>0</v>
      </c>
    </row>
    <row r="168" spans="1:7" ht="14.25" customHeight="1" x14ac:dyDescent="0.3">
      <c r="A168" s="181">
        <v>167</v>
      </c>
      <c r="B168" s="181" t="str">
        <f t="shared" si="5"/>
        <v>0-3.04e1</v>
      </c>
      <c r="C168" s="182">
        <f>'1. General information'!$R$8</f>
        <v>0</v>
      </c>
      <c r="D168" s="182" t="s">
        <v>439</v>
      </c>
      <c r="E168" s="190" t="s">
        <v>637</v>
      </c>
      <c r="F168" s="182" t="str">
        <f t="shared" si="4"/>
        <v>Vials/packs distributed (federal) - Biohazard plastic bags - District1</v>
      </c>
      <c r="G168" s="186">
        <f>'3. Vaccines and supplies'!G25</f>
        <v>0</v>
      </c>
    </row>
    <row r="169" spans="1:7" ht="14.25" customHeight="1" x14ac:dyDescent="0.3">
      <c r="A169" s="181">
        <v>168</v>
      </c>
      <c r="B169" s="181" t="str">
        <f t="shared" si="5"/>
        <v>0-3.04f1</v>
      </c>
      <c r="C169" s="182">
        <f>'1. General information'!$R$8</f>
        <v>0</v>
      </c>
      <c r="D169" s="182" t="s">
        <v>439</v>
      </c>
      <c r="E169" s="190" t="s">
        <v>638</v>
      </c>
      <c r="F169" s="182" t="str">
        <f t="shared" si="4"/>
        <v>Vials/packs distributed (federal) - Black bags - District1</v>
      </c>
      <c r="G169" s="186">
        <f>'3. Vaccines and supplies'!G26</f>
        <v>0</v>
      </c>
    </row>
    <row r="170" spans="1:7" ht="14.25" customHeight="1" x14ac:dyDescent="0.3">
      <c r="A170" s="181">
        <v>169</v>
      </c>
      <c r="B170" s="181" t="str">
        <f t="shared" si="5"/>
        <v>0-3.04g1</v>
      </c>
      <c r="C170" s="182">
        <f>'1. General information'!$R$8</f>
        <v>0</v>
      </c>
      <c r="D170" s="182" t="s">
        <v>439</v>
      </c>
      <c r="E170" s="190" t="s">
        <v>639</v>
      </c>
      <c r="F170" s="182" t="str">
        <f t="shared" si="4"/>
        <v>Vials/packs distributed (federal) - Disinfectant - District1</v>
      </c>
      <c r="G170" s="186">
        <f>'3. Vaccines and supplies'!G27</f>
        <v>0</v>
      </c>
    </row>
    <row r="171" spans="1:7" ht="14.25" customHeight="1" x14ac:dyDescent="0.3">
      <c r="A171" s="181">
        <v>170</v>
      </c>
      <c r="B171" s="181" t="str">
        <f t="shared" si="5"/>
        <v>0-3.04h1</v>
      </c>
      <c r="C171" s="182">
        <f>'1. General information'!$R$8</f>
        <v>0</v>
      </c>
      <c r="D171" s="182" t="s">
        <v>439</v>
      </c>
      <c r="E171" s="190" t="s">
        <v>640</v>
      </c>
      <c r="F171" s="182" t="str">
        <f t="shared" si="4"/>
        <v>Vials/packs distributed (federal) - Cotton wool - District1</v>
      </c>
      <c r="G171" s="186">
        <f>'3. Vaccines and supplies'!G28</f>
        <v>0</v>
      </c>
    </row>
    <row r="172" spans="1:7" ht="14.25" customHeight="1" x14ac:dyDescent="0.3">
      <c r="A172" s="181">
        <v>171</v>
      </c>
      <c r="B172" s="181" t="str">
        <f t="shared" si="5"/>
        <v>0-3.04i1</v>
      </c>
      <c r="C172" s="182">
        <f>'1. General information'!$R$8</f>
        <v>0</v>
      </c>
      <c r="D172" s="182" t="s">
        <v>439</v>
      </c>
      <c r="E172" s="190" t="s">
        <v>641</v>
      </c>
      <c r="F172" s="182" t="str">
        <f t="shared" si="4"/>
        <v>Vials/packs distributed (federal) - AEFI Kit - District1</v>
      </c>
      <c r="G172" s="186">
        <f>'3. Vaccines and supplies'!G29</f>
        <v>0</v>
      </c>
    </row>
    <row r="173" spans="1:7" ht="14.25" customHeight="1" x14ac:dyDescent="0.3">
      <c r="A173" s="181">
        <v>172</v>
      </c>
      <c r="B173" s="181" t="str">
        <f t="shared" si="5"/>
        <v>0-3.04j1</v>
      </c>
      <c r="C173" s="182">
        <f>'1. General information'!$R$8</f>
        <v>0</v>
      </c>
      <c r="D173" s="182" t="s">
        <v>439</v>
      </c>
      <c r="E173" s="190" t="s">
        <v>642</v>
      </c>
      <c r="F173" s="182" t="str">
        <f t="shared" si="4"/>
        <v>Vials/packs distributed (federal) - Indelible ink finger markers - District1</v>
      </c>
      <c r="G173" s="186">
        <f>'3. Vaccines and supplies'!G30</f>
        <v>0</v>
      </c>
    </row>
    <row r="174" spans="1:7" ht="14.25" customHeight="1" x14ac:dyDescent="0.3">
      <c r="A174" s="181">
        <v>173</v>
      </c>
      <c r="B174" s="181" t="str">
        <f t="shared" si="5"/>
        <v>0-3.04k1</v>
      </c>
      <c r="C174" s="182">
        <f>'1. General information'!$R$8</f>
        <v>0</v>
      </c>
      <c r="D174" s="182" t="s">
        <v>439</v>
      </c>
      <c r="E174" s="190" t="s">
        <v>643</v>
      </c>
      <c r="F174" s="182" t="str">
        <f t="shared" si="4"/>
        <v>Vials/packs distributed (federal) - Gloves - District1</v>
      </c>
      <c r="G174" s="186">
        <f>'3. Vaccines and supplies'!G31</f>
        <v>0</v>
      </c>
    </row>
    <row r="175" spans="1:7" ht="14.25" customHeight="1" x14ac:dyDescent="0.3">
      <c r="A175" s="181">
        <v>174</v>
      </c>
      <c r="B175" s="181" t="str">
        <f t="shared" si="5"/>
        <v>0-3.04l1</v>
      </c>
      <c r="C175" s="182">
        <f>'1. General information'!$R$8</f>
        <v>0</v>
      </c>
      <c r="D175" s="182" t="s">
        <v>439</v>
      </c>
      <c r="E175" s="190" t="s">
        <v>644</v>
      </c>
      <c r="F175" s="182" t="str">
        <f t="shared" si="4"/>
        <v>Vials/packs distributed (federal) - Other (specify) - District1</v>
      </c>
      <c r="G175" s="186">
        <f>'3. Vaccines and supplies'!G32</f>
        <v>0</v>
      </c>
    </row>
    <row r="176" spans="1:7" ht="14.25" customHeight="1" x14ac:dyDescent="0.3">
      <c r="A176" s="181">
        <v>175</v>
      </c>
      <c r="B176" s="181" t="str">
        <f t="shared" si="5"/>
        <v>0-3.04m1</v>
      </c>
      <c r="C176" s="182">
        <f>'1. General information'!$R$8</f>
        <v>0</v>
      </c>
      <c r="D176" s="182" t="s">
        <v>439</v>
      </c>
      <c r="E176" s="190" t="s">
        <v>645</v>
      </c>
      <c r="F176" s="182" t="str">
        <f t="shared" si="4"/>
        <v>Vials/packs distributed (federal) - Other (specify) - District1</v>
      </c>
      <c r="G176" s="186">
        <f>'3. Vaccines and supplies'!G33</f>
        <v>0</v>
      </c>
    </row>
    <row r="177" spans="1:7" ht="14.25" customHeight="1" x14ac:dyDescent="0.3">
      <c r="A177" s="181">
        <v>176</v>
      </c>
      <c r="B177" s="181" t="str">
        <f t="shared" si="5"/>
        <v>0-3.04n1</v>
      </c>
      <c r="C177" s="182">
        <f>'1. General information'!$R$8</f>
        <v>0</v>
      </c>
      <c r="D177" s="182" t="s">
        <v>439</v>
      </c>
      <c r="E177" s="190" t="s">
        <v>646</v>
      </c>
      <c r="F177" s="182" t="str">
        <f t="shared" si="4"/>
        <v>Vials/packs distributed (federal) - Other (specify) - District1</v>
      </c>
      <c r="G177" s="186">
        <f>'3. Vaccines and supplies'!G34</f>
        <v>0</v>
      </c>
    </row>
    <row r="178" spans="1:7" ht="14.25" customHeight="1" x14ac:dyDescent="0.3">
      <c r="A178" s="181">
        <v>177</v>
      </c>
      <c r="B178" s="181" t="str">
        <f t="shared" si="5"/>
        <v>0-3.04a2</v>
      </c>
      <c r="C178" s="182">
        <f>'1. General information'!$R$8</f>
        <v>0</v>
      </c>
      <c r="D178" s="182" t="s">
        <v>439</v>
      </c>
      <c r="E178" s="190" t="s">
        <v>647</v>
      </c>
      <c r="F178" s="182" t="str">
        <f t="shared" ref="F178:F191" si="6">CONCATENATE(F150, " - District2")</f>
        <v>Vials/packs distributed (federal) - AD Syringes - District2</v>
      </c>
      <c r="G178" s="186">
        <f>'3. Vaccines and supplies'!H21</f>
        <v>0</v>
      </c>
    </row>
    <row r="179" spans="1:7" ht="14.25" customHeight="1" x14ac:dyDescent="0.3">
      <c r="A179" s="181">
        <v>178</v>
      </c>
      <c r="B179" s="181" t="str">
        <f t="shared" si="5"/>
        <v>0-3.04b2</v>
      </c>
      <c r="C179" s="182">
        <f>'1. General information'!$R$8</f>
        <v>0</v>
      </c>
      <c r="D179" s="182" t="s">
        <v>439</v>
      </c>
      <c r="E179" s="190" t="s">
        <v>648</v>
      </c>
      <c r="F179" s="182" t="str">
        <f t="shared" si="6"/>
        <v>Vials/packs distributed (federal) - Reconstitution syringes - District2</v>
      </c>
      <c r="G179" s="186">
        <f>'3. Vaccines and supplies'!H22</f>
        <v>0</v>
      </c>
    </row>
    <row r="180" spans="1:7" ht="14.25" customHeight="1" x14ac:dyDescent="0.3">
      <c r="A180" s="181">
        <v>179</v>
      </c>
      <c r="B180" s="181" t="str">
        <f t="shared" si="5"/>
        <v>0-3.04c2</v>
      </c>
      <c r="C180" s="182">
        <f>'1. General information'!$R$8</f>
        <v>0</v>
      </c>
      <c r="D180" s="182" t="s">
        <v>439</v>
      </c>
      <c r="E180" s="190" t="s">
        <v>649</v>
      </c>
      <c r="F180" s="182" t="str">
        <f t="shared" si="6"/>
        <v>Vials/packs distributed (federal) - Safety box carton - District2</v>
      </c>
      <c r="G180" s="186">
        <f>'3. Vaccines and supplies'!H23</f>
        <v>0</v>
      </c>
    </row>
    <row r="181" spans="1:7" ht="14.25" customHeight="1" x14ac:dyDescent="0.3">
      <c r="A181" s="181">
        <v>180</v>
      </c>
      <c r="B181" s="181" t="str">
        <f t="shared" si="5"/>
        <v>0-3.04d2</v>
      </c>
      <c r="C181" s="182">
        <f>'1. General information'!$R$8</f>
        <v>0</v>
      </c>
      <c r="D181" s="182" t="s">
        <v>439</v>
      </c>
      <c r="E181" s="190" t="s">
        <v>650</v>
      </c>
      <c r="F181" s="182" t="str">
        <f t="shared" si="6"/>
        <v>Vials/packs distributed (federal) - Hand sanitizer / detergent - District2</v>
      </c>
      <c r="G181" s="186">
        <f>'3. Vaccines and supplies'!H24</f>
        <v>0</v>
      </c>
    </row>
    <row r="182" spans="1:7" ht="14.25" customHeight="1" x14ac:dyDescent="0.3">
      <c r="A182" s="181">
        <v>181</v>
      </c>
      <c r="B182" s="181" t="str">
        <f t="shared" si="5"/>
        <v>0-3.04e2</v>
      </c>
      <c r="C182" s="182">
        <f>'1. General information'!$R$8</f>
        <v>0</v>
      </c>
      <c r="D182" s="182" t="s">
        <v>439</v>
      </c>
      <c r="E182" s="190" t="s">
        <v>651</v>
      </c>
      <c r="F182" s="182" t="str">
        <f t="shared" si="6"/>
        <v>Vials/packs distributed (federal) - Biohazard plastic bags - District2</v>
      </c>
      <c r="G182" s="186">
        <f>'3. Vaccines and supplies'!H25</f>
        <v>0</v>
      </c>
    </row>
    <row r="183" spans="1:7" ht="14.25" customHeight="1" x14ac:dyDescent="0.3">
      <c r="A183" s="181">
        <v>182</v>
      </c>
      <c r="B183" s="181" t="str">
        <f t="shared" si="5"/>
        <v>0-3.04f2</v>
      </c>
      <c r="C183" s="182">
        <f>'1. General information'!$R$8</f>
        <v>0</v>
      </c>
      <c r="D183" s="182" t="s">
        <v>439</v>
      </c>
      <c r="E183" s="190" t="s">
        <v>652</v>
      </c>
      <c r="F183" s="182" t="str">
        <f t="shared" si="6"/>
        <v>Vials/packs distributed (federal) - Black bags - District2</v>
      </c>
      <c r="G183" s="186">
        <f>'3. Vaccines and supplies'!H26</f>
        <v>0</v>
      </c>
    </row>
    <row r="184" spans="1:7" ht="14.25" customHeight="1" x14ac:dyDescent="0.3">
      <c r="A184" s="181">
        <v>183</v>
      </c>
      <c r="B184" s="181" t="str">
        <f t="shared" si="5"/>
        <v>0-3.04g2</v>
      </c>
      <c r="C184" s="182">
        <f>'1. General information'!$R$8</f>
        <v>0</v>
      </c>
      <c r="D184" s="182" t="s">
        <v>439</v>
      </c>
      <c r="E184" s="190" t="s">
        <v>653</v>
      </c>
      <c r="F184" s="182" t="str">
        <f t="shared" si="6"/>
        <v>Vials/packs distributed (federal) - Disinfectant - District2</v>
      </c>
      <c r="G184" s="186">
        <f>'3. Vaccines and supplies'!H27</f>
        <v>0</v>
      </c>
    </row>
    <row r="185" spans="1:7" ht="14.25" customHeight="1" x14ac:dyDescent="0.3">
      <c r="A185" s="181">
        <v>184</v>
      </c>
      <c r="B185" s="181" t="str">
        <f t="shared" si="5"/>
        <v>0-3.04h2</v>
      </c>
      <c r="C185" s="182">
        <f>'1. General information'!$R$8</f>
        <v>0</v>
      </c>
      <c r="D185" s="182" t="s">
        <v>439</v>
      </c>
      <c r="E185" s="190" t="s">
        <v>654</v>
      </c>
      <c r="F185" s="182" t="str">
        <f t="shared" si="6"/>
        <v>Vials/packs distributed (federal) - Cotton wool - District2</v>
      </c>
      <c r="G185" s="186">
        <f>'3. Vaccines and supplies'!H28</f>
        <v>0</v>
      </c>
    </row>
    <row r="186" spans="1:7" ht="14.25" customHeight="1" x14ac:dyDescent="0.3">
      <c r="A186" s="181">
        <v>185</v>
      </c>
      <c r="B186" s="181" t="str">
        <f t="shared" si="5"/>
        <v>0-3.04i2</v>
      </c>
      <c r="C186" s="182">
        <f>'1. General information'!$R$8</f>
        <v>0</v>
      </c>
      <c r="D186" s="182" t="s">
        <v>439</v>
      </c>
      <c r="E186" s="190" t="s">
        <v>655</v>
      </c>
      <c r="F186" s="182" t="str">
        <f t="shared" si="6"/>
        <v>Vials/packs distributed (federal) - AEFI Kit - District2</v>
      </c>
      <c r="G186" s="186">
        <f>'3. Vaccines and supplies'!H29</f>
        <v>0</v>
      </c>
    </row>
    <row r="187" spans="1:7" ht="14.25" customHeight="1" x14ac:dyDescent="0.3">
      <c r="A187" s="181">
        <v>186</v>
      </c>
      <c r="B187" s="181" t="str">
        <f t="shared" si="5"/>
        <v>0-3.04j2</v>
      </c>
      <c r="C187" s="182">
        <f>'1. General information'!$R$8</f>
        <v>0</v>
      </c>
      <c r="D187" s="182" t="s">
        <v>439</v>
      </c>
      <c r="E187" s="190" t="s">
        <v>656</v>
      </c>
      <c r="F187" s="182" t="str">
        <f t="shared" si="6"/>
        <v>Vials/packs distributed (federal) - Indelible ink finger markers - District2</v>
      </c>
      <c r="G187" s="186">
        <f>'3. Vaccines and supplies'!H30</f>
        <v>0</v>
      </c>
    </row>
    <row r="188" spans="1:7" ht="14.25" customHeight="1" x14ac:dyDescent="0.3">
      <c r="A188" s="181">
        <v>187</v>
      </c>
      <c r="B188" s="181" t="str">
        <f t="shared" si="5"/>
        <v>0-3.04k2</v>
      </c>
      <c r="C188" s="182">
        <f>'1. General information'!$R$8</f>
        <v>0</v>
      </c>
      <c r="D188" s="182" t="s">
        <v>439</v>
      </c>
      <c r="E188" s="190" t="s">
        <v>657</v>
      </c>
      <c r="F188" s="182" t="str">
        <f t="shared" si="6"/>
        <v>Vials/packs distributed (federal) - Gloves - District2</v>
      </c>
      <c r="G188" s="186">
        <f>'3. Vaccines and supplies'!H31</f>
        <v>0</v>
      </c>
    </row>
    <row r="189" spans="1:7" ht="14.25" customHeight="1" x14ac:dyDescent="0.3">
      <c r="A189" s="181">
        <v>188</v>
      </c>
      <c r="B189" s="181" t="str">
        <f t="shared" si="5"/>
        <v>0-3.04l2</v>
      </c>
      <c r="C189" s="182">
        <f>'1. General information'!$R$8</f>
        <v>0</v>
      </c>
      <c r="D189" s="182" t="s">
        <v>439</v>
      </c>
      <c r="E189" s="190" t="s">
        <v>658</v>
      </c>
      <c r="F189" s="182" t="str">
        <f t="shared" si="6"/>
        <v>Vials/packs distributed (federal) - Other (specify) - District2</v>
      </c>
      <c r="G189" s="186">
        <f>'3. Vaccines and supplies'!H32</f>
        <v>0</v>
      </c>
    </row>
    <row r="190" spans="1:7" ht="14.25" customHeight="1" x14ac:dyDescent="0.3">
      <c r="A190" s="181">
        <v>189</v>
      </c>
      <c r="B190" s="181" t="str">
        <f t="shared" si="5"/>
        <v>0-3.04m2</v>
      </c>
      <c r="C190" s="182">
        <f>'1. General information'!$R$8</f>
        <v>0</v>
      </c>
      <c r="D190" s="182" t="s">
        <v>439</v>
      </c>
      <c r="E190" s="190" t="s">
        <v>659</v>
      </c>
      <c r="F190" s="182" t="str">
        <f t="shared" si="6"/>
        <v>Vials/packs distributed (federal) - Other (specify) - District2</v>
      </c>
      <c r="G190" s="186">
        <f>'3. Vaccines and supplies'!H33</f>
        <v>0</v>
      </c>
    </row>
    <row r="191" spans="1:7" ht="14.25" customHeight="1" x14ac:dyDescent="0.3">
      <c r="A191" s="181">
        <v>190</v>
      </c>
      <c r="B191" s="181" t="str">
        <f t="shared" si="5"/>
        <v>0-3.04n2</v>
      </c>
      <c r="C191" s="182">
        <f>'1. General information'!$R$8</f>
        <v>0</v>
      </c>
      <c r="D191" s="182" t="s">
        <v>439</v>
      </c>
      <c r="E191" s="190" t="s">
        <v>660</v>
      </c>
      <c r="F191" s="182" t="str">
        <f t="shared" si="6"/>
        <v>Vials/packs distributed (federal) - Other (specify) - District2</v>
      </c>
      <c r="G191" s="186">
        <f>'3. Vaccines and supplies'!H34</f>
        <v>0</v>
      </c>
    </row>
    <row r="192" spans="1:7" ht="14.25" customHeight="1" x14ac:dyDescent="0.3">
      <c r="A192" s="181">
        <v>191</v>
      </c>
      <c r="B192" s="181" t="str">
        <f t="shared" si="5"/>
        <v>0-3.04a3</v>
      </c>
      <c r="C192" s="182">
        <f>'1. General information'!$R$8</f>
        <v>0</v>
      </c>
      <c r="D192" s="182" t="s">
        <v>439</v>
      </c>
      <c r="E192" s="190" t="s">
        <v>661</v>
      </c>
      <c r="F192" s="182" t="str">
        <f t="shared" ref="F192:F205" si="7">CONCATENATE(F150, " - District3")</f>
        <v>Vials/packs distributed (federal) - AD Syringes - District3</v>
      </c>
      <c r="G192" s="186">
        <f>'3. Vaccines and supplies'!I21</f>
        <v>0</v>
      </c>
    </row>
    <row r="193" spans="1:7" ht="14.25" customHeight="1" x14ac:dyDescent="0.3">
      <c r="A193" s="181">
        <v>192</v>
      </c>
      <c r="B193" s="181" t="str">
        <f t="shared" si="5"/>
        <v>0-3.04b3</v>
      </c>
      <c r="C193" s="182">
        <f>'1. General information'!$R$8</f>
        <v>0</v>
      </c>
      <c r="D193" s="182" t="s">
        <v>439</v>
      </c>
      <c r="E193" s="190" t="s">
        <v>662</v>
      </c>
      <c r="F193" s="182" t="str">
        <f t="shared" si="7"/>
        <v>Vials/packs distributed (federal) - Reconstitution syringes - District3</v>
      </c>
      <c r="G193" s="186">
        <f>'3. Vaccines and supplies'!I22</f>
        <v>0</v>
      </c>
    </row>
    <row r="194" spans="1:7" ht="14.25" customHeight="1" x14ac:dyDescent="0.3">
      <c r="A194" s="181">
        <v>193</v>
      </c>
      <c r="B194" s="181" t="str">
        <f t="shared" si="5"/>
        <v>0-3.04c3</v>
      </c>
      <c r="C194" s="182">
        <f>'1. General information'!$R$8</f>
        <v>0</v>
      </c>
      <c r="D194" s="182" t="s">
        <v>439</v>
      </c>
      <c r="E194" s="190" t="s">
        <v>663</v>
      </c>
      <c r="F194" s="182" t="str">
        <f t="shared" si="7"/>
        <v>Vials/packs distributed (federal) - Safety box carton - District3</v>
      </c>
      <c r="G194" s="186">
        <f>'3. Vaccines and supplies'!I23</f>
        <v>0</v>
      </c>
    </row>
    <row r="195" spans="1:7" ht="14.25" customHeight="1" x14ac:dyDescent="0.3">
      <c r="A195" s="181">
        <v>194</v>
      </c>
      <c r="B195" s="181" t="str">
        <f t="shared" si="5"/>
        <v>0-3.04d3</v>
      </c>
      <c r="C195" s="182">
        <f>'1. General information'!$R$8</f>
        <v>0</v>
      </c>
      <c r="D195" s="182" t="s">
        <v>439</v>
      </c>
      <c r="E195" s="190" t="s">
        <v>664</v>
      </c>
      <c r="F195" s="182" t="str">
        <f t="shared" si="7"/>
        <v>Vials/packs distributed (federal) - Hand sanitizer / detergent - District3</v>
      </c>
      <c r="G195" s="186">
        <f>'3. Vaccines and supplies'!I24</f>
        <v>0</v>
      </c>
    </row>
    <row r="196" spans="1:7" ht="14.25" customHeight="1" x14ac:dyDescent="0.3">
      <c r="A196" s="181">
        <v>195</v>
      </c>
      <c r="B196" s="181" t="str">
        <f t="shared" si="5"/>
        <v>0-3.04e3</v>
      </c>
      <c r="C196" s="182">
        <f>'1. General information'!$R$8</f>
        <v>0</v>
      </c>
      <c r="D196" s="182" t="s">
        <v>439</v>
      </c>
      <c r="E196" s="190" t="s">
        <v>665</v>
      </c>
      <c r="F196" s="182" t="str">
        <f t="shared" si="7"/>
        <v>Vials/packs distributed (federal) - Biohazard plastic bags - District3</v>
      </c>
      <c r="G196" s="186">
        <f>'3. Vaccines and supplies'!I25</f>
        <v>0</v>
      </c>
    </row>
    <row r="197" spans="1:7" ht="14.25" customHeight="1" x14ac:dyDescent="0.3">
      <c r="A197" s="181">
        <v>196</v>
      </c>
      <c r="B197" s="181" t="str">
        <f t="shared" si="5"/>
        <v>0-3.04f3</v>
      </c>
      <c r="C197" s="182">
        <f>'1. General information'!$R$8</f>
        <v>0</v>
      </c>
      <c r="D197" s="182" t="s">
        <v>439</v>
      </c>
      <c r="E197" s="190" t="s">
        <v>666</v>
      </c>
      <c r="F197" s="182" t="str">
        <f t="shared" si="7"/>
        <v>Vials/packs distributed (federal) - Black bags - District3</v>
      </c>
      <c r="G197" s="186">
        <f>'3. Vaccines and supplies'!I26</f>
        <v>0</v>
      </c>
    </row>
    <row r="198" spans="1:7" ht="14.25" customHeight="1" x14ac:dyDescent="0.3">
      <c r="A198" s="181">
        <v>197</v>
      </c>
      <c r="B198" s="181" t="str">
        <f t="shared" si="5"/>
        <v>0-3.04g3</v>
      </c>
      <c r="C198" s="182">
        <f>'1. General information'!$R$8</f>
        <v>0</v>
      </c>
      <c r="D198" s="182" t="s">
        <v>439</v>
      </c>
      <c r="E198" s="190" t="s">
        <v>667</v>
      </c>
      <c r="F198" s="182" t="str">
        <f t="shared" si="7"/>
        <v>Vials/packs distributed (federal) - Disinfectant - District3</v>
      </c>
      <c r="G198" s="186">
        <f>'3. Vaccines and supplies'!I27</f>
        <v>0</v>
      </c>
    </row>
    <row r="199" spans="1:7" ht="14.25" customHeight="1" x14ac:dyDescent="0.3">
      <c r="A199" s="181">
        <v>198</v>
      </c>
      <c r="B199" s="181" t="str">
        <f t="shared" si="5"/>
        <v>0-3.04h3</v>
      </c>
      <c r="C199" s="182">
        <f>'1. General information'!$R$8</f>
        <v>0</v>
      </c>
      <c r="D199" s="182" t="s">
        <v>439</v>
      </c>
      <c r="E199" s="190" t="s">
        <v>668</v>
      </c>
      <c r="F199" s="182" t="str">
        <f t="shared" si="7"/>
        <v>Vials/packs distributed (federal) - Cotton wool - District3</v>
      </c>
      <c r="G199" s="186">
        <f>'3. Vaccines and supplies'!I28</f>
        <v>0</v>
      </c>
    </row>
    <row r="200" spans="1:7" ht="14.25" customHeight="1" x14ac:dyDescent="0.3">
      <c r="A200" s="181">
        <v>199</v>
      </c>
      <c r="B200" s="181" t="str">
        <f t="shared" si="5"/>
        <v>0-3.04i3</v>
      </c>
      <c r="C200" s="182">
        <f>'1. General information'!$R$8</f>
        <v>0</v>
      </c>
      <c r="D200" s="182" t="s">
        <v>439</v>
      </c>
      <c r="E200" s="190" t="s">
        <v>669</v>
      </c>
      <c r="F200" s="182" t="str">
        <f t="shared" si="7"/>
        <v>Vials/packs distributed (federal) - AEFI Kit - District3</v>
      </c>
      <c r="G200" s="186">
        <f>'3. Vaccines and supplies'!I29</f>
        <v>0</v>
      </c>
    </row>
    <row r="201" spans="1:7" ht="14.25" customHeight="1" x14ac:dyDescent="0.3">
      <c r="A201" s="181">
        <v>200</v>
      </c>
      <c r="B201" s="181" t="str">
        <f t="shared" si="5"/>
        <v>0-3.04j3</v>
      </c>
      <c r="C201" s="182">
        <f>'1. General information'!$R$8</f>
        <v>0</v>
      </c>
      <c r="D201" s="182" t="s">
        <v>439</v>
      </c>
      <c r="E201" s="190" t="s">
        <v>670</v>
      </c>
      <c r="F201" s="182" t="str">
        <f t="shared" si="7"/>
        <v>Vials/packs distributed (federal) - Indelible ink finger markers - District3</v>
      </c>
      <c r="G201" s="186">
        <f>'3. Vaccines and supplies'!I30</f>
        <v>0</v>
      </c>
    </row>
    <row r="202" spans="1:7" ht="14.25" customHeight="1" x14ac:dyDescent="0.3">
      <c r="A202" s="181">
        <v>201</v>
      </c>
      <c r="B202" s="181" t="str">
        <f t="shared" si="5"/>
        <v>0-3.04k3</v>
      </c>
      <c r="C202" s="182">
        <f>'1. General information'!$R$8</f>
        <v>0</v>
      </c>
      <c r="D202" s="182" t="s">
        <v>439</v>
      </c>
      <c r="E202" s="190" t="s">
        <v>671</v>
      </c>
      <c r="F202" s="182" t="str">
        <f t="shared" si="7"/>
        <v>Vials/packs distributed (federal) - Gloves - District3</v>
      </c>
      <c r="G202" s="186">
        <f>'3. Vaccines and supplies'!I31</f>
        <v>0</v>
      </c>
    </row>
    <row r="203" spans="1:7" ht="14.25" customHeight="1" x14ac:dyDescent="0.3">
      <c r="A203" s="181">
        <v>202</v>
      </c>
      <c r="B203" s="181" t="str">
        <f t="shared" si="5"/>
        <v>0-3.04l3</v>
      </c>
      <c r="C203" s="182">
        <f>'1. General information'!$R$8</f>
        <v>0</v>
      </c>
      <c r="D203" s="182" t="s">
        <v>439</v>
      </c>
      <c r="E203" s="190" t="s">
        <v>672</v>
      </c>
      <c r="F203" s="182" t="str">
        <f t="shared" si="7"/>
        <v>Vials/packs distributed (federal) - Other (specify) - District3</v>
      </c>
      <c r="G203" s="186">
        <f>'3. Vaccines and supplies'!I32</f>
        <v>0</v>
      </c>
    </row>
    <row r="204" spans="1:7" ht="14.25" customHeight="1" x14ac:dyDescent="0.3">
      <c r="A204" s="181">
        <v>203</v>
      </c>
      <c r="B204" s="181" t="str">
        <f t="shared" si="5"/>
        <v>0-3.04m3</v>
      </c>
      <c r="C204" s="182">
        <f>'1. General information'!$R$8</f>
        <v>0</v>
      </c>
      <c r="D204" s="182" t="s">
        <v>439</v>
      </c>
      <c r="E204" s="190" t="s">
        <v>673</v>
      </c>
      <c r="F204" s="182" t="str">
        <f t="shared" si="7"/>
        <v>Vials/packs distributed (federal) - Other (specify) - District3</v>
      </c>
      <c r="G204" s="186">
        <f>'3. Vaccines and supplies'!I33</f>
        <v>0</v>
      </c>
    </row>
    <row r="205" spans="1:7" ht="14.25" customHeight="1" x14ac:dyDescent="0.3">
      <c r="A205" s="181">
        <v>204</v>
      </c>
      <c r="B205" s="181" t="str">
        <f t="shared" si="5"/>
        <v>0-3.04n3</v>
      </c>
      <c r="C205" s="182">
        <f>'1. General information'!$R$8</f>
        <v>0</v>
      </c>
      <c r="D205" s="182" t="s">
        <v>439</v>
      </c>
      <c r="E205" s="190" t="s">
        <v>674</v>
      </c>
      <c r="F205" s="182" t="str">
        <f t="shared" si="7"/>
        <v>Vials/packs distributed (federal) - Other (specify) - District3</v>
      </c>
      <c r="G205" s="186">
        <f>'3. Vaccines and supplies'!I34</f>
        <v>0</v>
      </c>
    </row>
    <row r="206" spans="1:7" ht="14.25" customHeight="1" x14ac:dyDescent="0.3">
      <c r="A206" s="181">
        <v>205</v>
      </c>
      <c r="B206" s="181" t="str">
        <f t="shared" si="5"/>
        <v>0-3.04a4</v>
      </c>
      <c r="C206" s="182">
        <f>'1. General information'!$R$8</f>
        <v>0</v>
      </c>
      <c r="D206" s="182" t="s">
        <v>439</v>
      </c>
      <c r="E206" s="190" t="s">
        <v>675</v>
      </c>
      <c r="F206" s="182" t="str">
        <f t="shared" ref="F206:F219" si="8">CONCATENATE(F150, " - District4")</f>
        <v>Vials/packs distributed (federal) - AD Syringes - District4</v>
      </c>
      <c r="G206" s="186">
        <f>'3. Vaccines and supplies'!J21</f>
        <v>0</v>
      </c>
    </row>
    <row r="207" spans="1:7" ht="14.25" customHeight="1" x14ac:dyDescent="0.3">
      <c r="A207" s="181">
        <v>206</v>
      </c>
      <c r="B207" s="181" t="str">
        <f t="shared" si="5"/>
        <v>0-3.04b4</v>
      </c>
      <c r="C207" s="182">
        <f>'1. General information'!$R$8</f>
        <v>0</v>
      </c>
      <c r="D207" s="182" t="s">
        <v>439</v>
      </c>
      <c r="E207" s="190" t="s">
        <v>676</v>
      </c>
      <c r="F207" s="182" t="str">
        <f t="shared" si="8"/>
        <v>Vials/packs distributed (federal) - Reconstitution syringes - District4</v>
      </c>
      <c r="G207" s="186">
        <f>'3. Vaccines and supplies'!J22</f>
        <v>0</v>
      </c>
    </row>
    <row r="208" spans="1:7" ht="14.25" customHeight="1" x14ac:dyDescent="0.3">
      <c r="A208" s="181">
        <v>207</v>
      </c>
      <c r="B208" s="181" t="str">
        <f t="shared" si="5"/>
        <v>0-3.04c4</v>
      </c>
      <c r="C208" s="182">
        <f>'1. General information'!$R$8</f>
        <v>0</v>
      </c>
      <c r="D208" s="182" t="s">
        <v>439</v>
      </c>
      <c r="E208" s="190" t="s">
        <v>677</v>
      </c>
      <c r="F208" s="182" t="str">
        <f t="shared" si="8"/>
        <v>Vials/packs distributed (federal) - Safety box carton - District4</v>
      </c>
      <c r="G208" s="186">
        <f>'3. Vaccines and supplies'!J23</f>
        <v>0</v>
      </c>
    </row>
    <row r="209" spans="1:7" ht="14.25" customHeight="1" x14ac:dyDescent="0.3">
      <c r="A209" s="181">
        <v>208</v>
      </c>
      <c r="B209" s="181" t="str">
        <f t="shared" si="5"/>
        <v>0-3.04d4</v>
      </c>
      <c r="C209" s="182">
        <f>'1. General information'!$R$8</f>
        <v>0</v>
      </c>
      <c r="D209" s="182" t="s">
        <v>439</v>
      </c>
      <c r="E209" s="190" t="s">
        <v>678</v>
      </c>
      <c r="F209" s="182" t="str">
        <f t="shared" si="8"/>
        <v>Vials/packs distributed (federal) - Hand sanitizer / detergent - District4</v>
      </c>
      <c r="G209" s="186">
        <f>'3. Vaccines and supplies'!J24</f>
        <v>0</v>
      </c>
    </row>
    <row r="210" spans="1:7" ht="14.25" customHeight="1" x14ac:dyDescent="0.3">
      <c r="A210" s="181">
        <v>209</v>
      </c>
      <c r="B210" s="181" t="str">
        <f t="shared" si="5"/>
        <v>0-3.04e4</v>
      </c>
      <c r="C210" s="182">
        <f>'1. General information'!$R$8</f>
        <v>0</v>
      </c>
      <c r="D210" s="182" t="s">
        <v>439</v>
      </c>
      <c r="E210" s="190" t="s">
        <v>679</v>
      </c>
      <c r="F210" s="182" t="str">
        <f t="shared" si="8"/>
        <v>Vials/packs distributed (federal) - Biohazard plastic bags - District4</v>
      </c>
      <c r="G210" s="186">
        <f>'3. Vaccines and supplies'!J25</f>
        <v>0</v>
      </c>
    </row>
    <row r="211" spans="1:7" ht="14.25" customHeight="1" x14ac:dyDescent="0.3">
      <c r="A211" s="181">
        <v>210</v>
      </c>
      <c r="B211" s="181" t="str">
        <f t="shared" si="5"/>
        <v>0-3.04f4</v>
      </c>
      <c r="C211" s="182">
        <f>'1. General information'!$R$8</f>
        <v>0</v>
      </c>
      <c r="D211" s="182" t="s">
        <v>439</v>
      </c>
      <c r="E211" s="190" t="s">
        <v>680</v>
      </c>
      <c r="F211" s="182" t="str">
        <f t="shared" si="8"/>
        <v>Vials/packs distributed (federal) - Black bags - District4</v>
      </c>
      <c r="G211" s="186">
        <f>'3. Vaccines and supplies'!J26</f>
        <v>0</v>
      </c>
    </row>
    <row r="212" spans="1:7" ht="14.25" customHeight="1" x14ac:dyDescent="0.3">
      <c r="A212" s="181">
        <v>211</v>
      </c>
      <c r="B212" s="181" t="str">
        <f t="shared" si="5"/>
        <v>0-3.04g4</v>
      </c>
      <c r="C212" s="182">
        <f>'1. General information'!$R$8</f>
        <v>0</v>
      </c>
      <c r="D212" s="182" t="s">
        <v>439</v>
      </c>
      <c r="E212" s="190" t="s">
        <v>681</v>
      </c>
      <c r="F212" s="182" t="str">
        <f t="shared" si="8"/>
        <v>Vials/packs distributed (federal) - Disinfectant - District4</v>
      </c>
      <c r="G212" s="186">
        <f>'3. Vaccines and supplies'!J27</f>
        <v>0</v>
      </c>
    </row>
    <row r="213" spans="1:7" ht="14.25" customHeight="1" x14ac:dyDescent="0.3">
      <c r="A213" s="181">
        <v>212</v>
      </c>
      <c r="B213" s="181" t="str">
        <f t="shared" si="5"/>
        <v>0-3.04h4</v>
      </c>
      <c r="C213" s="182">
        <f>'1. General information'!$R$8</f>
        <v>0</v>
      </c>
      <c r="D213" s="182" t="s">
        <v>439</v>
      </c>
      <c r="E213" s="190" t="s">
        <v>682</v>
      </c>
      <c r="F213" s="182" t="str">
        <f t="shared" si="8"/>
        <v>Vials/packs distributed (federal) - Cotton wool - District4</v>
      </c>
      <c r="G213" s="186">
        <f>'3. Vaccines and supplies'!J28</f>
        <v>0</v>
      </c>
    </row>
    <row r="214" spans="1:7" ht="14.25" customHeight="1" x14ac:dyDescent="0.3">
      <c r="A214" s="181">
        <v>213</v>
      </c>
      <c r="B214" s="181" t="str">
        <f t="shared" si="5"/>
        <v>0-3.04i4</v>
      </c>
      <c r="C214" s="182">
        <f>'1. General information'!$R$8</f>
        <v>0</v>
      </c>
      <c r="D214" s="182" t="s">
        <v>439</v>
      </c>
      <c r="E214" s="190" t="s">
        <v>683</v>
      </c>
      <c r="F214" s="182" t="str">
        <f t="shared" si="8"/>
        <v>Vials/packs distributed (federal) - AEFI Kit - District4</v>
      </c>
      <c r="G214" s="186">
        <f>'3. Vaccines and supplies'!J29</f>
        <v>0</v>
      </c>
    </row>
    <row r="215" spans="1:7" ht="14.25" customHeight="1" x14ac:dyDescent="0.3">
      <c r="A215" s="181">
        <v>214</v>
      </c>
      <c r="B215" s="181" t="str">
        <f t="shared" si="5"/>
        <v>0-3.04j4</v>
      </c>
      <c r="C215" s="182">
        <f>'1. General information'!$R$8</f>
        <v>0</v>
      </c>
      <c r="D215" s="182" t="s">
        <v>439</v>
      </c>
      <c r="E215" s="190" t="s">
        <v>684</v>
      </c>
      <c r="F215" s="182" t="str">
        <f t="shared" si="8"/>
        <v>Vials/packs distributed (federal) - Indelible ink finger markers - District4</v>
      </c>
      <c r="G215" s="186">
        <f>'3. Vaccines and supplies'!J30</f>
        <v>0</v>
      </c>
    </row>
    <row r="216" spans="1:7" ht="14.25" customHeight="1" x14ac:dyDescent="0.3">
      <c r="A216" s="181">
        <v>215</v>
      </c>
      <c r="B216" s="181" t="str">
        <f t="shared" si="5"/>
        <v>0-3.04k4</v>
      </c>
      <c r="C216" s="182">
        <f>'1. General information'!$R$8</f>
        <v>0</v>
      </c>
      <c r="D216" s="182" t="s">
        <v>439</v>
      </c>
      <c r="E216" s="190" t="s">
        <v>685</v>
      </c>
      <c r="F216" s="182" t="str">
        <f t="shared" si="8"/>
        <v>Vials/packs distributed (federal) - Gloves - District4</v>
      </c>
      <c r="G216" s="186">
        <f>'3. Vaccines and supplies'!J31</f>
        <v>0</v>
      </c>
    </row>
    <row r="217" spans="1:7" ht="14.25" customHeight="1" x14ac:dyDescent="0.3">
      <c r="A217" s="181">
        <v>216</v>
      </c>
      <c r="B217" s="181" t="str">
        <f t="shared" si="5"/>
        <v>0-3.04l4</v>
      </c>
      <c r="C217" s="182">
        <f>'1. General information'!$R$8</f>
        <v>0</v>
      </c>
      <c r="D217" s="182" t="s">
        <v>439</v>
      </c>
      <c r="E217" s="190" t="s">
        <v>686</v>
      </c>
      <c r="F217" s="182" t="str">
        <f t="shared" si="8"/>
        <v>Vials/packs distributed (federal) - Other (specify) - District4</v>
      </c>
      <c r="G217" s="186">
        <f>'3. Vaccines and supplies'!J32</f>
        <v>0</v>
      </c>
    </row>
    <row r="218" spans="1:7" ht="14.25" customHeight="1" x14ac:dyDescent="0.3">
      <c r="A218" s="181">
        <v>217</v>
      </c>
      <c r="B218" s="181" t="str">
        <f t="shared" si="5"/>
        <v>0-3.04m4</v>
      </c>
      <c r="C218" s="182">
        <f>'1. General information'!$R$8</f>
        <v>0</v>
      </c>
      <c r="D218" s="182" t="s">
        <v>439</v>
      </c>
      <c r="E218" s="190" t="s">
        <v>687</v>
      </c>
      <c r="F218" s="182" t="str">
        <f t="shared" si="8"/>
        <v>Vials/packs distributed (federal) - Other (specify) - District4</v>
      </c>
      <c r="G218" s="186">
        <f>'3. Vaccines and supplies'!J33</f>
        <v>0</v>
      </c>
    </row>
    <row r="219" spans="1:7" ht="14.25" customHeight="1" x14ac:dyDescent="0.3">
      <c r="A219" s="181">
        <v>218</v>
      </c>
      <c r="B219" s="181" t="str">
        <f t="shared" si="5"/>
        <v>0-3.04n4</v>
      </c>
      <c r="C219" s="182">
        <f>'1. General information'!$R$8</f>
        <v>0</v>
      </c>
      <c r="D219" s="182" t="s">
        <v>439</v>
      </c>
      <c r="E219" s="190" t="s">
        <v>688</v>
      </c>
      <c r="F219" s="182" t="str">
        <f t="shared" si="8"/>
        <v>Vials/packs distributed (federal) - Other (specify) - District4</v>
      </c>
      <c r="G219" s="186">
        <f>'3. Vaccines and supplies'!J34</f>
        <v>0</v>
      </c>
    </row>
    <row r="220" spans="1:7" ht="14.25" customHeight="1" x14ac:dyDescent="0.3">
      <c r="A220" s="181">
        <v>219</v>
      </c>
      <c r="B220" s="181" t="str">
        <f t="shared" si="5"/>
        <v>0-3.04a5</v>
      </c>
      <c r="C220" s="182">
        <f>'1. General information'!$R$8</f>
        <v>0</v>
      </c>
      <c r="D220" s="182" t="s">
        <v>439</v>
      </c>
      <c r="E220" s="190" t="s">
        <v>689</v>
      </c>
      <c r="F220" s="182" t="str">
        <f t="shared" ref="F220:F233" si="9">CONCATENATE(F150, " - District5")</f>
        <v>Vials/packs distributed (federal) - AD Syringes - District5</v>
      </c>
      <c r="G220" s="186">
        <f>'3. Vaccines and supplies'!K21</f>
        <v>0</v>
      </c>
    </row>
    <row r="221" spans="1:7" ht="14.25" customHeight="1" x14ac:dyDescent="0.3">
      <c r="A221" s="181">
        <v>220</v>
      </c>
      <c r="B221" s="181" t="str">
        <f t="shared" si="5"/>
        <v>0-3.04b5</v>
      </c>
      <c r="C221" s="182">
        <f>'1. General information'!$R$8</f>
        <v>0</v>
      </c>
      <c r="D221" s="182" t="s">
        <v>439</v>
      </c>
      <c r="E221" s="190" t="s">
        <v>690</v>
      </c>
      <c r="F221" s="182" t="str">
        <f t="shared" si="9"/>
        <v>Vials/packs distributed (federal) - Reconstitution syringes - District5</v>
      </c>
      <c r="G221" s="186">
        <f>'3. Vaccines and supplies'!K22</f>
        <v>0</v>
      </c>
    </row>
    <row r="222" spans="1:7" ht="14.25" customHeight="1" x14ac:dyDescent="0.3">
      <c r="A222" s="181">
        <v>221</v>
      </c>
      <c r="B222" s="181" t="str">
        <f t="shared" si="5"/>
        <v>0-3.04c5</v>
      </c>
      <c r="C222" s="182">
        <f>'1. General information'!$R$8</f>
        <v>0</v>
      </c>
      <c r="D222" s="182" t="s">
        <v>439</v>
      </c>
      <c r="E222" s="190" t="s">
        <v>691</v>
      </c>
      <c r="F222" s="182" t="str">
        <f t="shared" si="9"/>
        <v>Vials/packs distributed (federal) - Safety box carton - District5</v>
      </c>
      <c r="G222" s="186">
        <f>'3. Vaccines and supplies'!K23</f>
        <v>0</v>
      </c>
    </row>
    <row r="223" spans="1:7" ht="14.25" customHeight="1" x14ac:dyDescent="0.3">
      <c r="A223" s="181">
        <v>222</v>
      </c>
      <c r="B223" s="181" t="str">
        <f t="shared" si="5"/>
        <v>0-3.04d5</v>
      </c>
      <c r="C223" s="182">
        <f>'1. General information'!$R$8</f>
        <v>0</v>
      </c>
      <c r="D223" s="182" t="s">
        <v>439</v>
      </c>
      <c r="E223" s="190" t="s">
        <v>692</v>
      </c>
      <c r="F223" s="182" t="str">
        <f t="shared" si="9"/>
        <v>Vials/packs distributed (federal) - Hand sanitizer / detergent - District5</v>
      </c>
      <c r="G223" s="186">
        <f>'3. Vaccines and supplies'!K24</f>
        <v>0</v>
      </c>
    </row>
    <row r="224" spans="1:7" ht="14.25" customHeight="1" x14ac:dyDescent="0.3">
      <c r="A224" s="181">
        <v>223</v>
      </c>
      <c r="B224" s="181" t="str">
        <f t="shared" si="5"/>
        <v>0-3.04e5</v>
      </c>
      <c r="C224" s="182">
        <f>'1. General information'!$R$8</f>
        <v>0</v>
      </c>
      <c r="D224" s="182" t="s">
        <v>439</v>
      </c>
      <c r="E224" s="190" t="s">
        <v>693</v>
      </c>
      <c r="F224" s="182" t="str">
        <f t="shared" si="9"/>
        <v>Vials/packs distributed (federal) - Biohazard plastic bags - District5</v>
      </c>
      <c r="G224" s="186">
        <f>'3. Vaccines and supplies'!K25</f>
        <v>0</v>
      </c>
    </row>
    <row r="225" spans="1:7" ht="14.25" customHeight="1" x14ac:dyDescent="0.3">
      <c r="A225" s="181">
        <v>224</v>
      </c>
      <c r="B225" s="181" t="str">
        <f t="shared" si="5"/>
        <v>0-3.04f5</v>
      </c>
      <c r="C225" s="182">
        <f>'1. General information'!$R$8</f>
        <v>0</v>
      </c>
      <c r="D225" s="182" t="s">
        <v>439</v>
      </c>
      <c r="E225" s="190" t="s">
        <v>694</v>
      </c>
      <c r="F225" s="182" t="str">
        <f t="shared" si="9"/>
        <v>Vials/packs distributed (federal) - Black bags - District5</v>
      </c>
      <c r="G225" s="186">
        <f>'3. Vaccines and supplies'!K26</f>
        <v>0</v>
      </c>
    </row>
    <row r="226" spans="1:7" ht="14.25" customHeight="1" x14ac:dyDescent="0.3">
      <c r="A226" s="181">
        <v>225</v>
      </c>
      <c r="B226" s="181" t="str">
        <f t="shared" si="5"/>
        <v>0-3.04g5</v>
      </c>
      <c r="C226" s="182">
        <f>'1. General information'!$R$8</f>
        <v>0</v>
      </c>
      <c r="D226" s="182" t="s">
        <v>439</v>
      </c>
      <c r="E226" s="190" t="s">
        <v>695</v>
      </c>
      <c r="F226" s="182" t="str">
        <f t="shared" si="9"/>
        <v>Vials/packs distributed (federal) - Disinfectant - District5</v>
      </c>
      <c r="G226" s="186">
        <f>'3. Vaccines and supplies'!K27</f>
        <v>0</v>
      </c>
    </row>
    <row r="227" spans="1:7" ht="14.25" customHeight="1" x14ac:dyDescent="0.3">
      <c r="A227" s="181">
        <v>226</v>
      </c>
      <c r="B227" s="181" t="str">
        <f t="shared" si="5"/>
        <v>0-3.04h5</v>
      </c>
      <c r="C227" s="182">
        <f>'1. General information'!$R$8</f>
        <v>0</v>
      </c>
      <c r="D227" s="182" t="s">
        <v>439</v>
      </c>
      <c r="E227" s="190" t="s">
        <v>696</v>
      </c>
      <c r="F227" s="182" t="str">
        <f t="shared" si="9"/>
        <v>Vials/packs distributed (federal) - Cotton wool - District5</v>
      </c>
      <c r="G227" s="186">
        <f>'3. Vaccines and supplies'!K28</f>
        <v>0</v>
      </c>
    </row>
    <row r="228" spans="1:7" ht="14.25" customHeight="1" x14ac:dyDescent="0.3">
      <c r="A228" s="181">
        <v>227</v>
      </c>
      <c r="B228" s="181" t="str">
        <f t="shared" si="5"/>
        <v>0-3.04i5</v>
      </c>
      <c r="C228" s="182">
        <f>'1. General information'!$R$8</f>
        <v>0</v>
      </c>
      <c r="D228" s="182" t="s">
        <v>439</v>
      </c>
      <c r="E228" s="190" t="s">
        <v>697</v>
      </c>
      <c r="F228" s="182" t="str">
        <f t="shared" si="9"/>
        <v>Vials/packs distributed (federal) - AEFI Kit - District5</v>
      </c>
      <c r="G228" s="186">
        <f>'3. Vaccines and supplies'!K29</f>
        <v>0</v>
      </c>
    </row>
    <row r="229" spans="1:7" ht="14.25" customHeight="1" x14ac:dyDescent="0.3">
      <c r="A229" s="181">
        <v>228</v>
      </c>
      <c r="B229" s="181" t="str">
        <f t="shared" si="5"/>
        <v>0-3.04j5</v>
      </c>
      <c r="C229" s="182">
        <f>'1. General information'!$R$8</f>
        <v>0</v>
      </c>
      <c r="D229" s="182" t="s">
        <v>439</v>
      </c>
      <c r="E229" s="190" t="s">
        <v>698</v>
      </c>
      <c r="F229" s="182" t="str">
        <f t="shared" si="9"/>
        <v>Vials/packs distributed (federal) - Indelible ink finger markers - District5</v>
      </c>
      <c r="G229" s="186">
        <f>'3. Vaccines and supplies'!K30</f>
        <v>0</v>
      </c>
    </row>
    <row r="230" spans="1:7" ht="14.25" customHeight="1" x14ac:dyDescent="0.3">
      <c r="A230" s="181">
        <v>229</v>
      </c>
      <c r="B230" s="181" t="str">
        <f t="shared" si="5"/>
        <v>0-3.04k5</v>
      </c>
      <c r="C230" s="182">
        <f>'1. General information'!$R$8</f>
        <v>0</v>
      </c>
      <c r="D230" s="182" t="s">
        <v>439</v>
      </c>
      <c r="E230" s="190" t="s">
        <v>699</v>
      </c>
      <c r="F230" s="182" t="str">
        <f t="shared" si="9"/>
        <v>Vials/packs distributed (federal) - Gloves - District5</v>
      </c>
      <c r="G230" s="186">
        <f>'3. Vaccines and supplies'!K31</f>
        <v>0</v>
      </c>
    </row>
    <row r="231" spans="1:7" ht="14.25" customHeight="1" x14ac:dyDescent="0.3">
      <c r="A231" s="181">
        <v>230</v>
      </c>
      <c r="B231" s="181" t="str">
        <f t="shared" ref="B231:B294" si="10">CONCATENATE(LEFT(C231,2),"-",E231)</f>
        <v>0-3.04l5</v>
      </c>
      <c r="C231" s="182">
        <f>'1. General information'!$R$8</f>
        <v>0</v>
      </c>
      <c r="D231" s="182" t="s">
        <v>439</v>
      </c>
      <c r="E231" s="190" t="s">
        <v>700</v>
      </c>
      <c r="F231" s="182" t="str">
        <f t="shared" si="9"/>
        <v>Vials/packs distributed (federal) - Other (specify) - District5</v>
      </c>
      <c r="G231" s="186">
        <f>'3. Vaccines and supplies'!K32</f>
        <v>0</v>
      </c>
    </row>
    <row r="232" spans="1:7" ht="14.25" customHeight="1" x14ac:dyDescent="0.3">
      <c r="A232" s="181">
        <v>231</v>
      </c>
      <c r="B232" s="181" t="str">
        <f t="shared" si="10"/>
        <v>0-3.04m5</v>
      </c>
      <c r="C232" s="182">
        <f>'1. General information'!$R$8</f>
        <v>0</v>
      </c>
      <c r="D232" s="182" t="s">
        <v>439</v>
      </c>
      <c r="E232" s="190" t="s">
        <v>701</v>
      </c>
      <c r="F232" s="182" t="str">
        <f t="shared" si="9"/>
        <v>Vials/packs distributed (federal) - Other (specify) - District5</v>
      </c>
      <c r="G232" s="186">
        <f>'3. Vaccines and supplies'!K33</f>
        <v>0</v>
      </c>
    </row>
    <row r="233" spans="1:7" ht="14.25" customHeight="1" x14ac:dyDescent="0.3">
      <c r="A233" s="181">
        <v>232</v>
      </c>
      <c r="B233" s="181" t="str">
        <f t="shared" si="10"/>
        <v>0-3.04n5</v>
      </c>
      <c r="C233" s="182">
        <f>'1. General information'!$R$8</f>
        <v>0</v>
      </c>
      <c r="D233" s="182" t="s">
        <v>439</v>
      </c>
      <c r="E233" s="190" t="s">
        <v>702</v>
      </c>
      <c r="F233" s="182" t="str">
        <f t="shared" si="9"/>
        <v>Vials/packs distributed (federal) - Other (specify) - District5</v>
      </c>
      <c r="G233" s="186">
        <f>'3. Vaccines and supplies'!K34</f>
        <v>0</v>
      </c>
    </row>
    <row r="234" spans="1:7" ht="14.25" customHeight="1" x14ac:dyDescent="0.3">
      <c r="A234" s="181">
        <v>233</v>
      </c>
      <c r="B234" s="181" t="str">
        <f t="shared" si="10"/>
        <v>0-3.04a6</v>
      </c>
      <c r="C234" s="182">
        <f>'1. General information'!$R$8</f>
        <v>0</v>
      </c>
      <c r="D234" s="182" t="s">
        <v>439</v>
      </c>
      <c r="E234" s="190" t="s">
        <v>703</v>
      </c>
      <c r="F234" s="182" t="str">
        <f t="shared" ref="F234:F247" si="11">CONCATENATE(F150, " - District6")</f>
        <v>Vials/packs distributed (federal) - AD Syringes - District6</v>
      </c>
      <c r="G234" s="186">
        <f>'3. Vaccines and supplies'!L21</f>
        <v>0</v>
      </c>
    </row>
    <row r="235" spans="1:7" ht="14.25" customHeight="1" x14ac:dyDescent="0.3">
      <c r="A235" s="181">
        <v>234</v>
      </c>
      <c r="B235" s="181" t="str">
        <f t="shared" si="10"/>
        <v>0-3.04b6</v>
      </c>
      <c r="C235" s="182">
        <f>'1. General information'!$R$8</f>
        <v>0</v>
      </c>
      <c r="D235" s="182" t="s">
        <v>439</v>
      </c>
      <c r="E235" s="190" t="s">
        <v>704</v>
      </c>
      <c r="F235" s="182" t="str">
        <f t="shared" si="11"/>
        <v>Vials/packs distributed (federal) - Reconstitution syringes - District6</v>
      </c>
      <c r="G235" s="186">
        <f>'3. Vaccines and supplies'!L22</f>
        <v>0</v>
      </c>
    </row>
    <row r="236" spans="1:7" ht="14.25" customHeight="1" x14ac:dyDescent="0.3">
      <c r="A236" s="181">
        <v>235</v>
      </c>
      <c r="B236" s="181" t="str">
        <f t="shared" si="10"/>
        <v>0-3.04c6</v>
      </c>
      <c r="C236" s="182">
        <f>'1. General information'!$R$8</f>
        <v>0</v>
      </c>
      <c r="D236" s="182" t="s">
        <v>439</v>
      </c>
      <c r="E236" s="190" t="s">
        <v>705</v>
      </c>
      <c r="F236" s="182" t="str">
        <f t="shared" si="11"/>
        <v>Vials/packs distributed (federal) - Safety box carton - District6</v>
      </c>
      <c r="G236" s="186">
        <f>'3. Vaccines and supplies'!L23</f>
        <v>0</v>
      </c>
    </row>
    <row r="237" spans="1:7" ht="14.25" customHeight="1" x14ac:dyDescent="0.3">
      <c r="A237" s="181">
        <v>236</v>
      </c>
      <c r="B237" s="181" t="str">
        <f t="shared" si="10"/>
        <v>0-3.04d6</v>
      </c>
      <c r="C237" s="182">
        <f>'1. General information'!$R$8</f>
        <v>0</v>
      </c>
      <c r="D237" s="182" t="s">
        <v>439</v>
      </c>
      <c r="E237" s="190" t="s">
        <v>706</v>
      </c>
      <c r="F237" s="182" t="str">
        <f t="shared" si="11"/>
        <v>Vials/packs distributed (federal) - Hand sanitizer / detergent - District6</v>
      </c>
      <c r="G237" s="186">
        <f>'3. Vaccines and supplies'!L24</f>
        <v>0</v>
      </c>
    </row>
    <row r="238" spans="1:7" ht="14.25" customHeight="1" x14ac:dyDescent="0.3">
      <c r="A238" s="181">
        <v>237</v>
      </c>
      <c r="B238" s="181" t="str">
        <f t="shared" si="10"/>
        <v>0-3.04e6</v>
      </c>
      <c r="C238" s="182">
        <f>'1. General information'!$R$8</f>
        <v>0</v>
      </c>
      <c r="D238" s="182" t="s">
        <v>439</v>
      </c>
      <c r="E238" s="190" t="s">
        <v>707</v>
      </c>
      <c r="F238" s="182" t="str">
        <f t="shared" si="11"/>
        <v>Vials/packs distributed (federal) - Biohazard plastic bags - District6</v>
      </c>
      <c r="G238" s="186">
        <f>'3. Vaccines and supplies'!L25</f>
        <v>0</v>
      </c>
    </row>
    <row r="239" spans="1:7" ht="14.25" customHeight="1" x14ac:dyDescent="0.3">
      <c r="A239" s="181">
        <v>238</v>
      </c>
      <c r="B239" s="181" t="str">
        <f t="shared" si="10"/>
        <v>0-3.04f6</v>
      </c>
      <c r="C239" s="182">
        <f>'1. General information'!$R$8</f>
        <v>0</v>
      </c>
      <c r="D239" s="182" t="s">
        <v>439</v>
      </c>
      <c r="E239" s="190" t="s">
        <v>708</v>
      </c>
      <c r="F239" s="182" t="str">
        <f t="shared" si="11"/>
        <v>Vials/packs distributed (federal) - Black bags - District6</v>
      </c>
      <c r="G239" s="186">
        <f>'3. Vaccines and supplies'!L26</f>
        <v>0</v>
      </c>
    </row>
    <row r="240" spans="1:7" ht="14.25" customHeight="1" x14ac:dyDescent="0.3">
      <c r="A240" s="181">
        <v>239</v>
      </c>
      <c r="B240" s="181" t="str">
        <f t="shared" si="10"/>
        <v>0-3.04g6</v>
      </c>
      <c r="C240" s="182">
        <f>'1. General information'!$R$8</f>
        <v>0</v>
      </c>
      <c r="D240" s="182" t="s">
        <v>439</v>
      </c>
      <c r="E240" s="190" t="s">
        <v>709</v>
      </c>
      <c r="F240" s="182" t="str">
        <f t="shared" si="11"/>
        <v>Vials/packs distributed (federal) - Disinfectant - District6</v>
      </c>
      <c r="G240" s="186">
        <f>'3. Vaccines and supplies'!L27</f>
        <v>0</v>
      </c>
    </row>
    <row r="241" spans="1:7" ht="14.25" customHeight="1" x14ac:dyDescent="0.3">
      <c r="A241" s="181">
        <v>240</v>
      </c>
      <c r="B241" s="181" t="str">
        <f t="shared" si="10"/>
        <v>0-3.04h6</v>
      </c>
      <c r="C241" s="182">
        <f>'1. General information'!$R$8</f>
        <v>0</v>
      </c>
      <c r="D241" s="182" t="s">
        <v>439</v>
      </c>
      <c r="E241" s="190" t="s">
        <v>710</v>
      </c>
      <c r="F241" s="182" t="str">
        <f t="shared" si="11"/>
        <v>Vials/packs distributed (federal) - Cotton wool - District6</v>
      </c>
      <c r="G241" s="186">
        <f>'3. Vaccines and supplies'!L28</f>
        <v>0</v>
      </c>
    </row>
    <row r="242" spans="1:7" ht="14.25" customHeight="1" x14ac:dyDescent="0.3">
      <c r="A242" s="181">
        <v>241</v>
      </c>
      <c r="B242" s="181" t="str">
        <f t="shared" si="10"/>
        <v>0-3.04i6</v>
      </c>
      <c r="C242" s="182">
        <f>'1. General information'!$R$8</f>
        <v>0</v>
      </c>
      <c r="D242" s="182" t="s">
        <v>439</v>
      </c>
      <c r="E242" s="190" t="s">
        <v>711</v>
      </c>
      <c r="F242" s="182" t="str">
        <f t="shared" si="11"/>
        <v>Vials/packs distributed (federal) - AEFI Kit - District6</v>
      </c>
      <c r="G242" s="186">
        <f>'3. Vaccines and supplies'!L29</f>
        <v>0</v>
      </c>
    </row>
    <row r="243" spans="1:7" ht="14.25" customHeight="1" x14ac:dyDescent="0.3">
      <c r="A243" s="181">
        <v>242</v>
      </c>
      <c r="B243" s="181" t="str">
        <f t="shared" si="10"/>
        <v>0-3.04j6</v>
      </c>
      <c r="C243" s="182">
        <f>'1. General information'!$R$8</f>
        <v>0</v>
      </c>
      <c r="D243" s="182" t="s">
        <v>439</v>
      </c>
      <c r="E243" s="190" t="s">
        <v>712</v>
      </c>
      <c r="F243" s="182" t="str">
        <f t="shared" si="11"/>
        <v>Vials/packs distributed (federal) - Indelible ink finger markers - District6</v>
      </c>
      <c r="G243" s="186">
        <f>'3. Vaccines and supplies'!L30</f>
        <v>0</v>
      </c>
    </row>
    <row r="244" spans="1:7" ht="14.25" customHeight="1" x14ac:dyDescent="0.3">
      <c r="A244" s="181">
        <v>243</v>
      </c>
      <c r="B244" s="181" t="str">
        <f t="shared" si="10"/>
        <v>0-3.04k6</v>
      </c>
      <c r="C244" s="182">
        <f>'1. General information'!$R$8</f>
        <v>0</v>
      </c>
      <c r="D244" s="182" t="s">
        <v>439</v>
      </c>
      <c r="E244" s="190" t="s">
        <v>713</v>
      </c>
      <c r="F244" s="182" t="str">
        <f t="shared" si="11"/>
        <v>Vials/packs distributed (federal) - Gloves - District6</v>
      </c>
      <c r="G244" s="186">
        <f>'3. Vaccines and supplies'!L31</f>
        <v>0</v>
      </c>
    </row>
    <row r="245" spans="1:7" ht="14.25" customHeight="1" x14ac:dyDescent="0.3">
      <c r="A245" s="181">
        <v>244</v>
      </c>
      <c r="B245" s="181" t="str">
        <f t="shared" si="10"/>
        <v>0-3.04l6</v>
      </c>
      <c r="C245" s="182">
        <f>'1. General information'!$R$8</f>
        <v>0</v>
      </c>
      <c r="D245" s="182" t="s">
        <v>439</v>
      </c>
      <c r="E245" s="190" t="s">
        <v>714</v>
      </c>
      <c r="F245" s="182" t="str">
        <f t="shared" si="11"/>
        <v>Vials/packs distributed (federal) - Other (specify) - District6</v>
      </c>
      <c r="G245" s="186">
        <f>'3. Vaccines and supplies'!L32</f>
        <v>0</v>
      </c>
    </row>
    <row r="246" spans="1:7" ht="14.25" customHeight="1" x14ac:dyDescent="0.3">
      <c r="A246" s="181">
        <v>245</v>
      </c>
      <c r="B246" s="181" t="str">
        <f t="shared" si="10"/>
        <v>0-3.04m6</v>
      </c>
      <c r="C246" s="182">
        <f>'1. General information'!$R$8</f>
        <v>0</v>
      </c>
      <c r="D246" s="182" t="s">
        <v>439</v>
      </c>
      <c r="E246" s="190" t="s">
        <v>715</v>
      </c>
      <c r="F246" s="182" t="str">
        <f t="shared" si="11"/>
        <v>Vials/packs distributed (federal) - Other (specify) - District6</v>
      </c>
      <c r="G246" s="186">
        <f>'3. Vaccines and supplies'!L33</f>
        <v>0</v>
      </c>
    </row>
    <row r="247" spans="1:7" ht="14.25" customHeight="1" x14ac:dyDescent="0.3">
      <c r="A247" s="181">
        <v>246</v>
      </c>
      <c r="B247" s="181" t="str">
        <f t="shared" si="10"/>
        <v>0-3.04n6</v>
      </c>
      <c r="C247" s="182">
        <f>'1. General information'!$R$8</f>
        <v>0</v>
      </c>
      <c r="D247" s="182" t="s">
        <v>439</v>
      </c>
      <c r="E247" s="190" t="s">
        <v>716</v>
      </c>
      <c r="F247" s="182" t="str">
        <f t="shared" si="11"/>
        <v>Vials/packs distributed (federal) - Other (specify) - District6</v>
      </c>
      <c r="G247" s="186">
        <f>'3. Vaccines and supplies'!L34</f>
        <v>0</v>
      </c>
    </row>
    <row r="248" spans="1:7" ht="14.25" customHeight="1" x14ac:dyDescent="0.3">
      <c r="A248" s="181">
        <v>247</v>
      </c>
      <c r="B248" s="181" t="str">
        <f t="shared" si="10"/>
        <v>0-3.04a7</v>
      </c>
      <c r="C248" s="182">
        <f>'1. General information'!$R$8</f>
        <v>0</v>
      </c>
      <c r="D248" s="182" t="s">
        <v>439</v>
      </c>
      <c r="E248" s="190" t="s">
        <v>717</v>
      </c>
      <c r="F248" s="182" t="str">
        <f t="shared" ref="F248:F261" si="12">CONCATENATE(F150, " - District7")</f>
        <v>Vials/packs distributed (federal) - AD Syringes - District7</v>
      </c>
      <c r="G248" s="186">
        <f>'3. Vaccines and supplies'!M21</f>
        <v>0</v>
      </c>
    </row>
    <row r="249" spans="1:7" ht="14.25" customHeight="1" x14ac:dyDescent="0.3">
      <c r="A249" s="181">
        <v>248</v>
      </c>
      <c r="B249" s="181" t="str">
        <f t="shared" si="10"/>
        <v>0-3.04b7</v>
      </c>
      <c r="C249" s="182">
        <f>'1. General information'!$R$8</f>
        <v>0</v>
      </c>
      <c r="D249" s="182" t="s">
        <v>439</v>
      </c>
      <c r="E249" s="190" t="s">
        <v>718</v>
      </c>
      <c r="F249" s="182" t="str">
        <f t="shared" si="12"/>
        <v>Vials/packs distributed (federal) - Reconstitution syringes - District7</v>
      </c>
      <c r="G249" s="186">
        <f>'3. Vaccines and supplies'!M22</f>
        <v>0</v>
      </c>
    </row>
    <row r="250" spans="1:7" ht="14.25" customHeight="1" x14ac:dyDescent="0.3">
      <c r="A250" s="181">
        <v>249</v>
      </c>
      <c r="B250" s="181" t="str">
        <f t="shared" si="10"/>
        <v>0-3.04c7</v>
      </c>
      <c r="C250" s="182">
        <f>'1. General information'!$R$8</f>
        <v>0</v>
      </c>
      <c r="D250" s="182" t="s">
        <v>439</v>
      </c>
      <c r="E250" s="190" t="s">
        <v>719</v>
      </c>
      <c r="F250" s="182" t="str">
        <f t="shared" si="12"/>
        <v>Vials/packs distributed (federal) - Safety box carton - District7</v>
      </c>
      <c r="G250" s="186">
        <f>'3. Vaccines and supplies'!M23</f>
        <v>0</v>
      </c>
    </row>
    <row r="251" spans="1:7" ht="14.25" customHeight="1" x14ac:dyDescent="0.3">
      <c r="A251" s="181">
        <v>250</v>
      </c>
      <c r="B251" s="181" t="str">
        <f t="shared" si="10"/>
        <v>0-3.04d7</v>
      </c>
      <c r="C251" s="182">
        <f>'1. General information'!$R$8</f>
        <v>0</v>
      </c>
      <c r="D251" s="182" t="s">
        <v>439</v>
      </c>
      <c r="E251" s="190" t="s">
        <v>720</v>
      </c>
      <c r="F251" s="182" t="str">
        <f t="shared" si="12"/>
        <v>Vials/packs distributed (federal) - Hand sanitizer / detergent - District7</v>
      </c>
      <c r="G251" s="186">
        <f>'3. Vaccines and supplies'!M24</f>
        <v>0</v>
      </c>
    </row>
    <row r="252" spans="1:7" ht="14.25" customHeight="1" x14ac:dyDescent="0.3">
      <c r="A252" s="181">
        <v>251</v>
      </c>
      <c r="B252" s="181" t="str">
        <f t="shared" si="10"/>
        <v>0-3.04e7</v>
      </c>
      <c r="C252" s="182">
        <f>'1. General information'!$R$8</f>
        <v>0</v>
      </c>
      <c r="D252" s="182" t="s">
        <v>439</v>
      </c>
      <c r="E252" s="190" t="s">
        <v>721</v>
      </c>
      <c r="F252" s="182" t="str">
        <f t="shared" si="12"/>
        <v>Vials/packs distributed (federal) - Biohazard plastic bags - District7</v>
      </c>
      <c r="G252" s="186">
        <f>'3. Vaccines and supplies'!M25</f>
        <v>0</v>
      </c>
    </row>
    <row r="253" spans="1:7" ht="14.25" customHeight="1" x14ac:dyDescent="0.3">
      <c r="A253" s="181">
        <v>252</v>
      </c>
      <c r="B253" s="181" t="str">
        <f t="shared" si="10"/>
        <v>0-3.04f7</v>
      </c>
      <c r="C253" s="182">
        <f>'1. General information'!$R$8</f>
        <v>0</v>
      </c>
      <c r="D253" s="182" t="s">
        <v>439</v>
      </c>
      <c r="E253" s="190" t="s">
        <v>722</v>
      </c>
      <c r="F253" s="182" t="str">
        <f t="shared" si="12"/>
        <v>Vials/packs distributed (federal) - Black bags - District7</v>
      </c>
      <c r="G253" s="186">
        <f>'3. Vaccines and supplies'!M26</f>
        <v>0</v>
      </c>
    </row>
    <row r="254" spans="1:7" ht="14.25" customHeight="1" x14ac:dyDescent="0.3">
      <c r="A254" s="181">
        <v>253</v>
      </c>
      <c r="B254" s="181" t="str">
        <f t="shared" si="10"/>
        <v>0-3.04g7</v>
      </c>
      <c r="C254" s="182">
        <f>'1. General information'!$R$8</f>
        <v>0</v>
      </c>
      <c r="D254" s="182" t="s">
        <v>439</v>
      </c>
      <c r="E254" s="190" t="s">
        <v>723</v>
      </c>
      <c r="F254" s="182" t="str">
        <f t="shared" si="12"/>
        <v>Vials/packs distributed (federal) - Disinfectant - District7</v>
      </c>
      <c r="G254" s="186">
        <f>'3. Vaccines and supplies'!M27</f>
        <v>0</v>
      </c>
    </row>
    <row r="255" spans="1:7" ht="14.25" customHeight="1" x14ac:dyDescent="0.3">
      <c r="A255" s="181">
        <v>254</v>
      </c>
      <c r="B255" s="181" t="str">
        <f t="shared" si="10"/>
        <v>0-3.04h7</v>
      </c>
      <c r="C255" s="182">
        <f>'1. General information'!$R$8</f>
        <v>0</v>
      </c>
      <c r="D255" s="182" t="s">
        <v>439</v>
      </c>
      <c r="E255" s="190" t="s">
        <v>724</v>
      </c>
      <c r="F255" s="182" t="str">
        <f t="shared" si="12"/>
        <v>Vials/packs distributed (federal) - Cotton wool - District7</v>
      </c>
      <c r="G255" s="186">
        <f>'3. Vaccines and supplies'!M28</f>
        <v>0</v>
      </c>
    </row>
    <row r="256" spans="1:7" ht="14.25" customHeight="1" x14ac:dyDescent="0.3">
      <c r="A256" s="181">
        <v>255</v>
      </c>
      <c r="B256" s="181" t="str">
        <f t="shared" si="10"/>
        <v>0-3.04i7</v>
      </c>
      <c r="C256" s="182">
        <f>'1. General information'!$R$8</f>
        <v>0</v>
      </c>
      <c r="D256" s="182" t="s">
        <v>439</v>
      </c>
      <c r="E256" s="190" t="s">
        <v>725</v>
      </c>
      <c r="F256" s="182" t="str">
        <f t="shared" si="12"/>
        <v>Vials/packs distributed (federal) - AEFI Kit - District7</v>
      </c>
      <c r="G256" s="186">
        <f>'3. Vaccines and supplies'!M29</f>
        <v>0</v>
      </c>
    </row>
    <row r="257" spans="1:7" ht="14.25" customHeight="1" x14ac:dyDescent="0.3">
      <c r="A257" s="181">
        <v>256</v>
      </c>
      <c r="B257" s="181" t="str">
        <f t="shared" si="10"/>
        <v>0-3.04j7</v>
      </c>
      <c r="C257" s="182">
        <f>'1. General information'!$R$8</f>
        <v>0</v>
      </c>
      <c r="D257" s="182" t="s">
        <v>439</v>
      </c>
      <c r="E257" s="190" t="s">
        <v>726</v>
      </c>
      <c r="F257" s="182" t="str">
        <f t="shared" si="12"/>
        <v>Vials/packs distributed (federal) - Indelible ink finger markers - District7</v>
      </c>
      <c r="G257" s="186">
        <f>'3. Vaccines and supplies'!M30</f>
        <v>0</v>
      </c>
    </row>
    <row r="258" spans="1:7" ht="14.25" customHeight="1" x14ac:dyDescent="0.3">
      <c r="A258" s="181">
        <v>257</v>
      </c>
      <c r="B258" s="181" t="str">
        <f t="shared" si="10"/>
        <v>0-3.04k7</v>
      </c>
      <c r="C258" s="182">
        <f>'1. General information'!$R$8</f>
        <v>0</v>
      </c>
      <c r="D258" s="182" t="s">
        <v>439</v>
      </c>
      <c r="E258" s="190" t="s">
        <v>727</v>
      </c>
      <c r="F258" s="182" t="str">
        <f t="shared" si="12"/>
        <v>Vials/packs distributed (federal) - Gloves - District7</v>
      </c>
      <c r="G258" s="186">
        <f>'3. Vaccines and supplies'!M31</f>
        <v>0</v>
      </c>
    </row>
    <row r="259" spans="1:7" ht="14.25" customHeight="1" x14ac:dyDescent="0.3">
      <c r="A259" s="181">
        <v>258</v>
      </c>
      <c r="B259" s="181" t="str">
        <f t="shared" si="10"/>
        <v>0-3.04l7</v>
      </c>
      <c r="C259" s="182">
        <f>'1. General information'!$R$8</f>
        <v>0</v>
      </c>
      <c r="D259" s="182" t="s">
        <v>439</v>
      </c>
      <c r="E259" s="190" t="s">
        <v>728</v>
      </c>
      <c r="F259" s="182" t="str">
        <f t="shared" si="12"/>
        <v>Vials/packs distributed (federal) - Other (specify) - District7</v>
      </c>
      <c r="G259" s="186">
        <f>'3. Vaccines and supplies'!M32</f>
        <v>0</v>
      </c>
    </row>
    <row r="260" spans="1:7" ht="14.25" customHeight="1" x14ac:dyDescent="0.3">
      <c r="A260" s="181">
        <v>259</v>
      </c>
      <c r="B260" s="181" t="str">
        <f t="shared" si="10"/>
        <v>0-3.04m7</v>
      </c>
      <c r="C260" s="182">
        <f>'1. General information'!$R$8</f>
        <v>0</v>
      </c>
      <c r="D260" s="182" t="s">
        <v>439</v>
      </c>
      <c r="E260" s="190" t="s">
        <v>729</v>
      </c>
      <c r="F260" s="182" t="str">
        <f t="shared" si="12"/>
        <v>Vials/packs distributed (federal) - Other (specify) - District7</v>
      </c>
      <c r="G260" s="186">
        <f>'3. Vaccines and supplies'!M33</f>
        <v>0</v>
      </c>
    </row>
    <row r="261" spans="1:7" ht="14.25" customHeight="1" x14ac:dyDescent="0.3">
      <c r="A261" s="181">
        <v>260</v>
      </c>
      <c r="B261" s="181" t="str">
        <f t="shared" si="10"/>
        <v>0-3.04n7</v>
      </c>
      <c r="C261" s="182">
        <f>'1. General information'!$R$8</f>
        <v>0</v>
      </c>
      <c r="D261" s="182" t="s">
        <v>439</v>
      </c>
      <c r="E261" s="190" t="s">
        <v>730</v>
      </c>
      <c r="F261" s="182" t="str">
        <f t="shared" si="12"/>
        <v>Vials/packs distributed (federal) - Other (specify) - District7</v>
      </c>
      <c r="G261" s="186">
        <f>'3. Vaccines and supplies'!M34</f>
        <v>0</v>
      </c>
    </row>
    <row r="262" spans="1:7" ht="14.25" customHeight="1" x14ac:dyDescent="0.3">
      <c r="A262" s="181">
        <v>261</v>
      </c>
      <c r="B262" s="181" t="str">
        <f t="shared" si="10"/>
        <v>0-3.04a8</v>
      </c>
      <c r="C262" s="182">
        <f>'1. General information'!$R$8</f>
        <v>0</v>
      </c>
      <c r="D262" s="182" t="s">
        <v>439</v>
      </c>
      <c r="E262" s="190" t="s">
        <v>731</v>
      </c>
      <c r="F262" s="182" t="str">
        <f t="shared" ref="F262:F275" si="13">CONCATENATE(F150, " - District8")</f>
        <v>Vials/packs distributed (federal) - AD Syringes - District8</v>
      </c>
      <c r="G262" s="186">
        <f>'3. Vaccines and supplies'!N21</f>
        <v>0</v>
      </c>
    </row>
    <row r="263" spans="1:7" ht="14.25" customHeight="1" x14ac:dyDescent="0.3">
      <c r="A263" s="181">
        <v>262</v>
      </c>
      <c r="B263" s="181" t="str">
        <f t="shared" si="10"/>
        <v>0-3.04b8</v>
      </c>
      <c r="C263" s="182">
        <f>'1. General information'!$R$8</f>
        <v>0</v>
      </c>
      <c r="D263" s="182" t="s">
        <v>439</v>
      </c>
      <c r="E263" s="190" t="s">
        <v>732</v>
      </c>
      <c r="F263" s="182" t="str">
        <f t="shared" si="13"/>
        <v>Vials/packs distributed (federal) - Reconstitution syringes - District8</v>
      </c>
      <c r="G263" s="186">
        <f>'3. Vaccines and supplies'!N22</f>
        <v>0</v>
      </c>
    </row>
    <row r="264" spans="1:7" ht="14.25" customHeight="1" x14ac:dyDescent="0.3">
      <c r="A264" s="181">
        <v>263</v>
      </c>
      <c r="B264" s="181" t="str">
        <f t="shared" si="10"/>
        <v>0-3.04c8</v>
      </c>
      <c r="C264" s="182">
        <f>'1. General information'!$R$8</f>
        <v>0</v>
      </c>
      <c r="D264" s="182" t="s">
        <v>439</v>
      </c>
      <c r="E264" s="190" t="s">
        <v>733</v>
      </c>
      <c r="F264" s="182" t="str">
        <f t="shared" si="13"/>
        <v>Vials/packs distributed (federal) - Safety box carton - District8</v>
      </c>
      <c r="G264" s="186">
        <f>'3. Vaccines and supplies'!N23</f>
        <v>0</v>
      </c>
    </row>
    <row r="265" spans="1:7" ht="14.25" customHeight="1" x14ac:dyDescent="0.3">
      <c r="A265" s="181">
        <v>264</v>
      </c>
      <c r="B265" s="181" t="str">
        <f t="shared" si="10"/>
        <v>0-3.04d8</v>
      </c>
      <c r="C265" s="182">
        <f>'1. General information'!$R$8</f>
        <v>0</v>
      </c>
      <c r="D265" s="182" t="s">
        <v>439</v>
      </c>
      <c r="E265" s="190" t="s">
        <v>734</v>
      </c>
      <c r="F265" s="182" t="str">
        <f t="shared" si="13"/>
        <v>Vials/packs distributed (federal) - Hand sanitizer / detergent - District8</v>
      </c>
      <c r="G265" s="186">
        <f>'3. Vaccines and supplies'!N24</f>
        <v>0</v>
      </c>
    </row>
    <row r="266" spans="1:7" ht="14.25" customHeight="1" x14ac:dyDescent="0.3">
      <c r="A266" s="181">
        <v>265</v>
      </c>
      <c r="B266" s="181" t="str">
        <f t="shared" si="10"/>
        <v>0-3.04e8</v>
      </c>
      <c r="C266" s="182">
        <f>'1. General information'!$R$8</f>
        <v>0</v>
      </c>
      <c r="D266" s="182" t="s">
        <v>439</v>
      </c>
      <c r="E266" s="190" t="s">
        <v>735</v>
      </c>
      <c r="F266" s="182" t="str">
        <f t="shared" si="13"/>
        <v>Vials/packs distributed (federal) - Biohazard plastic bags - District8</v>
      </c>
      <c r="G266" s="186">
        <f>'3. Vaccines and supplies'!N25</f>
        <v>0</v>
      </c>
    </row>
    <row r="267" spans="1:7" ht="14.25" customHeight="1" x14ac:dyDescent="0.3">
      <c r="A267" s="181">
        <v>266</v>
      </c>
      <c r="B267" s="181" t="str">
        <f t="shared" si="10"/>
        <v>0-3.04f8</v>
      </c>
      <c r="C267" s="182">
        <f>'1. General information'!$R$8</f>
        <v>0</v>
      </c>
      <c r="D267" s="182" t="s">
        <v>439</v>
      </c>
      <c r="E267" s="190" t="s">
        <v>736</v>
      </c>
      <c r="F267" s="182" t="str">
        <f t="shared" si="13"/>
        <v>Vials/packs distributed (federal) - Black bags - District8</v>
      </c>
      <c r="G267" s="186">
        <f>'3. Vaccines and supplies'!N26</f>
        <v>0</v>
      </c>
    </row>
    <row r="268" spans="1:7" ht="14.25" customHeight="1" x14ac:dyDescent="0.3">
      <c r="A268" s="181">
        <v>267</v>
      </c>
      <c r="B268" s="181" t="str">
        <f t="shared" si="10"/>
        <v>0-3.04g8</v>
      </c>
      <c r="C268" s="182">
        <f>'1. General information'!$R$8</f>
        <v>0</v>
      </c>
      <c r="D268" s="182" t="s">
        <v>439</v>
      </c>
      <c r="E268" s="190" t="s">
        <v>737</v>
      </c>
      <c r="F268" s="182" t="str">
        <f t="shared" si="13"/>
        <v>Vials/packs distributed (federal) - Disinfectant - District8</v>
      </c>
      <c r="G268" s="186">
        <f>'3. Vaccines and supplies'!N27</f>
        <v>0</v>
      </c>
    </row>
    <row r="269" spans="1:7" ht="14.25" customHeight="1" x14ac:dyDescent="0.3">
      <c r="A269" s="181">
        <v>268</v>
      </c>
      <c r="B269" s="181" t="str">
        <f t="shared" si="10"/>
        <v>0-3.04h8</v>
      </c>
      <c r="C269" s="182">
        <f>'1. General information'!$R$8</f>
        <v>0</v>
      </c>
      <c r="D269" s="182" t="s">
        <v>439</v>
      </c>
      <c r="E269" s="190" t="s">
        <v>738</v>
      </c>
      <c r="F269" s="182" t="str">
        <f t="shared" si="13"/>
        <v>Vials/packs distributed (federal) - Cotton wool - District8</v>
      </c>
      <c r="G269" s="186">
        <f>'3. Vaccines and supplies'!N28</f>
        <v>0</v>
      </c>
    </row>
    <row r="270" spans="1:7" ht="14.25" customHeight="1" x14ac:dyDescent="0.3">
      <c r="A270" s="181">
        <v>269</v>
      </c>
      <c r="B270" s="181" t="str">
        <f t="shared" si="10"/>
        <v>0-3.04i8</v>
      </c>
      <c r="C270" s="182">
        <f>'1. General information'!$R$8</f>
        <v>0</v>
      </c>
      <c r="D270" s="182" t="s">
        <v>439</v>
      </c>
      <c r="E270" s="190" t="s">
        <v>739</v>
      </c>
      <c r="F270" s="182" t="str">
        <f t="shared" si="13"/>
        <v>Vials/packs distributed (federal) - AEFI Kit - District8</v>
      </c>
      <c r="G270" s="186">
        <f>'3. Vaccines and supplies'!N29</f>
        <v>0</v>
      </c>
    </row>
    <row r="271" spans="1:7" ht="14.25" customHeight="1" x14ac:dyDescent="0.3">
      <c r="A271" s="181">
        <v>270</v>
      </c>
      <c r="B271" s="181" t="str">
        <f t="shared" si="10"/>
        <v>0-3.04j8</v>
      </c>
      <c r="C271" s="182">
        <f>'1. General information'!$R$8</f>
        <v>0</v>
      </c>
      <c r="D271" s="182" t="s">
        <v>439</v>
      </c>
      <c r="E271" s="190" t="s">
        <v>740</v>
      </c>
      <c r="F271" s="182" t="str">
        <f t="shared" si="13"/>
        <v>Vials/packs distributed (federal) - Indelible ink finger markers - District8</v>
      </c>
      <c r="G271" s="186">
        <f>'3. Vaccines and supplies'!N30</f>
        <v>0</v>
      </c>
    </row>
    <row r="272" spans="1:7" ht="14.25" customHeight="1" x14ac:dyDescent="0.3">
      <c r="A272" s="181">
        <v>271</v>
      </c>
      <c r="B272" s="181" t="str">
        <f t="shared" si="10"/>
        <v>0-3.04k8</v>
      </c>
      <c r="C272" s="182">
        <f>'1. General information'!$R$8</f>
        <v>0</v>
      </c>
      <c r="D272" s="182" t="s">
        <v>439</v>
      </c>
      <c r="E272" s="190" t="s">
        <v>741</v>
      </c>
      <c r="F272" s="182" t="str">
        <f t="shared" si="13"/>
        <v>Vials/packs distributed (federal) - Gloves - District8</v>
      </c>
      <c r="G272" s="186">
        <f>'3. Vaccines and supplies'!N31</f>
        <v>0</v>
      </c>
    </row>
    <row r="273" spans="1:7" ht="14.25" customHeight="1" x14ac:dyDescent="0.3">
      <c r="A273" s="181">
        <v>272</v>
      </c>
      <c r="B273" s="181" t="str">
        <f t="shared" si="10"/>
        <v>0-3.04l8</v>
      </c>
      <c r="C273" s="182">
        <f>'1. General information'!$R$8</f>
        <v>0</v>
      </c>
      <c r="D273" s="182" t="s">
        <v>439</v>
      </c>
      <c r="E273" s="190" t="s">
        <v>742</v>
      </c>
      <c r="F273" s="182" t="str">
        <f t="shared" si="13"/>
        <v>Vials/packs distributed (federal) - Other (specify) - District8</v>
      </c>
      <c r="G273" s="186">
        <f>'3. Vaccines and supplies'!N32</f>
        <v>0</v>
      </c>
    </row>
    <row r="274" spans="1:7" ht="14.25" customHeight="1" x14ac:dyDescent="0.3">
      <c r="A274" s="181">
        <v>273</v>
      </c>
      <c r="B274" s="181" t="str">
        <f t="shared" si="10"/>
        <v>0-3.04m8</v>
      </c>
      <c r="C274" s="182">
        <f>'1. General information'!$R$8</f>
        <v>0</v>
      </c>
      <c r="D274" s="182" t="s">
        <v>439</v>
      </c>
      <c r="E274" s="190" t="s">
        <v>743</v>
      </c>
      <c r="F274" s="182" t="str">
        <f t="shared" si="13"/>
        <v>Vials/packs distributed (federal) - Other (specify) - District8</v>
      </c>
      <c r="G274" s="186">
        <f>'3. Vaccines and supplies'!N33</f>
        <v>0</v>
      </c>
    </row>
    <row r="275" spans="1:7" ht="14.25" customHeight="1" x14ac:dyDescent="0.3">
      <c r="A275" s="181">
        <v>274</v>
      </c>
      <c r="B275" s="181" t="str">
        <f t="shared" si="10"/>
        <v>0-3.04n8</v>
      </c>
      <c r="C275" s="182">
        <f>'1. General information'!$R$8</f>
        <v>0</v>
      </c>
      <c r="D275" s="182" t="s">
        <v>439</v>
      </c>
      <c r="E275" s="190" t="s">
        <v>744</v>
      </c>
      <c r="F275" s="182" t="str">
        <f t="shared" si="13"/>
        <v>Vials/packs distributed (federal) - Other (specify) - District8</v>
      </c>
      <c r="G275" s="186">
        <f>'3. Vaccines and supplies'!N34</f>
        <v>0</v>
      </c>
    </row>
    <row r="276" spans="1:7" ht="14.25" customHeight="1" x14ac:dyDescent="0.3">
      <c r="A276" s="181">
        <v>275</v>
      </c>
      <c r="B276" s="181" t="str">
        <f t="shared" si="10"/>
        <v>0-3.04a9</v>
      </c>
      <c r="C276" s="182">
        <f>'1. General information'!$R$8</f>
        <v>0</v>
      </c>
      <c r="D276" s="182" t="s">
        <v>439</v>
      </c>
      <c r="E276" s="190" t="s">
        <v>745</v>
      </c>
      <c r="F276" s="182" t="str">
        <f t="shared" ref="F276:F289" si="14">CONCATENATE(F150, " - District9")</f>
        <v>Vials/packs distributed (federal) - AD Syringes - District9</v>
      </c>
      <c r="G276" s="186">
        <f>'3. Vaccines and supplies'!O21</f>
        <v>0</v>
      </c>
    </row>
    <row r="277" spans="1:7" ht="14.25" customHeight="1" x14ac:dyDescent="0.3">
      <c r="A277" s="181">
        <v>276</v>
      </c>
      <c r="B277" s="181" t="str">
        <f t="shared" si="10"/>
        <v>0-3.04b9</v>
      </c>
      <c r="C277" s="182">
        <f>'1. General information'!$R$8</f>
        <v>0</v>
      </c>
      <c r="D277" s="182" t="s">
        <v>439</v>
      </c>
      <c r="E277" s="190" t="s">
        <v>746</v>
      </c>
      <c r="F277" s="182" t="str">
        <f t="shared" si="14"/>
        <v>Vials/packs distributed (federal) - Reconstitution syringes - District9</v>
      </c>
      <c r="G277" s="186">
        <f>'3. Vaccines and supplies'!O22</f>
        <v>0</v>
      </c>
    </row>
    <row r="278" spans="1:7" ht="14.25" customHeight="1" x14ac:dyDescent="0.3">
      <c r="A278" s="181">
        <v>277</v>
      </c>
      <c r="B278" s="181" t="str">
        <f t="shared" si="10"/>
        <v>0-3.04c9</v>
      </c>
      <c r="C278" s="182">
        <f>'1. General information'!$R$8</f>
        <v>0</v>
      </c>
      <c r="D278" s="182" t="s">
        <v>439</v>
      </c>
      <c r="E278" s="190" t="s">
        <v>747</v>
      </c>
      <c r="F278" s="182" t="str">
        <f t="shared" si="14"/>
        <v>Vials/packs distributed (federal) - Safety box carton - District9</v>
      </c>
      <c r="G278" s="186">
        <f>'3. Vaccines and supplies'!O23</f>
        <v>0</v>
      </c>
    </row>
    <row r="279" spans="1:7" ht="14.25" customHeight="1" x14ac:dyDescent="0.3">
      <c r="A279" s="181">
        <v>278</v>
      </c>
      <c r="B279" s="181" t="str">
        <f t="shared" si="10"/>
        <v>0-3.04d9</v>
      </c>
      <c r="C279" s="182">
        <f>'1. General information'!$R$8</f>
        <v>0</v>
      </c>
      <c r="D279" s="182" t="s">
        <v>439</v>
      </c>
      <c r="E279" s="190" t="s">
        <v>748</v>
      </c>
      <c r="F279" s="182" t="str">
        <f t="shared" si="14"/>
        <v>Vials/packs distributed (federal) - Hand sanitizer / detergent - District9</v>
      </c>
      <c r="G279" s="186">
        <f>'3. Vaccines and supplies'!O24</f>
        <v>0</v>
      </c>
    </row>
    <row r="280" spans="1:7" ht="14.25" customHeight="1" x14ac:dyDescent="0.3">
      <c r="A280" s="181">
        <v>279</v>
      </c>
      <c r="B280" s="181" t="str">
        <f t="shared" si="10"/>
        <v>0-3.04e9</v>
      </c>
      <c r="C280" s="182">
        <f>'1. General information'!$R$8</f>
        <v>0</v>
      </c>
      <c r="D280" s="182" t="s">
        <v>439</v>
      </c>
      <c r="E280" s="190" t="s">
        <v>749</v>
      </c>
      <c r="F280" s="182" t="str">
        <f t="shared" si="14"/>
        <v>Vials/packs distributed (federal) - Biohazard plastic bags - District9</v>
      </c>
      <c r="G280" s="186">
        <f>'3. Vaccines and supplies'!O25</f>
        <v>0</v>
      </c>
    </row>
    <row r="281" spans="1:7" ht="14.25" customHeight="1" x14ac:dyDescent="0.3">
      <c r="A281" s="181">
        <v>280</v>
      </c>
      <c r="B281" s="181" t="str">
        <f t="shared" si="10"/>
        <v>0-3.04f9</v>
      </c>
      <c r="C281" s="182">
        <f>'1. General information'!$R$8</f>
        <v>0</v>
      </c>
      <c r="D281" s="182" t="s">
        <v>439</v>
      </c>
      <c r="E281" s="190" t="s">
        <v>750</v>
      </c>
      <c r="F281" s="182" t="str">
        <f t="shared" si="14"/>
        <v>Vials/packs distributed (federal) - Black bags - District9</v>
      </c>
      <c r="G281" s="186">
        <f>'3. Vaccines and supplies'!O26</f>
        <v>0</v>
      </c>
    </row>
    <row r="282" spans="1:7" ht="14.25" customHeight="1" x14ac:dyDescent="0.3">
      <c r="A282" s="181">
        <v>281</v>
      </c>
      <c r="B282" s="181" t="str">
        <f t="shared" si="10"/>
        <v>0-3.04g9</v>
      </c>
      <c r="C282" s="182">
        <f>'1. General information'!$R$8</f>
        <v>0</v>
      </c>
      <c r="D282" s="182" t="s">
        <v>439</v>
      </c>
      <c r="E282" s="190" t="s">
        <v>751</v>
      </c>
      <c r="F282" s="182" t="str">
        <f t="shared" si="14"/>
        <v>Vials/packs distributed (federal) - Disinfectant - District9</v>
      </c>
      <c r="G282" s="186">
        <f>'3. Vaccines and supplies'!O27</f>
        <v>0</v>
      </c>
    </row>
    <row r="283" spans="1:7" ht="14.25" customHeight="1" x14ac:dyDescent="0.3">
      <c r="A283" s="181">
        <v>282</v>
      </c>
      <c r="B283" s="181" t="str">
        <f t="shared" si="10"/>
        <v>0-3.04h9</v>
      </c>
      <c r="C283" s="182">
        <f>'1. General information'!$R$8</f>
        <v>0</v>
      </c>
      <c r="D283" s="182" t="s">
        <v>439</v>
      </c>
      <c r="E283" s="190" t="s">
        <v>752</v>
      </c>
      <c r="F283" s="182" t="str">
        <f t="shared" si="14"/>
        <v>Vials/packs distributed (federal) - Cotton wool - District9</v>
      </c>
      <c r="G283" s="186">
        <f>'3. Vaccines and supplies'!O28</f>
        <v>0</v>
      </c>
    </row>
    <row r="284" spans="1:7" ht="14.25" customHeight="1" x14ac:dyDescent="0.3">
      <c r="A284" s="181">
        <v>283</v>
      </c>
      <c r="B284" s="181" t="str">
        <f t="shared" si="10"/>
        <v>0-3.04i9</v>
      </c>
      <c r="C284" s="182">
        <f>'1. General information'!$R$8</f>
        <v>0</v>
      </c>
      <c r="D284" s="182" t="s">
        <v>439</v>
      </c>
      <c r="E284" s="190" t="s">
        <v>753</v>
      </c>
      <c r="F284" s="182" t="str">
        <f t="shared" si="14"/>
        <v>Vials/packs distributed (federal) - AEFI Kit - District9</v>
      </c>
      <c r="G284" s="186">
        <f>'3. Vaccines and supplies'!O29</f>
        <v>0</v>
      </c>
    </row>
    <row r="285" spans="1:7" ht="14.25" customHeight="1" x14ac:dyDescent="0.3">
      <c r="A285" s="181">
        <v>284</v>
      </c>
      <c r="B285" s="181" t="str">
        <f t="shared" si="10"/>
        <v>0-3.04j9</v>
      </c>
      <c r="C285" s="182">
        <f>'1. General information'!$R$8</f>
        <v>0</v>
      </c>
      <c r="D285" s="182" t="s">
        <v>439</v>
      </c>
      <c r="E285" s="190" t="s">
        <v>754</v>
      </c>
      <c r="F285" s="182" t="str">
        <f t="shared" si="14"/>
        <v>Vials/packs distributed (federal) - Indelible ink finger markers - District9</v>
      </c>
      <c r="G285" s="186">
        <f>'3. Vaccines and supplies'!O30</f>
        <v>0</v>
      </c>
    </row>
    <row r="286" spans="1:7" ht="14.25" customHeight="1" x14ac:dyDescent="0.3">
      <c r="A286" s="181">
        <v>285</v>
      </c>
      <c r="B286" s="181" t="str">
        <f t="shared" si="10"/>
        <v>0-3.04k9</v>
      </c>
      <c r="C286" s="182">
        <f>'1. General information'!$R$8</f>
        <v>0</v>
      </c>
      <c r="D286" s="182" t="s">
        <v>439</v>
      </c>
      <c r="E286" s="190" t="s">
        <v>755</v>
      </c>
      <c r="F286" s="182" t="str">
        <f t="shared" si="14"/>
        <v>Vials/packs distributed (federal) - Gloves - District9</v>
      </c>
      <c r="G286" s="186">
        <f>'3. Vaccines and supplies'!O31</f>
        <v>0</v>
      </c>
    </row>
    <row r="287" spans="1:7" ht="14.25" customHeight="1" x14ac:dyDescent="0.3">
      <c r="A287" s="181">
        <v>286</v>
      </c>
      <c r="B287" s="181" t="str">
        <f t="shared" si="10"/>
        <v>0-3.04l9</v>
      </c>
      <c r="C287" s="182">
        <f>'1. General information'!$R$8</f>
        <v>0</v>
      </c>
      <c r="D287" s="182" t="s">
        <v>439</v>
      </c>
      <c r="E287" s="190" t="s">
        <v>756</v>
      </c>
      <c r="F287" s="182" t="str">
        <f t="shared" si="14"/>
        <v>Vials/packs distributed (federal) - Other (specify) - District9</v>
      </c>
      <c r="G287" s="186">
        <f>'3. Vaccines and supplies'!O32</f>
        <v>0</v>
      </c>
    </row>
    <row r="288" spans="1:7" ht="14.25" customHeight="1" x14ac:dyDescent="0.3">
      <c r="A288" s="181">
        <v>287</v>
      </c>
      <c r="B288" s="181" t="str">
        <f t="shared" si="10"/>
        <v>0-3.04m9</v>
      </c>
      <c r="C288" s="182">
        <f>'1. General information'!$R$8</f>
        <v>0</v>
      </c>
      <c r="D288" s="182" t="s">
        <v>439</v>
      </c>
      <c r="E288" s="190" t="s">
        <v>757</v>
      </c>
      <c r="F288" s="182" t="str">
        <f t="shared" si="14"/>
        <v>Vials/packs distributed (federal) - Other (specify) - District9</v>
      </c>
      <c r="G288" s="186">
        <f>'3. Vaccines and supplies'!O33</f>
        <v>0</v>
      </c>
    </row>
    <row r="289" spans="1:7" ht="14.25" customHeight="1" x14ac:dyDescent="0.3">
      <c r="A289" s="181">
        <v>288</v>
      </c>
      <c r="B289" s="181" t="str">
        <f t="shared" si="10"/>
        <v>0-3.04n9</v>
      </c>
      <c r="C289" s="182">
        <f>'1. General information'!$R$8</f>
        <v>0</v>
      </c>
      <c r="D289" s="182" t="s">
        <v>439</v>
      </c>
      <c r="E289" s="190" t="s">
        <v>758</v>
      </c>
      <c r="F289" s="182" t="str">
        <f t="shared" si="14"/>
        <v>Vials/packs distributed (federal) - Other (specify) - District9</v>
      </c>
      <c r="G289" s="186">
        <f>'3. Vaccines and supplies'!O34</f>
        <v>0</v>
      </c>
    </row>
    <row r="290" spans="1:7" ht="14.25" customHeight="1" x14ac:dyDescent="0.3">
      <c r="A290" s="181">
        <v>289</v>
      </c>
      <c r="B290" s="181" t="str">
        <f t="shared" si="10"/>
        <v>0-3.04a10</v>
      </c>
      <c r="C290" s="182">
        <f>'1. General information'!$R$8</f>
        <v>0</v>
      </c>
      <c r="D290" s="182" t="s">
        <v>439</v>
      </c>
      <c r="E290" s="190" t="s">
        <v>759</v>
      </c>
      <c r="F290" s="182" t="str">
        <f t="shared" ref="F290:F303" si="15">CONCATENATE(F150, " - District10")</f>
        <v>Vials/packs distributed (federal) - AD Syringes - District10</v>
      </c>
      <c r="G290" s="186">
        <f>'3. Vaccines and supplies'!P21</f>
        <v>0</v>
      </c>
    </row>
    <row r="291" spans="1:7" ht="14.25" customHeight="1" x14ac:dyDescent="0.3">
      <c r="A291" s="181">
        <v>290</v>
      </c>
      <c r="B291" s="181" t="str">
        <f t="shared" si="10"/>
        <v>0-3.04b10</v>
      </c>
      <c r="C291" s="182">
        <f>'1. General information'!$R$8</f>
        <v>0</v>
      </c>
      <c r="D291" s="182" t="s">
        <v>439</v>
      </c>
      <c r="E291" s="190" t="s">
        <v>760</v>
      </c>
      <c r="F291" s="182" t="str">
        <f t="shared" si="15"/>
        <v>Vials/packs distributed (federal) - Reconstitution syringes - District10</v>
      </c>
      <c r="G291" s="186">
        <f>'3. Vaccines and supplies'!P22</f>
        <v>0</v>
      </c>
    </row>
    <row r="292" spans="1:7" ht="14.25" customHeight="1" x14ac:dyDescent="0.3">
      <c r="A292" s="181">
        <v>291</v>
      </c>
      <c r="B292" s="181" t="str">
        <f t="shared" si="10"/>
        <v>0-3.04c10</v>
      </c>
      <c r="C292" s="182">
        <f>'1. General information'!$R$8</f>
        <v>0</v>
      </c>
      <c r="D292" s="182" t="s">
        <v>439</v>
      </c>
      <c r="E292" s="190" t="s">
        <v>761</v>
      </c>
      <c r="F292" s="182" t="str">
        <f t="shared" si="15"/>
        <v>Vials/packs distributed (federal) - Safety box carton - District10</v>
      </c>
      <c r="G292" s="186">
        <f>'3. Vaccines and supplies'!P23</f>
        <v>0</v>
      </c>
    </row>
    <row r="293" spans="1:7" ht="14.25" customHeight="1" x14ac:dyDescent="0.3">
      <c r="A293" s="181">
        <v>292</v>
      </c>
      <c r="B293" s="181" t="str">
        <f t="shared" si="10"/>
        <v>0-3.04d10</v>
      </c>
      <c r="C293" s="182">
        <f>'1. General information'!$R$8</f>
        <v>0</v>
      </c>
      <c r="D293" s="182" t="s">
        <v>439</v>
      </c>
      <c r="E293" s="190" t="s">
        <v>762</v>
      </c>
      <c r="F293" s="182" t="str">
        <f t="shared" si="15"/>
        <v>Vials/packs distributed (federal) - Hand sanitizer / detergent - District10</v>
      </c>
      <c r="G293" s="186">
        <f>'3. Vaccines and supplies'!P24</f>
        <v>0</v>
      </c>
    </row>
    <row r="294" spans="1:7" ht="14.25" customHeight="1" x14ac:dyDescent="0.3">
      <c r="A294" s="181">
        <v>293</v>
      </c>
      <c r="B294" s="181" t="str">
        <f t="shared" si="10"/>
        <v>0-3.04e10</v>
      </c>
      <c r="C294" s="182">
        <f>'1. General information'!$R$8</f>
        <v>0</v>
      </c>
      <c r="D294" s="182" t="s">
        <v>439</v>
      </c>
      <c r="E294" s="190" t="s">
        <v>763</v>
      </c>
      <c r="F294" s="182" t="str">
        <f t="shared" si="15"/>
        <v>Vials/packs distributed (federal) - Biohazard plastic bags - District10</v>
      </c>
      <c r="G294" s="186">
        <f>'3. Vaccines and supplies'!P25</f>
        <v>0</v>
      </c>
    </row>
    <row r="295" spans="1:7" ht="14.25" customHeight="1" x14ac:dyDescent="0.3">
      <c r="A295" s="181">
        <v>294</v>
      </c>
      <c r="B295" s="181" t="str">
        <f t="shared" ref="B295:B358" si="16">CONCATENATE(LEFT(C295,2),"-",E295)</f>
        <v>0-3.04f10</v>
      </c>
      <c r="C295" s="182">
        <f>'1. General information'!$R$8</f>
        <v>0</v>
      </c>
      <c r="D295" s="182" t="s">
        <v>439</v>
      </c>
      <c r="E295" s="190" t="s">
        <v>764</v>
      </c>
      <c r="F295" s="182" t="str">
        <f t="shared" si="15"/>
        <v>Vials/packs distributed (federal) - Black bags - District10</v>
      </c>
      <c r="G295" s="186">
        <f>'3. Vaccines and supplies'!P26</f>
        <v>0</v>
      </c>
    </row>
    <row r="296" spans="1:7" ht="14.25" customHeight="1" x14ac:dyDescent="0.3">
      <c r="A296" s="181">
        <v>295</v>
      </c>
      <c r="B296" s="181" t="str">
        <f t="shared" si="16"/>
        <v>0-3.04g10</v>
      </c>
      <c r="C296" s="182">
        <f>'1. General information'!$R$8</f>
        <v>0</v>
      </c>
      <c r="D296" s="182" t="s">
        <v>439</v>
      </c>
      <c r="E296" s="190" t="s">
        <v>765</v>
      </c>
      <c r="F296" s="182" t="str">
        <f t="shared" si="15"/>
        <v>Vials/packs distributed (federal) - Disinfectant - District10</v>
      </c>
      <c r="G296" s="186">
        <f>'3. Vaccines and supplies'!P27</f>
        <v>0</v>
      </c>
    </row>
    <row r="297" spans="1:7" ht="14.25" customHeight="1" x14ac:dyDescent="0.3">
      <c r="A297" s="181">
        <v>296</v>
      </c>
      <c r="B297" s="181" t="str">
        <f t="shared" si="16"/>
        <v>0-3.04h10</v>
      </c>
      <c r="C297" s="182">
        <f>'1. General information'!$R$8</f>
        <v>0</v>
      </c>
      <c r="D297" s="182" t="s">
        <v>439</v>
      </c>
      <c r="E297" s="190" t="s">
        <v>766</v>
      </c>
      <c r="F297" s="182" t="str">
        <f t="shared" si="15"/>
        <v>Vials/packs distributed (federal) - Cotton wool - District10</v>
      </c>
      <c r="G297" s="186">
        <f>'3. Vaccines and supplies'!P28</f>
        <v>0</v>
      </c>
    </row>
    <row r="298" spans="1:7" ht="14.25" customHeight="1" x14ac:dyDescent="0.3">
      <c r="A298" s="181">
        <v>297</v>
      </c>
      <c r="B298" s="181" t="str">
        <f t="shared" si="16"/>
        <v>0-3.04i10</v>
      </c>
      <c r="C298" s="182">
        <f>'1. General information'!$R$8</f>
        <v>0</v>
      </c>
      <c r="D298" s="182" t="s">
        <v>439</v>
      </c>
      <c r="E298" s="190" t="s">
        <v>767</v>
      </c>
      <c r="F298" s="182" t="str">
        <f t="shared" si="15"/>
        <v>Vials/packs distributed (federal) - AEFI Kit - District10</v>
      </c>
      <c r="G298" s="186">
        <f>'3. Vaccines and supplies'!P29</f>
        <v>0</v>
      </c>
    </row>
    <row r="299" spans="1:7" ht="14.25" customHeight="1" x14ac:dyDescent="0.3">
      <c r="A299" s="181">
        <v>298</v>
      </c>
      <c r="B299" s="181" t="str">
        <f t="shared" si="16"/>
        <v>0-3.04j10</v>
      </c>
      <c r="C299" s="182">
        <f>'1. General information'!$R$8</f>
        <v>0</v>
      </c>
      <c r="D299" s="182" t="s">
        <v>439</v>
      </c>
      <c r="E299" s="190" t="s">
        <v>768</v>
      </c>
      <c r="F299" s="182" t="str">
        <f t="shared" si="15"/>
        <v>Vials/packs distributed (federal) - Indelible ink finger markers - District10</v>
      </c>
      <c r="G299" s="186">
        <f>'3. Vaccines and supplies'!P30</f>
        <v>0</v>
      </c>
    </row>
    <row r="300" spans="1:7" ht="14.25" customHeight="1" x14ac:dyDescent="0.3">
      <c r="A300" s="181">
        <v>299</v>
      </c>
      <c r="B300" s="181" t="str">
        <f t="shared" si="16"/>
        <v>0-3.04k10</v>
      </c>
      <c r="C300" s="182">
        <f>'1. General information'!$R$8</f>
        <v>0</v>
      </c>
      <c r="D300" s="182" t="s">
        <v>439</v>
      </c>
      <c r="E300" s="190" t="s">
        <v>769</v>
      </c>
      <c r="F300" s="182" t="str">
        <f t="shared" si="15"/>
        <v>Vials/packs distributed (federal) - Gloves - District10</v>
      </c>
      <c r="G300" s="186">
        <f>'3. Vaccines and supplies'!P31</f>
        <v>0</v>
      </c>
    </row>
    <row r="301" spans="1:7" ht="14.25" customHeight="1" x14ac:dyDescent="0.3">
      <c r="A301" s="181">
        <v>300</v>
      </c>
      <c r="B301" s="181" t="str">
        <f t="shared" si="16"/>
        <v>0-3.04l10</v>
      </c>
      <c r="C301" s="182">
        <f>'1. General information'!$R$8</f>
        <v>0</v>
      </c>
      <c r="D301" s="182" t="s">
        <v>439</v>
      </c>
      <c r="E301" s="190" t="s">
        <v>770</v>
      </c>
      <c r="F301" s="182" t="str">
        <f t="shared" si="15"/>
        <v>Vials/packs distributed (federal) - Other (specify) - District10</v>
      </c>
      <c r="G301" s="186">
        <f>'3. Vaccines and supplies'!P32</f>
        <v>0</v>
      </c>
    </row>
    <row r="302" spans="1:7" ht="14.25" customHeight="1" x14ac:dyDescent="0.3">
      <c r="A302" s="181">
        <v>301</v>
      </c>
      <c r="B302" s="181" t="str">
        <f t="shared" si="16"/>
        <v>0-3.04m10</v>
      </c>
      <c r="C302" s="182">
        <f>'1. General information'!$R$8</f>
        <v>0</v>
      </c>
      <c r="D302" s="182" t="s">
        <v>439</v>
      </c>
      <c r="E302" s="190" t="s">
        <v>771</v>
      </c>
      <c r="F302" s="182" t="str">
        <f t="shared" si="15"/>
        <v>Vials/packs distributed (federal) - Other (specify) - District10</v>
      </c>
      <c r="G302" s="186">
        <f>'3. Vaccines and supplies'!P33</f>
        <v>0</v>
      </c>
    </row>
    <row r="303" spans="1:7" ht="14.25" customHeight="1" x14ac:dyDescent="0.3">
      <c r="A303" s="181">
        <v>302</v>
      </c>
      <c r="B303" s="181" t="str">
        <f t="shared" si="16"/>
        <v>0-3.04n10</v>
      </c>
      <c r="C303" s="182">
        <f>'1. General information'!$R$8</f>
        <v>0</v>
      </c>
      <c r="D303" s="182" t="s">
        <v>439</v>
      </c>
      <c r="E303" s="190" t="s">
        <v>772</v>
      </c>
      <c r="F303" s="182" t="str">
        <f t="shared" si="15"/>
        <v>Vials/packs distributed (federal) - Other (specify) - District10</v>
      </c>
      <c r="G303" s="186">
        <f>'3. Vaccines and supplies'!P34</f>
        <v>0</v>
      </c>
    </row>
    <row r="304" spans="1:7" ht="14.25" customHeight="1" x14ac:dyDescent="0.3">
      <c r="A304" s="181">
        <v>303</v>
      </c>
      <c r="B304" s="181" t="str">
        <f t="shared" si="16"/>
        <v>0-3.04a11</v>
      </c>
      <c r="C304" s="182">
        <f>'1. General information'!$R$8</f>
        <v>0</v>
      </c>
      <c r="D304" s="182" t="s">
        <v>439</v>
      </c>
      <c r="E304" s="190" t="s">
        <v>773</v>
      </c>
      <c r="F304" s="182" t="str">
        <f t="shared" ref="F304:F317" si="17">CONCATENATE(F150, " - District11")</f>
        <v>Vials/packs distributed (federal) - AD Syringes - District11</v>
      </c>
      <c r="G304" s="186">
        <f>'3. Vaccines and supplies'!Q21</f>
        <v>0</v>
      </c>
    </row>
    <row r="305" spans="1:7" ht="14.25" customHeight="1" x14ac:dyDescent="0.3">
      <c r="A305" s="181">
        <v>304</v>
      </c>
      <c r="B305" s="181" t="str">
        <f t="shared" si="16"/>
        <v>0-3.04b11</v>
      </c>
      <c r="C305" s="182">
        <f>'1. General information'!$R$8</f>
        <v>0</v>
      </c>
      <c r="D305" s="182" t="s">
        <v>439</v>
      </c>
      <c r="E305" s="190" t="s">
        <v>774</v>
      </c>
      <c r="F305" s="182" t="str">
        <f t="shared" si="17"/>
        <v>Vials/packs distributed (federal) - Reconstitution syringes - District11</v>
      </c>
      <c r="G305" s="186">
        <f>'3. Vaccines and supplies'!Q22</f>
        <v>0</v>
      </c>
    </row>
    <row r="306" spans="1:7" ht="14.25" customHeight="1" x14ac:dyDescent="0.3">
      <c r="A306" s="181">
        <v>305</v>
      </c>
      <c r="B306" s="181" t="str">
        <f t="shared" si="16"/>
        <v>0-3.04c11</v>
      </c>
      <c r="C306" s="182">
        <f>'1. General information'!$R$8</f>
        <v>0</v>
      </c>
      <c r="D306" s="182" t="s">
        <v>439</v>
      </c>
      <c r="E306" s="190" t="s">
        <v>775</v>
      </c>
      <c r="F306" s="182" t="str">
        <f t="shared" si="17"/>
        <v>Vials/packs distributed (federal) - Safety box carton - District11</v>
      </c>
      <c r="G306" s="186">
        <f>'3. Vaccines and supplies'!Q23</f>
        <v>0</v>
      </c>
    </row>
    <row r="307" spans="1:7" ht="14.25" customHeight="1" x14ac:dyDescent="0.3">
      <c r="A307" s="181">
        <v>306</v>
      </c>
      <c r="B307" s="181" t="str">
        <f t="shared" si="16"/>
        <v>0-3.04d11</v>
      </c>
      <c r="C307" s="182">
        <f>'1. General information'!$R$8</f>
        <v>0</v>
      </c>
      <c r="D307" s="182" t="s">
        <v>439</v>
      </c>
      <c r="E307" s="190" t="s">
        <v>776</v>
      </c>
      <c r="F307" s="182" t="str">
        <f t="shared" si="17"/>
        <v>Vials/packs distributed (federal) - Hand sanitizer / detergent - District11</v>
      </c>
      <c r="G307" s="186">
        <f>'3. Vaccines and supplies'!Q24</f>
        <v>0</v>
      </c>
    </row>
    <row r="308" spans="1:7" ht="14.25" customHeight="1" x14ac:dyDescent="0.3">
      <c r="A308" s="181">
        <v>307</v>
      </c>
      <c r="B308" s="181" t="str">
        <f t="shared" si="16"/>
        <v>0-3.04e11</v>
      </c>
      <c r="C308" s="182">
        <f>'1. General information'!$R$8</f>
        <v>0</v>
      </c>
      <c r="D308" s="182" t="s">
        <v>439</v>
      </c>
      <c r="E308" s="190" t="s">
        <v>777</v>
      </c>
      <c r="F308" s="182" t="str">
        <f t="shared" si="17"/>
        <v>Vials/packs distributed (federal) - Biohazard plastic bags - District11</v>
      </c>
      <c r="G308" s="186">
        <f>'3. Vaccines and supplies'!Q25</f>
        <v>0</v>
      </c>
    </row>
    <row r="309" spans="1:7" ht="14.25" customHeight="1" x14ac:dyDescent="0.3">
      <c r="A309" s="181">
        <v>308</v>
      </c>
      <c r="B309" s="181" t="str">
        <f t="shared" si="16"/>
        <v>0-3.04f11</v>
      </c>
      <c r="C309" s="182">
        <f>'1. General information'!$R$8</f>
        <v>0</v>
      </c>
      <c r="D309" s="182" t="s">
        <v>439</v>
      </c>
      <c r="E309" s="190" t="s">
        <v>778</v>
      </c>
      <c r="F309" s="182" t="str">
        <f t="shared" si="17"/>
        <v>Vials/packs distributed (federal) - Black bags - District11</v>
      </c>
      <c r="G309" s="186">
        <f>'3. Vaccines and supplies'!Q26</f>
        <v>0</v>
      </c>
    </row>
    <row r="310" spans="1:7" ht="14.25" customHeight="1" x14ac:dyDescent="0.3">
      <c r="A310" s="181">
        <v>309</v>
      </c>
      <c r="B310" s="181" t="str">
        <f t="shared" si="16"/>
        <v>0-3.04g11</v>
      </c>
      <c r="C310" s="182">
        <f>'1. General information'!$R$8</f>
        <v>0</v>
      </c>
      <c r="D310" s="182" t="s">
        <v>439</v>
      </c>
      <c r="E310" s="190" t="s">
        <v>779</v>
      </c>
      <c r="F310" s="182" t="str">
        <f t="shared" si="17"/>
        <v>Vials/packs distributed (federal) - Disinfectant - District11</v>
      </c>
      <c r="G310" s="186">
        <f>'3. Vaccines and supplies'!Q27</f>
        <v>0</v>
      </c>
    </row>
    <row r="311" spans="1:7" ht="14.25" customHeight="1" x14ac:dyDescent="0.3">
      <c r="A311" s="181">
        <v>310</v>
      </c>
      <c r="B311" s="181" t="str">
        <f t="shared" si="16"/>
        <v>0-3.04h11</v>
      </c>
      <c r="C311" s="182">
        <f>'1. General information'!$R$8</f>
        <v>0</v>
      </c>
      <c r="D311" s="182" t="s">
        <v>439</v>
      </c>
      <c r="E311" s="190" t="s">
        <v>780</v>
      </c>
      <c r="F311" s="182" t="str">
        <f t="shared" si="17"/>
        <v>Vials/packs distributed (federal) - Cotton wool - District11</v>
      </c>
      <c r="G311" s="186">
        <f>'3. Vaccines and supplies'!Q28</f>
        <v>0</v>
      </c>
    </row>
    <row r="312" spans="1:7" ht="14.25" customHeight="1" x14ac:dyDescent="0.3">
      <c r="A312" s="181">
        <v>311</v>
      </c>
      <c r="B312" s="181" t="str">
        <f t="shared" si="16"/>
        <v>0-3.04i11</v>
      </c>
      <c r="C312" s="182">
        <f>'1. General information'!$R$8</f>
        <v>0</v>
      </c>
      <c r="D312" s="182" t="s">
        <v>439</v>
      </c>
      <c r="E312" s="190" t="s">
        <v>781</v>
      </c>
      <c r="F312" s="182" t="str">
        <f t="shared" si="17"/>
        <v>Vials/packs distributed (federal) - AEFI Kit - District11</v>
      </c>
      <c r="G312" s="186">
        <f>'3. Vaccines and supplies'!Q29</f>
        <v>0</v>
      </c>
    </row>
    <row r="313" spans="1:7" ht="14.25" customHeight="1" x14ac:dyDescent="0.3">
      <c r="A313" s="181">
        <v>312</v>
      </c>
      <c r="B313" s="181" t="str">
        <f t="shared" si="16"/>
        <v>0-3.04j11</v>
      </c>
      <c r="C313" s="182">
        <f>'1. General information'!$R$8</f>
        <v>0</v>
      </c>
      <c r="D313" s="182" t="s">
        <v>439</v>
      </c>
      <c r="E313" s="190" t="s">
        <v>782</v>
      </c>
      <c r="F313" s="182" t="str">
        <f t="shared" si="17"/>
        <v>Vials/packs distributed (federal) - Indelible ink finger markers - District11</v>
      </c>
      <c r="G313" s="186">
        <f>'3. Vaccines and supplies'!Q30</f>
        <v>0</v>
      </c>
    </row>
    <row r="314" spans="1:7" ht="14.25" customHeight="1" x14ac:dyDescent="0.3">
      <c r="A314" s="181">
        <v>313</v>
      </c>
      <c r="B314" s="181" t="str">
        <f t="shared" si="16"/>
        <v>0-3.04k11</v>
      </c>
      <c r="C314" s="182">
        <f>'1. General information'!$R$8</f>
        <v>0</v>
      </c>
      <c r="D314" s="182" t="s">
        <v>439</v>
      </c>
      <c r="E314" s="190" t="s">
        <v>783</v>
      </c>
      <c r="F314" s="182" t="str">
        <f t="shared" si="17"/>
        <v>Vials/packs distributed (federal) - Gloves - District11</v>
      </c>
      <c r="G314" s="186">
        <f>'3. Vaccines and supplies'!Q31</f>
        <v>0</v>
      </c>
    </row>
    <row r="315" spans="1:7" ht="14.25" customHeight="1" x14ac:dyDescent="0.3">
      <c r="A315" s="181">
        <v>314</v>
      </c>
      <c r="B315" s="181" t="str">
        <f t="shared" si="16"/>
        <v>0-3.04l11</v>
      </c>
      <c r="C315" s="182">
        <f>'1. General information'!$R$8</f>
        <v>0</v>
      </c>
      <c r="D315" s="182" t="s">
        <v>439</v>
      </c>
      <c r="E315" s="190" t="s">
        <v>784</v>
      </c>
      <c r="F315" s="182" t="str">
        <f t="shared" si="17"/>
        <v>Vials/packs distributed (federal) - Other (specify) - District11</v>
      </c>
      <c r="G315" s="186">
        <f>'3. Vaccines and supplies'!Q32</f>
        <v>0</v>
      </c>
    </row>
    <row r="316" spans="1:7" ht="14.25" customHeight="1" x14ac:dyDescent="0.3">
      <c r="A316" s="181">
        <v>315</v>
      </c>
      <c r="B316" s="181" t="str">
        <f t="shared" si="16"/>
        <v>0-3.04m11</v>
      </c>
      <c r="C316" s="182">
        <f>'1. General information'!$R$8</f>
        <v>0</v>
      </c>
      <c r="D316" s="182" t="s">
        <v>439</v>
      </c>
      <c r="E316" s="190" t="s">
        <v>785</v>
      </c>
      <c r="F316" s="182" t="str">
        <f t="shared" si="17"/>
        <v>Vials/packs distributed (federal) - Other (specify) - District11</v>
      </c>
      <c r="G316" s="186">
        <f>'3. Vaccines and supplies'!Q33</f>
        <v>0</v>
      </c>
    </row>
    <row r="317" spans="1:7" ht="14.25" customHeight="1" x14ac:dyDescent="0.3">
      <c r="A317" s="181">
        <v>316</v>
      </c>
      <c r="B317" s="181" t="str">
        <f t="shared" si="16"/>
        <v>0-3.04n11</v>
      </c>
      <c r="C317" s="182">
        <f>'1. General information'!$R$8</f>
        <v>0</v>
      </c>
      <c r="D317" s="182" t="s">
        <v>439</v>
      </c>
      <c r="E317" s="190" t="s">
        <v>786</v>
      </c>
      <c r="F317" s="182" t="str">
        <f t="shared" si="17"/>
        <v>Vials/packs distributed (federal) - Other (specify) - District11</v>
      </c>
      <c r="G317" s="186">
        <f>'3. Vaccines and supplies'!Q34</f>
        <v>0</v>
      </c>
    </row>
    <row r="318" spans="1:7" ht="14.25" customHeight="1" x14ac:dyDescent="0.3">
      <c r="A318" s="181">
        <v>317</v>
      </c>
      <c r="B318" s="181" t="str">
        <f t="shared" si="16"/>
        <v>0-3.04a12</v>
      </c>
      <c r="C318" s="182">
        <f>'1. General information'!$R$8</f>
        <v>0</v>
      </c>
      <c r="D318" s="182" t="s">
        <v>439</v>
      </c>
      <c r="E318" s="190" t="s">
        <v>787</v>
      </c>
      <c r="F318" s="182" t="str">
        <f t="shared" ref="F318:F331" si="18">CONCATENATE(F150, " - District12")</f>
        <v>Vials/packs distributed (federal) - AD Syringes - District12</v>
      </c>
      <c r="G318" s="186">
        <f>'3. Vaccines and supplies'!R21</f>
        <v>0</v>
      </c>
    </row>
    <row r="319" spans="1:7" ht="14.25" customHeight="1" x14ac:dyDescent="0.3">
      <c r="A319" s="181">
        <v>318</v>
      </c>
      <c r="B319" s="181" t="str">
        <f t="shared" si="16"/>
        <v>0-3.04b12</v>
      </c>
      <c r="C319" s="182">
        <f>'1. General information'!$R$8</f>
        <v>0</v>
      </c>
      <c r="D319" s="182" t="s">
        <v>439</v>
      </c>
      <c r="E319" s="190" t="s">
        <v>788</v>
      </c>
      <c r="F319" s="182" t="str">
        <f t="shared" si="18"/>
        <v>Vials/packs distributed (federal) - Reconstitution syringes - District12</v>
      </c>
      <c r="G319" s="186">
        <f>'3. Vaccines and supplies'!R22</f>
        <v>0</v>
      </c>
    </row>
    <row r="320" spans="1:7" ht="14.25" customHeight="1" x14ac:dyDescent="0.3">
      <c r="A320" s="181">
        <v>319</v>
      </c>
      <c r="B320" s="181" t="str">
        <f t="shared" si="16"/>
        <v>0-3.04c12</v>
      </c>
      <c r="C320" s="182">
        <f>'1. General information'!$R$8</f>
        <v>0</v>
      </c>
      <c r="D320" s="182" t="s">
        <v>439</v>
      </c>
      <c r="E320" s="190" t="s">
        <v>789</v>
      </c>
      <c r="F320" s="182" t="str">
        <f t="shared" si="18"/>
        <v>Vials/packs distributed (federal) - Safety box carton - District12</v>
      </c>
      <c r="G320" s="186">
        <f>'3. Vaccines and supplies'!R23</f>
        <v>0</v>
      </c>
    </row>
    <row r="321" spans="1:7" ht="14.25" customHeight="1" x14ac:dyDescent="0.3">
      <c r="A321" s="181">
        <v>320</v>
      </c>
      <c r="B321" s="181" t="str">
        <f t="shared" si="16"/>
        <v>0-3.04d12</v>
      </c>
      <c r="C321" s="182">
        <f>'1. General information'!$R$8</f>
        <v>0</v>
      </c>
      <c r="D321" s="182" t="s">
        <v>439</v>
      </c>
      <c r="E321" s="190" t="s">
        <v>790</v>
      </c>
      <c r="F321" s="182" t="str">
        <f t="shared" si="18"/>
        <v>Vials/packs distributed (federal) - Hand sanitizer / detergent - District12</v>
      </c>
      <c r="G321" s="186">
        <f>'3. Vaccines and supplies'!R24</f>
        <v>0</v>
      </c>
    </row>
    <row r="322" spans="1:7" ht="14.25" customHeight="1" x14ac:dyDescent="0.3">
      <c r="A322" s="181">
        <v>321</v>
      </c>
      <c r="B322" s="181" t="str">
        <f t="shared" si="16"/>
        <v>0-3.04e12</v>
      </c>
      <c r="C322" s="182">
        <f>'1. General information'!$R$8</f>
        <v>0</v>
      </c>
      <c r="D322" s="182" t="s">
        <v>439</v>
      </c>
      <c r="E322" s="190" t="s">
        <v>791</v>
      </c>
      <c r="F322" s="182" t="str">
        <f t="shared" si="18"/>
        <v>Vials/packs distributed (federal) - Biohazard plastic bags - District12</v>
      </c>
      <c r="G322" s="186">
        <f>'3. Vaccines and supplies'!R25</f>
        <v>0</v>
      </c>
    </row>
    <row r="323" spans="1:7" ht="14.25" customHeight="1" x14ac:dyDescent="0.3">
      <c r="A323" s="181">
        <v>322</v>
      </c>
      <c r="B323" s="181" t="str">
        <f t="shared" si="16"/>
        <v>0-3.04f12</v>
      </c>
      <c r="C323" s="182">
        <f>'1. General information'!$R$8</f>
        <v>0</v>
      </c>
      <c r="D323" s="182" t="s">
        <v>439</v>
      </c>
      <c r="E323" s="190" t="s">
        <v>792</v>
      </c>
      <c r="F323" s="182" t="str">
        <f t="shared" si="18"/>
        <v>Vials/packs distributed (federal) - Black bags - District12</v>
      </c>
      <c r="G323" s="186">
        <f>'3. Vaccines and supplies'!R26</f>
        <v>0</v>
      </c>
    </row>
    <row r="324" spans="1:7" ht="14.25" customHeight="1" x14ac:dyDescent="0.3">
      <c r="A324" s="181">
        <v>323</v>
      </c>
      <c r="B324" s="181" t="str">
        <f t="shared" si="16"/>
        <v>0-3.04g12</v>
      </c>
      <c r="C324" s="182">
        <f>'1. General information'!$R$8</f>
        <v>0</v>
      </c>
      <c r="D324" s="182" t="s">
        <v>439</v>
      </c>
      <c r="E324" s="190" t="s">
        <v>793</v>
      </c>
      <c r="F324" s="182" t="str">
        <f t="shared" si="18"/>
        <v>Vials/packs distributed (federal) - Disinfectant - District12</v>
      </c>
      <c r="G324" s="186">
        <f>'3. Vaccines and supplies'!R27</f>
        <v>0</v>
      </c>
    </row>
    <row r="325" spans="1:7" ht="14.25" customHeight="1" x14ac:dyDescent="0.3">
      <c r="A325" s="181">
        <v>324</v>
      </c>
      <c r="B325" s="181" t="str">
        <f t="shared" si="16"/>
        <v>0-3.04h12</v>
      </c>
      <c r="C325" s="182">
        <f>'1. General information'!$R$8</f>
        <v>0</v>
      </c>
      <c r="D325" s="182" t="s">
        <v>439</v>
      </c>
      <c r="E325" s="190" t="s">
        <v>794</v>
      </c>
      <c r="F325" s="182" t="str">
        <f t="shared" si="18"/>
        <v>Vials/packs distributed (federal) - Cotton wool - District12</v>
      </c>
      <c r="G325" s="186">
        <f>'3. Vaccines and supplies'!R28</f>
        <v>0</v>
      </c>
    </row>
    <row r="326" spans="1:7" ht="14.25" customHeight="1" x14ac:dyDescent="0.3">
      <c r="A326" s="181">
        <v>325</v>
      </c>
      <c r="B326" s="181" t="str">
        <f t="shared" si="16"/>
        <v>0-3.04i12</v>
      </c>
      <c r="C326" s="182">
        <f>'1. General information'!$R$8</f>
        <v>0</v>
      </c>
      <c r="D326" s="182" t="s">
        <v>439</v>
      </c>
      <c r="E326" s="190" t="s">
        <v>795</v>
      </c>
      <c r="F326" s="182" t="str">
        <f t="shared" si="18"/>
        <v>Vials/packs distributed (federal) - AEFI Kit - District12</v>
      </c>
      <c r="G326" s="186">
        <f>'3. Vaccines and supplies'!R29</f>
        <v>0</v>
      </c>
    </row>
    <row r="327" spans="1:7" ht="14.25" customHeight="1" x14ac:dyDescent="0.3">
      <c r="A327" s="181">
        <v>326</v>
      </c>
      <c r="B327" s="181" t="str">
        <f t="shared" si="16"/>
        <v>0-3.04j12</v>
      </c>
      <c r="C327" s="182">
        <f>'1. General information'!$R$8</f>
        <v>0</v>
      </c>
      <c r="D327" s="182" t="s">
        <v>439</v>
      </c>
      <c r="E327" s="190" t="s">
        <v>796</v>
      </c>
      <c r="F327" s="182" t="str">
        <f t="shared" si="18"/>
        <v>Vials/packs distributed (federal) - Indelible ink finger markers - District12</v>
      </c>
      <c r="G327" s="186">
        <f>'3. Vaccines and supplies'!R30</f>
        <v>0</v>
      </c>
    </row>
    <row r="328" spans="1:7" ht="14.25" customHeight="1" x14ac:dyDescent="0.3">
      <c r="A328" s="181">
        <v>327</v>
      </c>
      <c r="B328" s="181" t="str">
        <f t="shared" si="16"/>
        <v>0-3.04k12</v>
      </c>
      <c r="C328" s="182">
        <f>'1. General information'!$R$8</f>
        <v>0</v>
      </c>
      <c r="D328" s="182" t="s">
        <v>439</v>
      </c>
      <c r="E328" s="190" t="s">
        <v>797</v>
      </c>
      <c r="F328" s="182" t="str">
        <f t="shared" si="18"/>
        <v>Vials/packs distributed (federal) - Gloves - District12</v>
      </c>
      <c r="G328" s="186">
        <f>'3. Vaccines and supplies'!R31</f>
        <v>0</v>
      </c>
    </row>
    <row r="329" spans="1:7" ht="14.25" customHeight="1" x14ac:dyDescent="0.3">
      <c r="A329" s="181">
        <v>328</v>
      </c>
      <c r="B329" s="181" t="str">
        <f t="shared" si="16"/>
        <v>0-3.04l12</v>
      </c>
      <c r="C329" s="182">
        <f>'1. General information'!$R$8</f>
        <v>0</v>
      </c>
      <c r="D329" s="182" t="s">
        <v>439</v>
      </c>
      <c r="E329" s="190" t="s">
        <v>798</v>
      </c>
      <c r="F329" s="182" t="str">
        <f t="shared" si="18"/>
        <v>Vials/packs distributed (federal) - Other (specify) - District12</v>
      </c>
      <c r="G329" s="186">
        <f>'3. Vaccines and supplies'!R32</f>
        <v>0</v>
      </c>
    </row>
    <row r="330" spans="1:7" ht="14.25" customHeight="1" x14ac:dyDescent="0.3">
      <c r="A330" s="181">
        <v>329</v>
      </c>
      <c r="B330" s="181" t="str">
        <f t="shared" si="16"/>
        <v>0-3.04m12</v>
      </c>
      <c r="C330" s="182">
        <f>'1. General information'!$R$8</f>
        <v>0</v>
      </c>
      <c r="D330" s="182" t="s">
        <v>439</v>
      </c>
      <c r="E330" s="190" t="s">
        <v>799</v>
      </c>
      <c r="F330" s="182" t="str">
        <f t="shared" si="18"/>
        <v>Vials/packs distributed (federal) - Other (specify) - District12</v>
      </c>
      <c r="G330" s="186">
        <f>'3. Vaccines and supplies'!R33</f>
        <v>0</v>
      </c>
    </row>
    <row r="331" spans="1:7" ht="14.25" customHeight="1" x14ac:dyDescent="0.3">
      <c r="A331" s="181">
        <v>330</v>
      </c>
      <c r="B331" s="181" t="str">
        <f t="shared" si="16"/>
        <v>0-3.04n12</v>
      </c>
      <c r="C331" s="182">
        <f>'1. General information'!$R$8</f>
        <v>0</v>
      </c>
      <c r="D331" s="182" t="s">
        <v>439</v>
      </c>
      <c r="E331" s="190" t="s">
        <v>800</v>
      </c>
      <c r="F331" s="182" t="str">
        <f t="shared" si="18"/>
        <v>Vials/packs distributed (federal) - Other (specify) - District12</v>
      </c>
      <c r="G331" s="186">
        <f>'3. Vaccines and supplies'!R34</f>
        <v>0</v>
      </c>
    </row>
    <row r="332" spans="1:7" ht="14.25" customHeight="1" x14ac:dyDescent="0.3">
      <c r="A332" s="181">
        <v>331</v>
      </c>
      <c r="B332" s="181" t="str">
        <f t="shared" si="16"/>
        <v>0-3.04a13</v>
      </c>
      <c r="C332" s="182">
        <f>'1. General information'!$R$8</f>
        <v>0</v>
      </c>
      <c r="D332" s="182" t="s">
        <v>439</v>
      </c>
      <c r="E332" s="190" t="s">
        <v>801</v>
      </c>
      <c r="F332" s="182" t="str">
        <f t="shared" ref="F332:F345" si="19">CONCATENATE(F150, " - District13")</f>
        <v>Vials/packs distributed (federal) - AD Syringes - District13</v>
      </c>
      <c r="G332" s="186">
        <f>'3. Vaccines and supplies'!S21</f>
        <v>0</v>
      </c>
    </row>
    <row r="333" spans="1:7" ht="14.25" customHeight="1" x14ac:dyDescent="0.3">
      <c r="A333" s="181">
        <v>332</v>
      </c>
      <c r="B333" s="181" t="str">
        <f t="shared" si="16"/>
        <v>0-3.04b13</v>
      </c>
      <c r="C333" s="182">
        <f>'1. General information'!$R$8</f>
        <v>0</v>
      </c>
      <c r="D333" s="182" t="s">
        <v>439</v>
      </c>
      <c r="E333" s="190" t="s">
        <v>802</v>
      </c>
      <c r="F333" s="182" t="str">
        <f t="shared" si="19"/>
        <v>Vials/packs distributed (federal) - Reconstitution syringes - District13</v>
      </c>
      <c r="G333" s="186">
        <f>'3. Vaccines and supplies'!S22</f>
        <v>0</v>
      </c>
    </row>
    <row r="334" spans="1:7" ht="14.25" customHeight="1" x14ac:dyDescent="0.3">
      <c r="A334" s="181">
        <v>333</v>
      </c>
      <c r="B334" s="181" t="str">
        <f t="shared" si="16"/>
        <v>0-3.04c13</v>
      </c>
      <c r="C334" s="182">
        <f>'1. General information'!$R$8</f>
        <v>0</v>
      </c>
      <c r="D334" s="182" t="s">
        <v>439</v>
      </c>
      <c r="E334" s="190" t="s">
        <v>803</v>
      </c>
      <c r="F334" s="182" t="str">
        <f t="shared" si="19"/>
        <v>Vials/packs distributed (federal) - Safety box carton - District13</v>
      </c>
      <c r="G334" s="186">
        <f>'3. Vaccines and supplies'!S23</f>
        <v>0</v>
      </c>
    </row>
    <row r="335" spans="1:7" ht="14.25" customHeight="1" x14ac:dyDescent="0.3">
      <c r="A335" s="181">
        <v>334</v>
      </c>
      <c r="B335" s="181" t="str">
        <f t="shared" si="16"/>
        <v>0-3.04d13</v>
      </c>
      <c r="C335" s="182">
        <f>'1. General information'!$R$8</f>
        <v>0</v>
      </c>
      <c r="D335" s="182" t="s">
        <v>439</v>
      </c>
      <c r="E335" s="190" t="s">
        <v>804</v>
      </c>
      <c r="F335" s="182" t="str">
        <f t="shared" si="19"/>
        <v>Vials/packs distributed (federal) - Hand sanitizer / detergent - District13</v>
      </c>
      <c r="G335" s="186">
        <f>'3. Vaccines and supplies'!S24</f>
        <v>0</v>
      </c>
    </row>
    <row r="336" spans="1:7" ht="14.25" customHeight="1" x14ac:dyDescent="0.3">
      <c r="A336" s="181">
        <v>335</v>
      </c>
      <c r="B336" s="181" t="str">
        <f t="shared" si="16"/>
        <v>0-3.04e13</v>
      </c>
      <c r="C336" s="182">
        <f>'1. General information'!$R$8</f>
        <v>0</v>
      </c>
      <c r="D336" s="182" t="s">
        <v>439</v>
      </c>
      <c r="E336" s="190" t="s">
        <v>805</v>
      </c>
      <c r="F336" s="182" t="str">
        <f t="shared" si="19"/>
        <v>Vials/packs distributed (federal) - Biohazard plastic bags - District13</v>
      </c>
      <c r="G336" s="186">
        <f>'3. Vaccines and supplies'!S25</f>
        <v>0</v>
      </c>
    </row>
    <row r="337" spans="1:7" ht="14.25" customHeight="1" x14ac:dyDescent="0.3">
      <c r="A337" s="181">
        <v>336</v>
      </c>
      <c r="B337" s="181" t="str">
        <f t="shared" si="16"/>
        <v>0-3.04f13</v>
      </c>
      <c r="C337" s="182">
        <f>'1. General information'!$R$8</f>
        <v>0</v>
      </c>
      <c r="D337" s="182" t="s">
        <v>439</v>
      </c>
      <c r="E337" s="190" t="s">
        <v>806</v>
      </c>
      <c r="F337" s="182" t="str">
        <f t="shared" si="19"/>
        <v>Vials/packs distributed (federal) - Black bags - District13</v>
      </c>
      <c r="G337" s="186">
        <f>'3. Vaccines and supplies'!S26</f>
        <v>0</v>
      </c>
    </row>
    <row r="338" spans="1:7" ht="14.25" customHeight="1" x14ac:dyDescent="0.3">
      <c r="A338" s="181">
        <v>337</v>
      </c>
      <c r="B338" s="181" t="str">
        <f t="shared" si="16"/>
        <v>0-3.04g13</v>
      </c>
      <c r="C338" s="182">
        <f>'1. General information'!$R$8</f>
        <v>0</v>
      </c>
      <c r="D338" s="182" t="s">
        <v>439</v>
      </c>
      <c r="E338" s="190" t="s">
        <v>807</v>
      </c>
      <c r="F338" s="182" t="str">
        <f t="shared" si="19"/>
        <v>Vials/packs distributed (federal) - Disinfectant - District13</v>
      </c>
      <c r="G338" s="186">
        <f>'3. Vaccines and supplies'!S27</f>
        <v>0</v>
      </c>
    </row>
    <row r="339" spans="1:7" ht="14.25" customHeight="1" x14ac:dyDescent="0.3">
      <c r="A339" s="181">
        <v>338</v>
      </c>
      <c r="B339" s="181" t="str">
        <f t="shared" si="16"/>
        <v>0-3.04h13</v>
      </c>
      <c r="C339" s="182">
        <f>'1. General information'!$R$8</f>
        <v>0</v>
      </c>
      <c r="D339" s="182" t="s">
        <v>439</v>
      </c>
      <c r="E339" s="190" t="s">
        <v>808</v>
      </c>
      <c r="F339" s="182" t="str">
        <f t="shared" si="19"/>
        <v>Vials/packs distributed (federal) - Cotton wool - District13</v>
      </c>
      <c r="G339" s="186">
        <f>'3. Vaccines and supplies'!S28</f>
        <v>0</v>
      </c>
    </row>
    <row r="340" spans="1:7" ht="14.25" customHeight="1" x14ac:dyDescent="0.3">
      <c r="A340" s="181">
        <v>339</v>
      </c>
      <c r="B340" s="181" t="str">
        <f t="shared" si="16"/>
        <v>0-3.04i13</v>
      </c>
      <c r="C340" s="182">
        <f>'1. General information'!$R$8</f>
        <v>0</v>
      </c>
      <c r="D340" s="182" t="s">
        <v>439</v>
      </c>
      <c r="E340" s="190" t="s">
        <v>809</v>
      </c>
      <c r="F340" s="182" t="str">
        <f t="shared" si="19"/>
        <v>Vials/packs distributed (federal) - AEFI Kit - District13</v>
      </c>
      <c r="G340" s="186">
        <f>'3. Vaccines and supplies'!S29</f>
        <v>0</v>
      </c>
    </row>
    <row r="341" spans="1:7" ht="14.25" customHeight="1" x14ac:dyDescent="0.3">
      <c r="A341" s="181">
        <v>340</v>
      </c>
      <c r="B341" s="181" t="str">
        <f t="shared" si="16"/>
        <v>0-3.04j13</v>
      </c>
      <c r="C341" s="182">
        <f>'1. General information'!$R$8</f>
        <v>0</v>
      </c>
      <c r="D341" s="182" t="s">
        <v>439</v>
      </c>
      <c r="E341" s="190" t="s">
        <v>810</v>
      </c>
      <c r="F341" s="182" t="str">
        <f t="shared" si="19"/>
        <v>Vials/packs distributed (federal) - Indelible ink finger markers - District13</v>
      </c>
      <c r="G341" s="186">
        <f>'3. Vaccines and supplies'!S30</f>
        <v>0</v>
      </c>
    </row>
    <row r="342" spans="1:7" ht="14.25" customHeight="1" x14ac:dyDescent="0.3">
      <c r="A342" s="181">
        <v>341</v>
      </c>
      <c r="B342" s="181" t="str">
        <f t="shared" si="16"/>
        <v>0-3.04k13</v>
      </c>
      <c r="C342" s="182">
        <f>'1. General information'!$R$8</f>
        <v>0</v>
      </c>
      <c r="D342" s="182" t="s">
        <v>439</v>
      </c>
      <c r="E342" s="190" t="s">
        <v>811</v>
      </c>
      <c r="F342" s="182" t="str">
        <f t="shared" si="19"/>
        <v>Vials/packs distributed (federal) - Gloves - District13</v>
      </c>
      <c r="G342" s="186">
        <f>'3. Vaccines and supplies'!S31</f>
        <v>0</v>
      </c>
    </row>
    <row r="343" spans="1:7" ht="14.25" customHeight="1" x14ac:dyDescent="0.3">
      <c r="A343" s="181">
        <v>342</v>
      </c>
      <c r="B343" s="181" t="str">
        <f t="shared" si="16"/>
        <v>0-3.04l13</v>
      </c>
      <c r="C343" s="182">
        <f>'1. General information'!$R$8</f>
        <v>0</v>
      </c>
      <c r="D343" s="182" t="s">
        <v>439</v>
      </c>
      <c r="E343" s="190" t="s">
        <v>812</v>
      </c>
      <c r="F343" s="182" t="str">
        <f t="shared" si="19"/>
        <v>Vials/packs distributed (federal) - Other (specify) - District13</v>
      </c>
      <c r="G343" s="186">
        <f>'3. Vaccines and supplies'!S32</f>
        <v>0</v>
      </c>
    </row>
    <row r="344" spans="1:7" ht="14.25" customHeight="1" x14ac:dyDescent="0.3">
      <c r="A344" s="181">
        <v>343</v>
      </c>
      <c r="B344" s="181" t="str">
        <f t="shared" si="16"/>
        <v>0-3.04m13</v>
      </c>
      <c r="C344" s="182">
        <f>'1. General information'!$R$8</f>
        <v>0</v>
      </c>
      <c r="D344" s="182" t="s">
        <v>439</v>
      </c>
      <c r="E344" s="190" t="s">
        <v>813</v>
      </c>
      <c r="F344" s="182" t="str">
        <f t="shared" si="19"/>
        <v>Vials/packs distributed (federal) - Other (specify) - District13</v>
      </c>
      <c r="G344" s="186">
        <f>'3. Vaccines and supplies'!S33</f>
        <v>0</v>
      </c>
    </row>
    <row r="345" spans="1:7" ht="14.25" customHeight="1" x14ac:dyDescent="0.3">
      <c r="A345" s="181">
        <v>344</v>
      </c>
      <c r="B345" s="181" t="str">
        <f t="shared" si="16"/>
        <v>0-3.04n13</v>
      </c>
      <c r="C345" s="182">
        <f>'1. General information'!$R$8</f>
        <v>0</v>
      </c>
      <c r="D345" s="182" t="s">
        <v>439</v>
      </c>
      <c r="E345" s="190" t="s">
        <v>814</v>
      </c>
      <c r="F345" s="182" t="str">
        <f t="shared" si="19"/>
        <v>Vials/packs distributed (federal) - Other (specify) - District13</v>
      </c>
      <c r="G345" s="186">
        <f>'3. Vaccines and supplies'!S34</f>
        <v>0</v>
      </c>
    </row>
    <row r="346" spans="1:7" ht="14.25" customHeight="1" x14ac:dyDescent="0.3">
      <c r="A346" s="181">
        <v>345</v>
      </c>
      <c r="B346" s="181" t="str">
        <f t="shared" si="16"/>
        <v>0-3.04a14</v>
      </c>
      <c r="C346" s="182">
        <f>'1. General information'!$R$8</f>
        <v>0</v>
      </c>
      <c r="D346" s="182" t="s">
        <v>439</v>
      </c>
      <c r="E346" s="190" t="s">
        <v>815</v>
      </c>
      <c r="F346" s="182" t="str">
        <f t="shared" ref="F346:F359" si="20">CONCATENATE(F150, " - District14")</f>
        <v>Vials/packs distributed (federal) - AD Syringes - District14</v>
      </c>
      <c r="G346" s="186">
        <f>'3. Vaccines and supplies'!T21</f>
        <v>0</v>
      </c>
    </row>
    <row r="347" spans="1:7" ht="14.25" customHeight="1" x14ac:dyDescent="0.3">
      <c r="A347" s="181">
        <v>346</v>
      </c>
      <c r="B347" s="181" t="str">
        <f t="shared" si="16"/>
        <v>0-3.04b14</v>
      </c>
      <c r="C347" s="182">
        <f>'1. General information'!$R$8</f>
        <v>0</v>
      </c>
      <c r="D347" s="182" t="s">
        <v>439</v>
      </c>
      <c r="E347" s="190" t="s">
        <v>816</v>
      </c>
      <c r="F347" s="182" t="str">
        <f t="shared" si="20"/>
        <v>Vials/packs distributed (federal) - Reconstitution syringes - District14</v>
      </c>
      <c r="G347" s="186">
        <f>'3. Vaccines and supplies'!T22</f>
        <v>0</v>
      </c>
    </row>
    <row r="348" spans="1:7" ht="14.25" customHeight="1" x14ac:dyDescent="0.3">
      <c r="A348" s="181">
        <v>347</v>
      </c>
      <c r="B348" s="181" t="str">
        <f t="shared" si="16"/>
        <v>0-3.04c14</v>
      </c>
      <c r="C348" s="182">
        <f>'1. General information'!$R$8</f>
        <v>0</v>
      </c>
      <c r="D348" s="182" t="s">
        <v>439</v>
      </c>
      <c r="E348" s="190" t="s">
        <v>817</v>
      </c>
      <c r="F348" s="182" t="str">
        <f t="shared" si="20"/>
        <v>Vials/packs distributed (federal) - Safety box carton - District14</v>
      </c>
      <c r="G348" s="186">
        <f>'3. Vaccines and supplies'!T23</f>
        <v>0</v>
      </c>
    </row>
    <row r="349" spans="1:7" ht="14.25" customHeight="1" x14ac:dyDescent="0.3">
      <c r="A349" s="181">
        <v>348</v>
      </c>
      <c r="B349" s="181" t="str">
        <f t="shared" si="16"/>
        <v>0-3.04d14</v>
      </c>
      <c r="C349" s="182">
        <f>'1. General information'!$R$8</f>
        <v>0</v>
      </c>
      <c r="D349" s="182" t="s">
        <v>439</v>
      </c>
      <c r="E349" s="190" t="s">
        <v>818</v>
      </c>
      <c r="F349" s="182" t="str">
        <f t="shared" si="20"/>
        <v>Vials/packs distributed (federal) - Hand sanitizer / detergent - District14</v>
      </c>
      <c r="G349" s="186">
        <f>'3. Vaccines and supplies'!T24</f>
        <v>0</v>
      </c>
    </row>
    <row r="350" spans="1:7" ht="14.25" customHeight="1" x14ac:dyDescent="0.3">
      <c r="A350" s="181">
        <v>349</v>
      </c>
      <c r="B350" s="181" t="str">
        <f t="shared" si="16"/>
        <v>0-3.04e-15</v>
      </c>
      <c r="C350" s="182">
        <f>'1. General information'!$R$8</f>
        <v>0</v>
      </c>
      <c r="D350" s="182" t="s">
        <v>439</v>
      </c>
      <c r="E350" s="190" t="s">
        <v>12375</v>
      </c>
      <c r="F350" s="182" t="str">
        <f t="shared" si="20"/>
        <v>Vials/packs distributed (federal) - Biohazard plastic bags - District14</v>
      </c>
      <c r="G350" s="186">
        <f>'3. Vaccines and supplies'!T25</f>
        <v>0</v>
      </c>
    </row>
    <row r="351" spans="1:7" ht="14.25" customHeight="1" x14ac:dyDescent="0.3">
      <c r="A351" s="181">
        <v>350</v>
      </c>
      <c r="B351" s="181" t="str">
        <f t="shared" si="16"/>
        <v>0-3.04f14</v>
      </c>
      <c r="C351" s="182">
        <f>'1. General information'!$R$8</f>
        <v>0</v>
      </c>
      <c r="D351" s="182" t="s">
        <v>439</v>
      </c>
      <c r="E351" s="190" t="s">
        <v>819</v>
      </c>
      <c r="F351" s="182" t="str">
        <f t="shared" si="20"/>
        <v>Vials/packs distributed (federal) - Black bags - District14</v>
      </c>
      <c r="G351" s="186">
        <f>'3. Vaccines and supplies'!T26</f>
        <v>0</v>
      </c>
    </row>
    <row r="352" spans="1:7" ht="14.25" customHeight="1" x14ac:dyDescent="0.3">
      <c r="A352" s="181">
        <v>351</v>
      </c>
      <c r="B352" s="181" t="str">
        <f t="shared" si="16"/>
        <v>0-3.04g14</v>
      </c>
      <c r="C352" s="182">
        <f>'1. General information'!$R$8</f>
        <v>0</v>
      </c>
      <c r="D352" s="182" t="s">
        <v>439</v>
      </c>
      <c r="E352" s="190" t="s">
        <v>820</v>
      </c>
      <c r="F352" s="182" t="str">
        <f t="shared" si="20"/>
        <v>Vials/packs distributed (federal) - Disinfectant - District14</v>
      </c>
      <c r="G352" s="186">
        <f>'3. Vaccines and supplies'!T27</f>
        <v>0</v>
      </c>
    </row>
    <row r="353" spans="1:7" ht="14.25" customHeight="1" x14ac:dyDescent="0.3">
      <c r="A353" s="181">
        <v>352</v>
      </c>
      <c r="B353" s="181" t="str">
        <f t="shared" si="16"/>
        <v>0-3.04h14</v>
      </c>
      <c r="C353" s="182">
        <f>'1. General information'!$R$8</f>
        <v>0</v>
      </c>
      <c r="D353" s="182" t="s">
        <v>439</v>
      </c>
      <c r="E353" s="190" t="s">
        <v>821</v>
      </c>
      <c r="F353" s="182" t="str">
        <f t="shared" si="20"/>
        <v>Vials/packs distributed (federal) - Cotton wool - District14</v>
      </c>
      <c r="G353" s="186">
        <f>'3. Vaccines and supplies'!T28</f>
        <v>0</v>
      </c>
    </row>
    <row r="354" spans="1:7" ht="14.25" customHeight="1" x14ac:dyDescent="0.3">
      <c r="A354" s="181">
        <v>353</v>
      </c>
      <c r="B354" s="181" t="str">
        <f t="shared" si="16"/>
        <v>0-3.04i14</v>
      </c>
      <c r="C354" s="182">
        <f>'1. General information'!$R$8</f>
        <v>0</v>
      </c>
      <c r="D354" s="182" t="s">
        <v>439</v>
      </c>
      <c r="E354" s="190" t="s">
        <v>822</v>
      </c>
      <c r="F354" s="182" t="str">
        <f t="shared" si="20"/>
        <v>Vials/packs distributed (federal) - AEFI Kit - District14</v>
      </c>
      <c r="G354" s="186">
        <f>'3. Vaccines and supplies'!T29</f>
        <v>0</v>
      </c>
    </row>
    <row r="355" spans="1:7" ht="14.25" customHeight="1" x14ac:dyDescent="0.3">
      <c r="A355" s="181">
        <v>354</v>
      </c>
      <c r="B355" s="181" t="str">
        <f t="shared" si="16"/>
        <v>0-3.04j14</v>
      </c>
      <c r="C355" s="182">
        <f>'1. General information'!$R$8</f>
        <v>0</v>
      </c>
      <c r="D355" s="182" t="s">
        <v>439</v>
      </c>
      <c r="E355" s="190" t="s">
        <v>823</v>
      </c>
      <c r="F355" s="182" t="str">
        <f t="shared" si="20"/>
        <v>Vials/packs distributed (federal) - Indelible ink finger markers - District14</v>
      </c>
      <c r="G355" s="186">
        <f>'3. Vaccines and supplies'!T30</f>
        <v>0</v>
      </c>
    </row>
    <row r="356" spans="1:7" ht="14.25" customHeight="1" x14ac:dyDescent="0.3">
      <c r="A356" s="181">
        <v>355</v>
      </c>
      <c r="B356" s="181" t="str">
        <f t="shared" si="16"/>
        <v>0-3.04k14</v>
      </c>
      <c r="C356" s="182">
        <f>'1. General information'!$R$8</f>
        <v>0</v>
      </c>
      <c r="D356" s="182" t="s">
        <v>439</v>
      </c>
      <c r="E356" s="190" t="s">
        <v>824</v>
      </c>
      <c r="F356" s="182" t="str">
        <f t="shared" si="20"/>
        <v>Vials/packs distributed (federal) - Gloves - District14</v>
      </c>
      <c r="G356" s="186">
        <f>'3. Vaccines and supplies'!T31</f>
        <v>0</v>
      </c>
    </row>
    <row r="357" spans="1:7" ht="14.25" customHeight="1" x14ac:dyDescent="0.3">
      <c r="A357" s="181">
        <v>356</v>
      </c>
      <c r="B357" s="181" t="str">
        <f t="shared" si="16"/>
        <v>0-3.04l14</v>
      </c>
      <c r="C357" s="182">
        <f>'1. General information'!$R$8</f>
        <v>0</v>
      </c>
      <c r="D357" s="182" t="s">
        <v>439</v>
      </c>
      <c r="E357" s="190" t="s">
        <v>825</v>
      </c>
      <c r="F357" s="182" t="str">
        <f t="shared" si="20"/>
        <v>Vials/packs distributed (federal) - Other (specify) - District14</v>
      </c>
      <c r="G357" s="186">
        <f>'3. Vaccines and supplies'!T32</f>
        <v>0</v>
      </c>
    </row>
    <row r="358" spans="1:7" ht="14.25" customHeight="1" x14ac:dyDescent="0.3">
      <c r="A358" s="181">
        <v>357</v>
      </c>
      <c r="B358" s="181" t="str">
        <f t="shared" si="16"/>
        <v>0-3.04m14</v>
      </c>
      <c r="C358" s="182">
        <f>'1. General information'!$R$8</f>
        <v>0</v>
      </c>
      <c r="D358" s="182" t="s">
        <v>439</v>
      </c>
      <c r="E358" s="190" t="s">
        <v>826</v>
      </c>
      <c r="F358" s="182" t="str">
        <f t="shared" si="20"/>
        <v>Vials/packs distributed (federal) - Other (specify) - District14</v>
      </c>
      <c r="G358" s="186">
        <f>'3. Vaccines and supplies'!T33</f>
        <v>0</v>
      </c>
    </row>
    <row r="359" spans="1:7" ht="14.25" customHeight="1" x14ac:dyDescent="0.3">
      <c r="A359" s="181">
        <v>358</v>
      </c>
      <c r="B359" s="181" t="str">
        <f t="shared" ref="B359:B422" si="21">CONCATENATE(LEFT(C359,2),"-",E359)</f>
        <v>0-3.04n14</v>
      </c>
      <c r="C359" s="182">
        <f>'1. General information'!$R$8</f>
        <v>0</v>
      </c>
      <c r="D359" s="182" t="s">
        <v>439</v>
      </c>
      <c r="E359" s="190" t="s">
        <v>827</v>
      </c>
      <c r="F359" s="182" t="str">
        <f t="shared" si="20"/>
        <v>Vials/packs distributed (federal) - Other (specify) - District14</v>
      </c>
      <c r="G359" s="186">
        <f>'3. Vaccines and supplies'!T34</f>
        <v>0</v>
      </c>
    </row>
    <row r="360" spans="1:7" ht="14.25" customHeight="1" x14ac:dyDescent="0.3">
      <c r="A360" s="181">
        <v>359</v>
      </c>
      <c r="B360" s="181" t="str">
        <f t="shared" si="21"/>
        <v>0-3.04a15</v>
      </c>
      <c r="C360" s="182">
        <f>'1. General information'!$R$8</f>
        <v>0</v>
      </c>
      <c r="D360" s="182" t="s">
        <v>439</v>
      </c>
      <c r="E360" s="190" t="s">
        <v>828</v>
      </c>
      <c r="F360" s="182" t="str">
        <f t="shared" ref="F360:F373" si="22">CONCATENATE(F150, " - District15")</f>
        <v>Vials/packs distributed (federal) - AD Syringes - District15</v>
      </c>
      <c r="G360" s="186">
        <f>'3. Vaccines and supplies'!U21</f>
        <v>0</v>
      </c>
    </row>
    <row r="361" spans="1:7" ht="14.25" customHeight="1" x14ac:dyDescent="0.3">
      <c r="A361" s="181">
        <v>360</v>
      </c>
      <c r="B361" s="181" t="str">
        <f t="shared" si="21"/>
        <v>0-3.04b15</v>
      </c>
      <c r="C361" s="182">
        <f>'1. General information'!$R$8</f>
        <v>0</v>
      </c>
      <c r="D361" s="182" t="s">
        <v>439</v>
      </c>
      <c r="E361" s="190" t="s">
        <v>829</v>
      </c>
      <c r="F361" s="182" t="str">
        <f t="shared" si="22"/>
        <v>Vials/packs distributed (federal) - Reconstitution syringes - District15</v>
      </c>
      <c r="G361" s="186">
        <f>'3. Vaccines and supplies'!U22</f>
        <v>0</v>
      </c>
    </row>
    <row r="362" spans="1:7" ht="14.25" customHeight="1" x14ac:dyDescent="0.3">
      <c r="A362" s="181">
        <v>361</v>
      </c>
      <c r="B362" s="181" t="str">
        <f t="shared" si="21"/>
        <v>0-3.04c15</v>
      </c>
      <c r="C362" s="182">
        <f>'1. General information'!$R$8</f>
        <v>0</v>
      </c>
      <c r="D362" s="182" t="s">
        <v>439</v>
      </c>
      <c r="E362" s="190" t="s">
        <v>830</v>
      </c>
      <c r="F362" s="182" t="str">
        <f t="shared" si="22"/>
        <v>Vials/packs distributed (federal) - Safety box carton - District15</v>
      </c>
      <c r="G362" s="186">
        <f>'3. Vaccines and supplies'!U23</f>
        <v>0</v>
      </c>
    </row>
    <row r="363" spans="1:7" ht="14.25" customHeight="1" x14ac:dyDescent="0.3">
      <c r="A363" s="181">
        <v>362</v>
      </c>
      <c r="B363" s="181" t="str">
        <f t="shared" si="21"/>
        <v>0-3.04d15</v>
      </c>
      <c r="C363" s="182">
        <f>'1. General information'!$R$8</f>
        <v>0</v>
      </c>
      <c r="D363" s="182" t="s">
        <v>439</v>
      </c>
      <c r="E363" s="190" t="s">
        <v>831</v>
      </c>
      <c r="F363" s="182" t="str">
        <f t="shared" si="22"/>
        <v>Vials/packs distributed (federal) - Hand sanitizer / detergent - District15</v>
      </c>
      <c r="G363" s="186">
        <f>'3. Vaccines and supplies'!U24</f>
        <v>0</v>
      </c>
    </row>
    <row r="364" spans="1:7" ht="14.25" customHeight="1" x14ac:dyDescent="0.3">
      <c r="A364" s="181">
        <v>363</v>
      </c>
      <c r="B364" s="181" t="str">
        <f t="shared" si="21"/>
        <v>0-3.04e15</v>
      </c>
      <c r="C364" s="182">
        <f>'1. General information'!$R$8</f>
        <v>0</v>
      </c>
      <c r="D364" s="182" t="s">
        <v>439</v>
      </c>
      <c r="E364" s="190" t="s">
        <v>832</v>
      </c>
      <c r="F364" s="182" t="str">
        <f t="shared" si="22"/>
        <v>Vials/packs distributed (federal) - Biohazard plastic bags - District15</v>
      </c>
      <c r="G364" s="186">
        <f>'3. Vaccines and supplies'!U25</f>
        <v>0</v>
      </c>
    </row>
    <row r="365" spans="1:7" ht="14.25" customHeight="1" x14ac:dyDescent="0.3">
      <c r="A365" s="181">
        <v>364</v>
      </c>
      <c r="B365" s="181" t="str">
        <f t="shared" si="21"/>
        <v>0-3.04f15</v>
      </c>
      <c r="C365" s="182">
        <f>'1. General information'!$R$8</f>
        <v>0</v>
      </c>
      <c r="D365" s="182" t="s">
        <v>439</v>
      </c>
      <c r="E365" s="190" t="s">
        <v>833</v>
      </c>
      <c r="F365" s="182" t="str">
        <f t="shared" si="22"/>
        <v>Vials/packs distributed (federal) - Black bags - District15</v>
      </c>
      <c r="G365" s="186">
        <f>'3. Vaccines and supplies'!U26</f>
        <v>0</v>
      </c>
    </row>
    <row r="366" spans="1:7" ht="14.25" customHeight="1" x14ac:dyDescent="0.3">
      <c r="A366" s="181">
        <v>365</v>
      </c>
      <c r="B366" s="181" t="str">
        <f t="shared" si="21"/>
        <v>0-3.04g15</v>
      </c>
      <c r="C366" s="182">
        <f>'1. General information'!$R$8</f>
        <v>0</v>
      </c>
      <c r="D366" s="182" t="s">
        <v>439</v>
      </c>
      <c r="E366" s="190" t="s">
        <v>834</v>
      </c>
      <c r="F366" s="182" t="str">
        <f t="shared" si="22"/>
        <v>Vials/packs distributed (federal) - Disinfectant - District15</v>
      </c>
      <c r="G366" s="186">
        <f>'3. Vaccines and supplies'!U27</f>
        <v>0</v>
      </c>
    </row>
    <row r="367" spans="1:7" ht="14.25" customHeight="1" x14ac:dyDescent="0.3">
      <c r="A367" s="181">
        <v>366</v>
      </c>
      <c r="B367" s="181" t="str">
        <f t="shared" si="21"/>
        <v>0-3.04h15</v>
      </c>
      <c r="C367" s="182">
        <f>'1. General information'!$R$8</f>
        <v>0</v>
      </c>
      <c r="D367" s="182" t="s">
        <v>439</v>
      </c>
      <c r="E367" s="190" t="s">
        <v>835</v>
      </c>
      <c r="F367" s="182" t="str">
        <f t="shared" si="22"/>
        <v>Vials/packs distributed (federal) - Cotton wool - District15</v>
      </c>
      <c r="G367" s="186">
        <f>'3. Vaccines and supplies'!U28</f>
        <v>0</v>
      </c>
    </row>
    <row r="368" spans="1:7" ht="14.25" customHeight="1" x14ac:dyDescent="0.3">
      <c r="A368" s="181">
        <v>367</v>
      </c>
      <c r="B368" s="181" t="str">
        <f t="shared" si="21"/>
        <v>0-3.04i15</v>
      </c>
      <c r="C368" s="182">
        <f>'1. General information'!$R$8</f>
        <v>0</v>
      </c>
      <c r="D368" s="182" t="s">
        <v>439</v>
      </c>
      <c r="E368" s="190" t="s">
        <v>836</v>
      </c>
      <c r="F368" s="182" t="str">
        <f t="shared" si="22"/>
        <v>Vials/packs distributed (federal) - AEFI Kit - District15</v>
      </c>
      <c r="G368" s="186">
        <f>'3. Vaccines and supplies'!U29</f>
        <v>0</v>
      </c>
    </row>
    <row r="369" spans="1:7" ht="14.25" customHeight="1" x14ac:dyDescent="0.3">
      <c r="A369" s="181">
        <v>368</v>
      </c>
      <c r="B369" s="181" t="str">
        <f t="shared" si="21"/>
        <v>0-3.04j15</v>
      </c>
      <c r="C369" s="182">
        <f>'1. General information'!$R$8</f>
        <v>0</v>
      </c>
      <c r="D369" s="182" t="s">
        <v>439</v>
      </c>
      <c r="E369" s="190" t="s">
        <v>837</v>
      </c>
      <c r="F369" s="182" t="str">
        <f t="shared" si="22"/>
        <v>Vials/packs distributed (federal) - Indelible ink finger markers - District15</v>
      </c>
      <c r="G369" s="186">
        <f>'3. Vaccines and supplies'!U30</f>
        <v>0</v>
      </c>
    </row>
    <row r="370" spans="1:7" ht="14.25" customHeight="1" x14ac:dyDescent="0.3">
      <c r="A370" s="181">
        <v>369</v>
      </c>
      <c r="B370" s="181" t="str">
        <f t="shared" si="21"/>
        <v>0-3.04k15</v>
      </c>
      <c r="C370" s="182">
        <f>'1. General information'!$R$8</f>
        <v>0</v>
      </c>
      <c r="D370" s="182" t="s">
        <v>439</v>
      </c>
      <c r="E370" s="190" t="s">
        <v>838</v>
      </c>
      <c r="F370" s="182" t="str">
        <f t="shared" si="22"/>
        <v>Vials/packs distributed (federal) - Gloves - District15</v>
      </c>
      <c r="G370" s="186">
        <f>'3. Vaccines and supplies'!U31</f>
        <v>0</v>
      </c>
    </row>
    <row r="371" spans="1:7" ht="14.25" customHeight="1" x14ac:dyDescent="0.3">
      <c r="A371" s="181">
        <v>370</v>
      </c>
      <c r="B371" s="181" t="str">
        <f t="shared" si="21"/>
        <v>0-3.04l15</v>
      </c>
      <c r="C371" s="182">
        <f>'1. General information'!$R$8</f>
        <v>0</v>
      </c>
      <c r="D371" s="182" t="s">
        <v>439</v>
      </c>
      <c r="E371" s="190" t="s">
        <v>839</v>
      </c>
      <c r="F371" s="182" t="str">
        <f t="shared" si="22"/>
        <v>Vials/packs distributed (federal) - Other (specify) - District15</v>
      </c>
      <c r="G371" s="186">
        <f>'3. Vaccines and supplies'!U32</f>
        <v>0</v>
      </c>
    </row>
    <row r="372" spans="1:7" ht="14.25" customHeight="1" x14ac:dyDescent="0.3">
      <c r="A372" s="181">
        <v>371</v>
      </c>
      <c r="B372" s="181" t="str">
        <f t="shared" si="21"/>
        <v>0-3.04m15</v>
      </c>
      <c r="C372" s="182">
        <f>'1. General information'!$R$8</f>
        <v>0</v>
      </c>
      <c r="D372" s="182" t="s">
        <v>439</v>
      </c>
      <c r="E372" s="190" t="s">
        <v>840</v>
      </c>
      <c r="F372" s="182" t="str">
        <f t="shared" si="22"/>
        <v>Vials/packs distributed (federal) - Other (specify) - District15</v>
      </c>
      <c r="G372" s="186">
        <f>'3. Vaccines and supplies'!U33</f>
        <v>0</v>
      </c>
    </row>
    <row r="373" spans="1:7" ht="14.25" customHeight="1" x14ac:dyDescent="0.3">
      <c r="A373" s="181">
        <v>372</v>
      </c>
      <c r="B373" s="181" t="str">
        <f t="shared" si="21"/>
        <v>0-3.04n15</v>
      </c>
      <c r="C373" s="182">
        <f>'1. General information'!$R$8</f>
        <v>0</v>
      </c>
      <c r="D373" s="182" t="s">
        <v>439</v>
      </c>
      <c r="E373" s="190" t="s">
        <v>841</v>
      </c>
      <c r="F373" s="182" t="str">
        <f t="shared" si="22"/>
        <v>Vials/packs distributed (federal) - Other (specify) - District15</v>
      </c>
      <c r="G373" s="186">
        <f>'3. Vaccines and supplies'!U34</f>
        <v>0</v>
      </c>
    </row>
    <row r="374" spans="1:7" ht="14.25" customHeight="1" x14ac:dyDescent="0.3">
      <c r="A374" s="181">
        <v>373</v>
      </c>
      <c r="B374" s="181" t="str">
        <f t="shared" si="21"/>
        <v>0-3.04a16</v>
      </c>
      <c r="C374" s="182">
        <f>'1. General information'!$R$8</f>
        <v>0</v>
      </c>
      <c r="D374" s="182" t="s">
        <v>439</v>
      </c>
      <c r="E374" s="190" t="s">
        <v>842</v>
      </c>
      <c r="F374" s="182" t="str">
        <f t="shared" ref="F374:F387" si="23">CONCATENATE(F150, " - District16")</f>
        <v>Vials/packs distributed (federal) - AD Syringes - District16</v>
      </c>
      <c r="G374" s="186">
        <f>'3. Vaccines and supplies'!V21</f>
        <v>0</v>
      </c>
    </row>
    <row r="375" spans="1:7" ht="14.25" customHeight="1" x14ac:dyDescent="0.3">
      <c r="A375" s="181">
        <v>374</v>
      </c>
      <c r="B375" s="181" t="str">
        <f t="shared" si="21"/>
        <v>0-3.04b16</v>
      </c>
      <c r="C375" s="182">
        <f>'1. General information'!$R$8</f>
        <v>0</v>
      </c>
      <c r="D375" s="182" t="s">
        <v>439</v>
      </c>
      <c r="E375" s="190" t="s">
        <v>843</v>
      </c>
      <c r="F375" s="182" t="str">
        <f t="shared" si="23"/>
        <v>Vials/packs distributed (federal) - Reconstitution syringes - District16</v>
      </c>
      <c r="G375" s="186">
        <f>'3. Vaccines and supplies'!V22</f>
        <v>0</v>
      </c>
    </row>
    <row r="376" spans="1:7" ht="14.25" customHeight="1" x14ac:dyDescent="0.3">
      <c r="A376" s="181">
        <v>375</v>
      </c>
      <c r="B376" s="181" t="str">
        <f t="shared" si="21"/>
        <v>0-3.04c16</v>
      </c>
      <c r="C376" s="182">
        <f>'1. General information'!$R$8</f>
        <v>0</v>
      </c>
      <c r="D376" s="182" t="s">
        <v>439</v>
      </c>
      <c r="E376" s="190" t="s">
        <v>844</v>
      </c>
      <c r="F376" s="182" t="str">
        <f t="shared" si="23"/>
        <v>Vials/packs distributed (federal) - Safety box carton - District16</v>
      </c>
      <c r="G376" s="186">
        <f>'3. Vaccines and supplies'!V23</f>
        <v>0</v>
      </c>
    </row>
    <row r="377" spans="1:7" ht="14.25" customHeight="1" x14ac:dyDescent="0.3">
      <c r="A377" s="181">
        <v>376</v>
      </c>
      <c r="B377" s="181" t="str">
        <f t="shared" si="21"/>
        <v>0-3.04d16</v>
      </c>
      <c r="C377" s="182">
        <f>'1. General information'!$R$8</f>
        <v>0</v>
      </c>
      <c r="D377" s="182" t="s">
        <v>439</v>
      </c>
      <c r="E377" s="190" t="s">
        <v>845</v>
      </c>
      <c r="F377" s="182" t="str">
        <f t="shared" si="23"/>
        <v>Vials/packs distributed (federal) - Hand sanitizer / detergent - District16</v>
      </c>
      <c r="G377" s="186">
        <f>'3. Vaccines and supplies'!V24</f>
        <v>0</v>
      </c>
    </row>
    <row r="378" spans="1:7" ht="14.25" customHeight="1" x14ac:dyDescent="0.3">
      <c r="A378" s="181">
        <v>377</v>
      </c>
      <c r="B378" s="181" t="str">
        <f t="shared" si="21"/>
        <v>0-3.04e16</v>
      </c>
      <c r="C378" s="182">
        <f>'1. General information'!$R$8</f>
        <v>0</v>
      </c>
      <c r="D378" s="182" t="s">
        <v>439</v>
      </c>
      <c r="E378" s="190" t="s">
        <v>846</v>
      </c>
      <c r="F378" s="182" t="str">
        <f t="shared" si="23"/>
        <v>Vials/packs distributed (federal) - Biohazard plastic bags - District16</v>
      </c>
      <c r="G378" s="186">
        <f>'3. Vaccines and supplies'!V25</f>
        <v>0</v>
      </c>
    </row>
    <row r="379" spans="1:7" ht="14.25" customHeight="1" x14ac:dyDescent="0.3">
      <c r="A379" s="181">
        <v>378</v>
      </c>
      <c r="B379" s="181" t="str">
        <f t="shared" si="21"/>
        <v>0-3.04f16</v>
      </c>
      <c r="C379" s="182">
        <f>'1. General information'!$R$8</f>
        <v>0</v>
      </c>
      <c r="D379" s="182" t="s">
        <v>439</v>
      </c>
      <c r="E379" s="190" t="s">
        <v>847</v>
      </c>
      <c r="F379" s="182" t="str">
        <f t="shared" si="23"/>
        <v>Vials/packs distributed (federal) - Black bags - District16</v>
      </c>
      <c r="G379" s="186">
        <f>'3. Vaccines and supplies'!V26</f>
        <v>0</v>
      </c>
    </row>
    <row r="380" spans="1:7" ht="14.25" customHeight="1" x14ac:dyDescent="0.3">
      <c r="A380" s="181">
        <v>379</v>
      </c>
      <c r="B380" s="181" t="str">
        <f t="shared" si="21"/>
        <v>0-3.04g16</v>
      </c>
      <c r="C380" s="182">
        <f>'1. General information'!$R$8</f>
        <v>0</v>
      </c>
      <c r="D380" s="182" t="s">
        <v>439</v>
      </c>
      <c r="E380" s="190" t="s">
        <v>848</v>
      </c>
      <c r="F380" s="182" t="str">
        <f t="shared" si="23"/>
        <v>Vials/packs distributed (federal) - Disinfectant - District16</v>
      </c>
      <c r="G380" s="186">
        <f>'3. Vaccines and supplies'!V27</f>
        <v>0</v>
      </c>
    </row>
    <row r="381" spans="1:7" ht="14.25" customHeight="1" x14ac:dyDescent="0.3">
      <c r="A381" s="181">
        <v>380</v>
      </c>
      <c r="B381" s="181" t="str">
        <f t="shared" si="21"/>
        <v>0-3.04h16</v>
      </c>
      <c r="C381" s="182">
        <f>'1. General information'!$R$8</f>
        <v>0</v>
      </c>
      <c r="D381" s="182" t="s">
        <v>439</v>
      </c>
      <c r="E381" s="190" t="s">
        <v>849</v>
      </c>
      <c r="F381" s="182" t="str">
        <f t="shared" si="23"/>
        <v>Vials/packs distributed (federal) - Cotton wool - District16</v>
      </c>
      <c r="G381" s="186">
        <f>'3. Vaccines and supplies'!V28</f>
        <v>0</v>
      </c>
    </row>
    <row r="382" spans="1:7" ht="14.25" customHeight="1" x14ac:dyDescent="0.3">
      <c r="A382" s="181">
        <v>381</v>
      </c>
      <c r="B382" s="181" t="str">
        <f t="shared" si="21"/>
        <v>0-3.04i16</v>
      </c>
      <c r="C382" s="182">
        <f>'1. General information'!$R$8</f>
        <v>0</v>
      </c>
      <c r="D382" s="182" t="s">
        <v>439</v>
      </c>
      <c r="E382" s="190" t="s">
        <v>850</v>
      </c>
      <c r="F382" s="182" t="str">
        <f t="shared" si="23"/>
        <v>Vials/packs distributed (federal) - AEFI Kit - District16</v>
      </c>
      <c r="G382" s="186">
        <f>'3. Vaccines and supplies'!V29</f>
        <v>0</v>
      </c>
    </row>
    <row r="383" spans="1:7" ht="14.25" customHeight="1" x14ac:dyDescent="0.3">
      <c r="A383" s="181">
        <v>382</v>
      </c>
      <c r="B383" s="181" t="str">
        <f t="shared" si="21"/>
        <v>0-3.04j16</v>
      </c>
      <c r="C383" s="182">
        <f>'1. General information'!$R$8</f>
        <v>0</v>
      </c>
      <c r="D383" s="182" t="s">
        <v>439</v>
      </c>
      <c r="E383" s="190" t="s">
        <v>851</v>
      </c>
      <c r="F383" s="182" t="str">
        <f t="shared" si="23"/>
        <v>Vials/packs distributed (federal) - Indelible ink finger markers - District16</v>
      </c>
      <c r="G383" s="186">
        <f>'3. Vaccines and supplies'!V30</f>
        <v>0</v>
      </c>
    </row>
    <row r="384" spans="1:7" ht="14.25" customHeight="1" x14ac:dyDescent="0.3">
      <c r="A384" s="181">
        <v>383</v>
      </c>
      <c r="B384" s="181" t="str">
        <f t="shared" si="21"/>
        <v>0-3.04k16</v>
      </c>
      <c r="C384" s="182">
        <f>'1. General information'!$R$8</f>
        <v>0</v>
      </c>
      <c r="D384" s="182" t="s">
        <v>439</v>
      </c>
      <c r="E384" s="190" t="s">
        <v>852</v>
      </c>
      <c r="F384" s="182" t="str">
        <f t="shared" si="23"/>
        <v>Vials/packs distributed (federal) - Gloves - District16</v>
      </c>
      <c r="G384" s="186">
        <f>'3. Vaccines and supplies'!V31</f>
        <v>0</v>
      </c>
    </row>
    <row r="385" spans="1:7" ht="14.25" customHeight="1" x14ac:dyDescent="0.3">
      <c r="A385" s="181">
        <v>384</v>
      </c>
      <c r="B385" s="181" t="str">
        <f t="shared" si="21"/>
        <v>0-3.04l16</v>
      </c>
      <c r="C385" s="182">
        <f>'1. General information'!$R$8</f>
        <v>0</v>
      </c>
      <c r="D385" s="182" t="s">
        <v>439</v>
      </c>
      <c r="E385" s="190" t="s">
        <v>853</v>
      </c>
      <c r="F385" s="182" t="str">
        <f t="shared" si="23"/>
        <v>Vials/packs distributed (federal) - Other (specify) - District16</v>
      </c>
      <c r="G385" s="186">
        <f>'3. Vaccines and supplies'!V32</f>
        <v>0</v>
      </c>
    </row>
    <row r="386" spans="1:7" ht="14.25" customHeight="1" x14ac:dyDescent="0.3">
      <c r="A386" s="181">
        <v>385</v>
      </c>
      <c r="B386" s="181" t="str">
        <f t="shared" si="21"/>
        <v>0-3.04m16</v>
      </c>
      <c r="C386" s="182">
        <f>'1. General information'!$R$8</f>
        <v>0</v>
      </c>
      <c r="D386" s="182" t="s">
        <v>439</v>
      </c>
      <c r="E386" s="190" t="s">
        <v>854</v>
      </c>
      <c r="F386" s="182" t="str">
        <f t="shared" si="23"/>
        <v>Vials/packs distributed (federal) - Other (specify) - District16</v>
      </c>
      <c r="G386" s="186">
        <f>'3. Vaccines and supplies'!V33</f>
        <v>0</v>
      </c>
    </row>
    <row r="387" spans="1:7" ht="14.25" customHeight="1" x14ac:dyDescent="0.3">
      <c r="A387" s="181">
        <v>386</v>
      </c>
      <c r="B387" s="181" t="str">
        <f t="shared" si="21"/>
        <v>0-3.04n16</v>
      </c>
      <c r="C387" s="182">
        <f>'1. General information'!$R$8</f>
        <v>0</v>
      </c>
      <c r="D387" s="182" t="s">
        <v>439</v>
      </c>
      <c r="E387" s="190" t="s">
        <v>855</v>
      </c>
      <c r="F387" s="182" t="str">
        <f t="shared" si="23"/>
        <v>Vials/packs distributed (federal) - Other (specify) - District16</v>
      </c>
      <c r="G387" s="186">
        <f>'3. Vaccines and supplies'!V34</f>
        <v>0</v>
      </c>
    </row>
    <row r="388" spans="1:7" ht="14.25" customHeight="1" x14ac:dyDescent="0.3">
      <c r="A388" s="181">
        <v>387</v>
      </c>
      <c r="B388" s="181" t="str">
        <f t="shared" si="21"/>
        <v>0-3.04a17</v>
      </c>
      <c r="C388" s="182">
        <f>'1. General information'!$R$8</f>
        <v>0</v>
      </c>
      <c r="D388" s="182" t="s">
        <v>439</v>
      </c>
      <c r="E388" s="190" t="s">
        <v>856</v>
      </c>
      <c r="F388" s="182" t="str">
        <f t="shared" ref="F388:F401" si="24">CONCATENATE(F150, " - District17")</f>
        <v>Vials/packs distributed (federal) - AD Syringes - District17</v>
      </c>
      <c r="G388" s="186">
        <f>'3. Vaccines and supplies'!W21</f>
        <v>0</v>
      </c>
    </row>
    <row r="389" spans="1:7" ht="14.25" customHeight="1" x14ac:dyDescent="0.3">
      <c r="A389" s="181">
        <v>388</v>
      </c>
      <c r="B389" s="181" t="str">
        <f t="shared" si="21"/>
        <v>0-3.04b17</v>
      </c>
      <c r="C389" s="182">
        <f>'1. General information'!$R$8</f>
        <v>0</v>
      </c>
      <c r="D389" s="182" t="s">
        <v>439</v>
      </c>
      <c r="E389" s="190" t="s">
        <v>857</v>
      </c>
      <c r="F389" s="182" t="str">
        <f t="shared" si="24"/>
        <v>Vials/packs distributed (federal) - Reconstitution syringes - District17</v>
      </c>
      <c r="G389" s="186">
        <f>'3. Vaccines and supplies'!W22</f>
        <v>0</v>
      </c>
    </row>
    <row r="390" spans="1:7" ht="14.25" customHeight="1" x14ac:dyDescent="0.3">
      <c r="A390" s="181">
        <v>389</v>
      </c>
      <c r="B390" s="181" t="str">
        <f t="shared" si="21"/>
        <v>0-3.04c17</v>
      </c>
      <c r="C390" s="182">
        <f>'1. General information'!$R$8</f>
        <v>0</v>
      </c>
      <c r="D390" s="182" t="s">
        <v>439</v>
      </c>
      <c r="E390" s="190" t="s">
        <v>858</v>
      </c>
      <c r="F390" s="182" t="str">
        <f t="shared" si="24"/>
        <v>Vials/packs distributed (federal) - Safety box carton - District17</v>
      </c>
      <c r="G390" s="186">
        <f>'3. Vaccines and supplies'!W23</f>
        <v>0</v>
      </c>
    </row>
    <row r="391" spans="1:7" ht="14.25" customHeight="1" x14ac:dyDescent="0.3">
      <c r="A391" s="181">
        <v>390</v>
      </c>
      <c r="B391" s="181" t="str">
        <f t="shared" si="21"/>
        <v>0-3.04d17</v>
      </c>
      <c r="C391" s="182">
        <f>'1. General information'!$R$8</f>
        <v>0</v>
      </c>
      <c r="D391" s="182" t="s">
        <v>439</v>
      </c>
      <c r="E391" s="190" t="s">
        <v>859</v>
      </c>
      <c r="F391" s="182" t="str">
        <f t="shared" si="24"/>
        <v>Vials/packs distributed (federal) - Hand sanitizer / detergent - District17</v>
      </c>
      <c r="G391" s="186">
        <f>'3. Vaccines and supplies'!W24</f>
        <v>0</v>
      </c>
    </row>
    <row r="392" spans="1:7" ht="14.25" customHeight="1" x14ac:dyDescent="0.3">
      <c r="A392" s="181">
        <v>391</v>
      </c>
      <c r="B392" s="181" t="str">
        <f t="shared" si="21"/>
        <v>0-3.04e17</v>
      </c>
      <c r="C392" s="182">
        <f>'1. General information'!$R$8</f>
        <v>0</v>
      </c>
      <c r="D392" s="182" t="s">
        <v>439</v>
      </c>
      <c r="E392" s="190" t="s">
        <v>860</v>
      </c>
      <c r="F392" s="182" t="str">
        <f t="shared" si="24"/>
        <v>Vials/packs distributed (federal) - Biohazard plastic bags - District17</v>
      </c>
      <c r="G392" s="186">
        <f>'3. Vaccines and supplies'!W25</f>
        <v>0</v>
      </c>
    </row>
    <row r="393" spans="1:7" ht="14.25" customHeight="1" x14ac:dyDescent="0.3">
      <c r="A393" s="181">
        <v>392</v>
      </c>
      <c r="B393" s="181" t="str">
        <f t="shared" si="21"/>
        <v>0-3.04f17</v>
      </c>
      <c r="C393" s="182">
        <f>'1. General information'!$R$8</f>
        <v>0</v>
      </c>
      <c r="D393" s="182" t="s">
        <v>439</v>
      </c>
      <c r="E393" s="190" t="s">
        <v>861</v>
      </c>
      <c r="F393" s="182" t="str">
        <f t="shared" si="24"/>
        <v>Vials/packs distributed (federal) - Black bags - District17</v>
      </c>
      <c r="G393" s="186">
        <f>'3. Vaccines and supplies'!W26</f>
        <v>0</v>
      </c>
    </row>
    <row r="394" spans="1:7" ht="14.25" customHeight="1" x14ac:dyDescent="0.3">
      <c r="A394" s="181">
        <v>393</v>
      </c>
      <c r="B394" s="181" t="str">
        <f t="shared" si="21"/>
        <v>0-3.04g17</v>
      </c>
      <c r="C394" s="182">
        <f>'1. General information'!$R$8</f>
        <v>0</v>
      </c>
      <c r="D394" s="182" t="s">
        <v>439</v>
      </c>
      <c r="E394" s="190" t="s">
        <v>862</v>
      </c>
      <c r="F394" s="182" t="str">
        <f t="shared" si="24"/>
        <v>Vials/packs distributed (federal) - Disinfectant - District17</v>
      </c>
      <c r="G394" s="186">
        <f>'3. Vaccines and supplies'!W27</f>
        <v>0</v>
      </c>
    </row>
    <row r="395" spans="1:7" ht="14.25" customHeight="1" x14ac:dyDescent="0.3">
      <c r="A395" s="181">
        <v>394</v>
      </c>
      <c r="B395" s="181" t="str">
        <f t="shared" si="21"/>
        <v>0-3.04h17</v>
      </c>
      <c r="C395" s="182">
        <f>'1. General information'!$R$8</f>
        <v>0</v>
      </c>
      <c r="D395" s="182" t="s">
        <v>439</v>
      </c>
      <c r="E395" s="190" t="s">
        <v>863</v>
      </c>
      <c r="F395" s="182" t="str">
        <f t="shared" si="24"/>
        <v>Vials/packs distributed (federal) - Cotton wool - District17</v>
      </c>
      <c r="G395" s="186">
        <f>'3. Vaccines and supplies'!W28</f>
        <v>0</v>
      </c>
    </row>
    <row r="396" spans="1:7" ht="14.25" customHeight="1" x14ac:dyDescent="0.3">
      <c r="A396" s="181">
        <v>395</v>
      </c>
      <c r="B396" s="181" t="str">
        <f t="shared" si="21"/>
        <v>0-3.04i17</v>
      </c>
      <c r="C396" s="182">
        <f>'1. General information'!$R$8</f>
        <v>0</v>
      </c>
      <c r="D396" s="182" t="s">
        <v>439</v>
      </c>
      <c r="E396" s="190" t="s">
        <v>864</v>
      </c>
      <c r="F396" s="182" t="str">
        <f t="shared" si="24"/>
        <v>Vials/packs distributed (federal) - AEFI Kit - District17</v>
      </c>
      <c r="G396" s="186">
        <f>'3. Vaccines and supplies'!W29</f>
        <v>0</v>
      </c>
    </row>
    <row r="397" spans="1:7" ht="14.25" customHeight="1" x14ac:dyDescent="0.3">
      <c r="A397" s="181">
        <v>396</v>
      </c>
      <c r="B397" s="181" t="str">
        <f t="shared" si="21"/>
        <v>0-3.04j17</v>
      </c>
      <c r="C397" s="182">
        <f>'1. General information'!$R$8</f>
        <v>0</v>
      </c>
      <c r="D397" s="182" t="s">
        <v>439</v>
      </c>
      <c r="E397" s="190" t="s">
        <v>865</v>
      </c>
      <c r="F397" s="182" t="str">
        <f t="shared" si="24"/>
        <v>Vials/packs distributed (federal) - Indelible ink finger markers - District17</v>
      </c>
      <c r="G397" s="186">
        <f>'3. Vaccines and supplies'!W30</f>
        <v>0</v>
      </c>
    </row>
    <row r="398" spans="1:7" ht="14.25" customHeight="1" x14ac:dyDescent="0.3">
      <c r="A398" s="181">
        <v>397</v>
      </c>
      <c r="B398" s="181" t="str">
        <f t="shared" si="21"/>
        <v>0-3.04k17</v>
      </c>
      <c r="C398" s="182">
        <f>'1. General information'!$R$8</f>
        <v>0</v>
      </c>
      <c r="D398" s="182" t="s">
        <v>439</v>
      </c>
      <c r="E398" s="190" t="s">
        <v>866</v>
      </c>
      <c r="F398" s="182" t="str">
        <f t="shared" si="24"/>
        <v>Vials/packs distributed (federal) - Gloves - District17</v>
      </c>
      <c r="G398" s="186">
        <f>'3. Vaccines and supplies'!W31</f>
        <v>0</v>
      </c>
    </row>
    <row r="399" spans="1:7" ht="14.25" customHeight="1" x14ac:dyDescent="0.3">
      <c r="A399" s="181">
        <v>398</v>
      </c>
      <c r="B399" s="181" t="str">
        <f t="shared" si="21"/>
        <v>0-3.04l17</v>
      </c>
      <c r="C399" s="182">
        <f>'1. General information'!$R$8</f>
        <v>0</v>
      </c>
      <c r="D399" s="182" t="s">
        <v>439</v>
      </c>
      <c r="E399" s="190" t="s">
        <v>867</v>
      </c>
      <c r="F399" s="182" t="str">
        <f t="shared" si="24"/>
        <v>Vials/packs distributed (federal) - Other (specify) - District17</v>
      </c>
      <c r="G399" s="186">
        <f>'3. Vaccines and supplies'!W32</f>
        <v>0</v>
      </c>
    </row>
    <row r="400" spans="1:7" ht="14.25" customHeight="1" x14ac:dyDescent="0.3">
      <c r="A400" s="181">
        <v>399</v>
      </c>
      <c r="B400" s="181" t="str">
        <f t="shared" si="21"/>
        <v>0-3.04m17</v>
      </c>
      <c r="C400" s="182">
        <f>'1. General information'!$R$8</f>
        <v>0</v>
      </c>
      <c r="D400" s="182" t="s">
        <v>439</v>
      </c>
      <c r="E400" s="190" t="s">
        <v>868</v>
      </c>
      <c r="F400" s="182" t="str">
        <f t="shared" si="24"/>
        <v>Vials/packs distributed (federal) - Other (specify) - District17</v>
      </c>
      <c r="G400" s="186">
        <f>'3. Vaccines and supplies'!W33</f>
        <v>0</v>
      </c>
    </row>
    <row r="401" spans="1:7" ht="14.25" customHeight="1" x14ac:dyDescent="0.3">
      <c r="A401" s="181">
        <v>400</v>
      </c>
      <c r="B401" s="181" t="str">
        <f t="shared" si="21"/>
        <v>0-3.04n17</v>
      </c>
      <c r="C401" s="182">
        <f>'1. General information'!$R$8</f>
        <v>0</v>
      </c>
      <c r="D401" s="182" t="s">
        <v>439</v>
      </c>
      <c r="E401" s="190" t="s">
        <v>869</v>
      </c>
      <c r="F401" s="182" t="str">
        <f t="shared" si="24"/>
        <v>Vials/packs distributed (federal) - Other (specify) - District17</v>
      </c>
      <c r="G401" s="186">
        <f>'3. Vaccines and supplies'!W34</f>
        <v>0</v>
      </c>
    </row>
    <row r="402" spans="1:7" ht="14.25" customHeight="1" x14ac:dyDescent="0.3">
      <c r="A402" s="181">
        <v>401</v>
      </c>
      <c r="B402" s="181" t="str">
        <f t="shared" si="21"/>
        <v>0-3.04a18</v>
      </c>
      <c r="C402" s="182">
        <f>'1. General information'!$R$8</f>
        <v>0</v>
      </c>
      <c r="D402" s="182" t="s">
        <v>439</v>
      </c>
      <c r="E402" s="190" t="s">
        <v>870</v>
      </c>
      <c r="F402" s="182" t="str">
        <f t="shared" ref="F402:F415" si="25">CONCATENATE(F150, " - District18")</f>
        <v>Vials/packs distributed (federal) - AD Syringes - District18</v>
      </c>
      <c r="G402" s="186">
        <f>'3. Vaccines and supplies'!X21</f>
        <v>0</v>
      </c>
    </row>
    <row r="403" spans="1:7" ht="14.25" customHeight="1" x14ac:dyDescent="0.3">
      <c r="A403" s="181">
        <v>402</v>
      </c>
      <c r="B403" s="181" t="str">
        <f t="shared" si="21"/>
        <v>0-3.04b18</v>
      </c>
      <c r="C403" s="182">
        <f>'1. General information'!$R$8</f>
        <v>0</v>
      </c>
      <c r="D403" s="182" t="s">
        <v>439</v>
      </c>
      <c r="E403" s="190" t="s">
        <v>871</v>
      </c>
      <c r="F403" s="182" t="str">
        <f t="shared" si="25"/>
        <v>Vials/packs distributed (federal) - Reconstitution syringes - District18</v>
      </c>
      <c r="G403" s="186">
        <f>'3. Vaccines and supplies'!X22</f>
        <v>0</v>
      </c>
    </row>
    <row r="404" spans="1:7" ht="14.25" customHeight="1" x14ac:dyDescent="0.3">
      <c r="A404" s="181">
        <v>403</v>
      </c>
      <c r="B404" s="181" t="str">
        <f t="shared" si="21"/>
        <v>0-3.04c18</v>
      </c>
      <c r="C404" s="182">
        <f>'1. General information'!$R$8</f>
        <v>0</v>
      </c>
      <c r="D404" s="182" t="s">
        <v>439</v>
      </c>
      <c r="E404" s="190" t="s">
        <v>872</v>
      </c>
      <c r="F404" s="182" t="str">
        <f t="shared" si="25"/>
        <v>Vials/packs distributed (federal) - Safety box carton - District18</v>
      </c>
      <c r="G404" s="186">
        <f>'3. Vaccines and supplies'!X23</f>
        <v>0</v>
      </c>
    </row>
    <row r="405" spans="1:7" ht="14.25" customHeight="1" x14ac:dyDescent="0.3">
      <c r="A405" s="181">
        <v>404</v>
      </c>
      <c r="B405" s="181" t="str">
        <f t="shared" si="21"/>
        <v>0-3.04d18</v>
      </c>
      <c r="C405" s="182">
        <f>'1. General information'!$R$8</f>
        <v>0</v>
      </c>
      <c r="D405" s="182" t="s">
        <v>439</v>
      </c>
      <c r="E405" s="190" t="s">
        <v>873</v>
      </c>
      <c r="F405" s="182" t="str">
        <f t="shared" si="25"/>
        <v>Vials/packs distributed (federal) - Hand sanitizer / detergent - District18</v>
      </c>
      <c r="G405" s="186">
        <f>'3. Vaccines and supplies'!X24</f>
        <v>0</v>
      </c>
    </row>
    <row r="406" spans="1:7" ht="14.25" customHeight="1" x14ac:dyDescent="0.3">
      <c r="A406" s="181">
        <v>405</v>
      </c>
      <c r="B406" s="181" t="str">
        <f t="shared" si="21"/>
        <v>0-3.04e18</v>
      </c>
      <c r="C406" s="182">
        <f>'1. General information'!$R$8</f>
        <v>0</v>
      </c>
      <c r="D406" s="182" t="s">
        <v>439</v>
      </c>
      <c r="E406" s="190" t="s">
        <v>874</v>
      </c>
      <c r="F406" s="182" t="str">
        <f t="shared" si="25"/>
        <v>Vials/packs distributed (federal) - Biohazard plastic bags - District18</v>
      </c>
      <c r="G406" s="186">
        <f>'3. Vaccines and supplies'!X25</f>
        <v>0</v>
      </c>
    </row>
    <row r="407" spans="1:7" ht="14.25" customHeight="1" x14ac:dyDescent="0.3">
      <c r="A407" s="181">
        <v>406</v>
      </c>
      <c r="B407" s="181" t="str">
        <f t="shared" si="21"/>
        <v>0-3.04f18</v>
      </c>
      <c r="C407" s="182">
        <f>'1. General information'!$R$8</f>
        <v>0</v>
      </c>
      <c r="D407" s="182" t="s">
        <v>439</v>
      </c>
      <c r="E407" s="190" t="s">
        <v>875</v>
      </c>
      <c r="F407" s="182" t="str">
        <f t="shared" si="25"/>
        <v>Vials/packs distributed (federal) - Black bags - District18</v>
      </c>
      <c r="G407" s="186">
        <f>'3. Vaccines and supplies'!X26</f>
        <v>0</v>
      </c>
    </row>
    <row r="408" spans="1:7" ht="14.25" customHeight="1" x14ac:dyDescent="0.3">
      <c r="A408" s="181">
        <v>407</v>
      </c>
      <c r="B408" s="181" t="str">
        <f t="shared" si="21"/>
        <v>0-3.04g18</v>
      </c>
      <c r="C408" s="182">
        <f>'1. General information'!$R$8</f>
        <v>0</v>
      </c>
      <c r="D408" s="182" t="s">
        <v>439</v>
      </c>
      <c r="E408" s="190" t="s">
        <v>876</v>
      </c>
      <c r="F408" s="182" t="str">
        <f t="shared" si="25"/>
        <v>Vials/packs distributed (federal) - Disinfectant - District18</v>
      </c>
      <c r="G408" s="186">
        <f>'3. Vaccines and supplies'!X27</f>
        <v>0</v>
      </c>
    </row>
    <row r="409" spans="1:7" ht="14.25" customHeight="1" x14ac:dyDescent="0.3">
      <c r="A409" s="181">
        <v>408</v>
      </c>
      <c r="B409" s="181" t="str">
        <f t="shared" si="21"/>
        <v>0-3.04h18</v>
      </c>
      <c r="C409" s="182">
        <f>'1. General information'!$R$8</f>
        <v>0</v>
      </c>
      <c r="D409" s="182" t="s">
        <v>439</v>
      </c>
      <c r="E409" s="190" t="s">
        <v>877</v>
      </c>
      <c r="F409" s="182" t="str">
        <f t="shared" si="25"/>
        <v>Vials/packs distributed (federal) - Cotton wool - District18</v>
      </c>
      <c r="G409" s="186">
        <f>'3. Vaccines and supplies'!X28</f>
        <v>0</v>
      </c>
    </row>
    <row r="410" spans="1:7" ht="14.25" customHeight="1" x14ac:dyDescent="0.3">
      <c r="A410" s="181">
        <v>409</v>
      </c>
      <c r="B410" s="181" t="str">
        <f t="shared" si="21"/>
        <v>0-3.04i18</v>
      </c>
      <c r="C410" s="182">
        <f>'1. General information'!$R$8</f>
        <v>0</v>
      </c>
      <c r="D410" s="182" t="s">
        <v>439</v>
      </c>
      <c r="E410" s="190" t="s">
        <v>878</v>
      </c>
      <c r="F410" s="182" t="str">
        <f t="shared" si="25"/>
        <v>Vials/packs distributed (federal) - AEFI Kit - District18</v>
      </c>
      <c r="G410" s="186">
        <f>'3. Vaccines and supplies'!X29</f>
        <v>0</v>
      </c>
    </row>
    <row r="411" spans="1:7" ht="14.25" customHeight="1" x14ac:dyDescent="0.3">
      <c r="A411" s="181">
        <v>410</v>
      </c>
      <c r="B411" s="181" t="str">
        <f t="shared" si="21"/>
        <v>0-3.04j18</v>
      </c>
      <c r="C411" s="182">
        <f>'1. General information'!$R$8</f>
        <v>0</v>
      </c>
      <c r="D411" s="182" t="s">
        <v>439</v>
      </c>
      <c r="E411" s="190" t="s">
        <v>879</v>
      </c>
      <c r="F411" s="182" t="str">
        <f t="shared" si="25"/>
        <v>Vials/packs distributed (federal) - Indelible ink finger markers - District18</v>
      </c>
      <c r="G411" s="186">
        <f>'3. Vaccines and supplies'!X30</f>
        <v>0</v>
      </c>
    </row>
    <row r="412" spans="1:7" ht="14.25" customHeight="1" x14ac:dyDescent="0.3">
      <c r="A412" s="181">
        <v>411</v>
      </c>
      <c r="B412" s="181" t="str">
        <f t="shared" si="21"/>
        <v>0-3.04k18</v>
      </c>
      <c r="C412" s="182">
        <f>'1. General information'!$R$8</f>
        <v>0</v>
      </c>
      <c r="D412" s="182" t="s">
        <v>439</v>
      </c>
      <c r="E412" s="190" t="s">
        <v>880</v>
      </c>
      <c r="F412" s="182" t="str">
        <f t="shared" si="25"/>
        <v>Vials/packs distributed (federal) - Gloves - District18</v>
      </c>
      <c r="G412" s="186">
        <f>'3. Vaccines and supplies'!X31</f>
        <v>0</v>
      </c>
    </row>
    <row r="413" spans="1:7" ht="14.25" customHeight="1" x14ac:dyDescent="0.3">
      <c r="A413" s="181">
        <v>412</v>
      </c>
      <c r="B413" s="181" t="str">
        <f t="shared" si="21"/>
        <v>0-3.04l18</v>
      </c>
      <c r="C413" s="182">
        <f>'1. General information'!$R$8</f>
        <v>0</v>
      </c>
      <c r="D413" s="182" t="s">
        <v>439</v>
      </c>
      <c r="E413" s="190" t="s">
        <v>881</v>
      </c>
      <c r="F413" s="182" t="str">
        <f t="shared" si="25"/>
        <v>Vials/packs distributed (federal) - Other (specify) - District18</v>
      </c>
      <c r="G413" s="186">
        <f>'3. Vaccines and supplies'!X32</f>
        <v>0</v>
      </c>
    </row>
    <row r="414" spans="1:7" ht="14.25" customHeight="1" x14ac:dyDescent="0.3">
      <c r="A414" s="181">
        <v>413</v>
      </c>
      <c r="B414" s="181" t="str">
        <f t="shared" si="21"/>
        <v>0-3.04m18</v>
      </c>
      <c r="C414" s="182">
        <f>'1. General information'!$R$8</f>
        <v>0</v>
      </c>
      <c r="D414" s="182" t="s">
        <v>439</v>
      </c>
      <c r="E414" s="190" t="s">
        <v>882</v>
      </c>
      <c r="F414" s="182" t="str">
        <f t="shared" si="25"/>
        <v>Vials/packs distributed (federal) - Other (specify) - District18</v>
      </c>
      <c r="G414" s="186">
        <f>'3. Vaccines and supplies'!X33</f>
        <v>0</v>
      </c>
    </row>
    <row r="415" spans="1:7" ht="14.25" customHeight="1" x14ac:dyDescent="0.3">
      <c r="A415" s="181">
        <v>414</v>
      </c>
      <c r="B415" s="181" t="str">
        <f t="shared" si="21"/>
        <v>0-3.04n18</v>
      </c>
      <c r="C415" s="182">
        <f>'1. General information'!$R$8</f>
        <v>0</v>
      </c>
      <c r="D415" s="182" t="s">
        <v>439</v>
      </c>
      <c r="E415" s="190" t="s">
        <v>883</v>
      </c>
      <c r="F415" s="182" t="str">
        <f t="shared" si="25"/>
        <v>Vials/packs distributed (federal) - Other (specify) - District18</v>
      </c>
      <c r="G415" s="186">
        <f>'3. Vaccines and supplies'!X34</f>
        <v>0</v>
      </c>
    </row>
    <row r="416" spans="1:7" ht="14.25" customHeight="1" x14ac:dyDescent="0.3">
      <c r="A416" s="181">
        <v>415</v>
      </c>
      <c r="B416" s="181" t="str">
        <f t="shared" si="21"/>
        <v>0-3.04a19</v>
      </c>
      <c r="C416" s="182">
        <f>'1. General information'!$R$8</f>
        <v>0</v>
      </c>
      <c r="D416" s="182" t="s">
        <v>439</v>
      </c>
      <c r="E416" s="190" t="s">
        <v>884</v>
      </c>
      <c r="F416" s="182" t="str">
        <f t="shared" ref="F416:F429" si="26">CONCATENATE(F150, " - District19")</f>
        <v>Vials/packs distributed (federal) - AD Syringes - District19</v>
      </c>
      <c r="G416" s="186">
        <f>'3. Vaccines and supplies'!Y21</f>
        <v>0</v>
      </c>
    </row>
    <row r="417" spans="1:7" ht="14.25" customHeight="1" x14ac:dyDescent="0.3">
      <c r="A417" s="181">
        <v>416</v>
      </c>
      <c r="B417" s="181" t="str">
        <f t="shared" si="21"/>
        <v>0-3.04b19</v>
      </c>
      <c r="C417" s="182">
        <f>'1. General information'!$R$8</f>
        <v>0</v>
      </c>
      <c r="D417" s="182" t="s">
        <v>439</v>
      </c>
      <c r="E417" s="190" t="s">
        <v>885</v>
      </c>
      <c r="F417" s="182" t="str">
        <f t="shared" si="26"/>
        <v>Vials/packs distributed (federal) - Reconstitution syringes - District19</v>
      </c>
      <c r="G417" s="186">
        <f>'3. Vaccines and supplies'!Y22</f>
        <v>0</v>
      </c>
    </row>
    <row r="418" spans="1:7" ht="14.25" customHeight="1" x14ac:dyDescent="0.3">
      <c r="A418" s="181">
        <v>417</v>
      </c>
      <c r="B418" s="181" t="str">
        <f t="shared" si="21"/>
        <v>0-3.04c19</v>
      </c>
      <c r="C418" s="182">
        <f>'1. General information'!$R$8</f>
        <v>0</v>
      </c>
      <c r="D418" s="182" t="s">
        <v>439</v>
      </c>
      <c r="E418" s="190" t="s">
        <v>886</v>
      </c>
      <c r="F418" s="182" t="str">
        <f t="shared" si="26"/>
        <v>Vials/packs distributed (federal) - Safety box carton - District19</v>
      </c>
      <c r="G418" s="186">
        <f>'3. Vaccines and supplies'!Y23</f>
        <v>0</v>
      </c>
    </row>
    <row r="419" spans="1:7" ht="14.25" customHeight="1" x14ac:dyDescent="0.3">
      <c r="A419" s="181">
        <v>418</v>
      </c>
      <c r="B419" s="181" t="str">
        <f t="shared" si="21"/>
        <v>0-3.04d19</v>
      </c>
      <c r="C419" s="182">
        <f>'1. General information'!$R$8</f>
        <v>0</v>
      </c>
      <c r="D419" s="182" t="s">
        <v>439</v>
      </c>
      <c r="E419" s="190" t="s">
        <v>887</v>
      </c>
      <c r="F419" s="182" t="str">
        <f t="shared" si="26"/>
        <v>Vials/packs distributed (federal) - Hand sanitizer / detergent - District19</v>
      </c>
      <c r="G419" s="186">
        <f>'3. Vaccines and supplies'!Y24</f>
        <v>0</v>
      </c>
    </row>
    <row r="420" spans="1:7" ht="14.25" customHeight="1" x14ac:dyDescent="0.3">
      <c r="A420" s="181">
        <v>419</v>
      </c>
      <c r="B420" s="181" t="str">
        <f t="shared" si="21"/>
        <v>0-3.04e19</v>
      </c>
      <c r="C420" s="182">
        <f>'1. General information'!$R$8</f>
        <v>0</v>
      </c>
      <c r="D420" s="182" t="s">
        <v>439</v>
      </c>
      <c r="E420" s="190" t="s">
        <v>888</v>
      </c>
      <c r="F420" s="182" t="str">
        <f t="shared" si="26"/>
        <v>Vials/packs distributed (federal) - Biohazard plastic bags - District19</v>
      </c>
      <c r="G420" s="186">
        <f>'3. Vaccines and supplies'!Y25</f>
        <v>0</v>
      </c>
    </row>
    <row r="421" spans="1:7" ht="14.25" customHeight="1" x14ac:dyDescent="0.3">
      <c r="A421" s="181">
        <v>420</v>
      </c>
      <c r="B421" s="181" t="str">
        <f t="shared" si="21"/>
        <v>0-3.04f19</v>
      </c>
      <c r="C421" s="182">
        <f>'1. General information'!$R$8</f>
        <v>0</v>
      </c>
      <c r="D421" s="182" t="s">
        <v>439</v>
      </c>
      <c r="E421" s="190" t="s">
        <v>889</v>
      </c>
      <c r="F421" s="182" t="str">
        <f t="shared" si="26"/>
        <v>Vials/packs distributed (federal) - Black bags - District19</v>
      </c>
      <c r="G421" s="186">
        <f>'3. Vaccines and supplies'!Y26</f>
        <v>0</v>
      </c>
    </row>
    <row r="422" spans="1:7" ht="14.25" customHeight="1" x14ac:dyDescent="0.3">
      <c r="A422" s="181">
        <v>421</v>
      </c>
      <c r="B422" s="181" t="str">
        <f t="shared" si="21"/>
        <v>0-3.04g19</v>
      </c>
      <c r="C422" s="182">
        <f>'1. General information'!$R$8</f>
        <v>0</v>
      </c>
      <c r="D422" s="182" t="s">
        <v>439</v>
      </c>
      <c r="E422" s="190" t="s">
        <v>890</v>
      </c>
      <c r="F422" s="182" t="str">
        <f t="shared" si="26"/>
        <v>Vials/packs distributed (federal) - Disinfectant - District19</v>
      </c>
      <c r="G422" s="186">
        <f>'3. Vaccines and supplies'!Y27</f>
        <v>0</v>
      </c>
    </row>
    <row r="423" spans="1:7" ht="14.25" customHeight="1" x14ac:dyDescent="0.3">
      <c r="A423" s="181">
        <v>422</v>
      </c>
      <c r="B423" s="181" t="str">
        <f t="shared" ref="B423:B486" si="27">CONCATENATE(LEFT(C423,2),"-",E423)</f>
        <v>0-3.04h19</v>
      </c>
      <c r="C423" s="182">
        <f>'1. General information'!$R$8</f>
        <v>0</v>
      </c>
      <c r="D423" s="182" t="s">
        <v>439</v>
      </c>
      <c r="E423" s="190" t="s">
        <v>891</v>
      </c>
      <c r="F423" s="182" t="str">
        <f t="shared" si="26"/>
        <v>Vials/packs distributed (federal) - Cotton wool - District19</v>
      </c>
      <c r="G423" s="186">
        <f>'3. Vaccines and supplies'!Y28</f>
        <v>0</v>
      </c>
    </row>
    <row r="424" spans="1:7" ht="14.25" customHeight="1" x14ac:dyDescent="0.3">
      <c r="A424" s="181">
        <v>423</v>
      </c>
      <c r="B424" s="181" t="str">
        <f t="shared" si="27"/>
        <v>0-3.04i19</v>
      </c>
      <c r="C424" s="182">
        <f>'1. General information'!$R$8</f>
        <v>0</v>
      </c>
      <c r="D424" s="182" t="s">
        <v>439</v>
      </c>
      <c r="E424" s="190" t="s">
        <v>892</v>
      </c>
      <c r="F424" s="182" t="str">
        <f t="shared" si="26"/>
        <v>Vials/packs distributed (federal) - AEFI Kit - District19</v>
      </c>
      <c r="G424" s="186">
        <f>'3. Vaccines and supplies'!Y29</f>
        <v>0</v>
      </c>
    </row>
    <row r="425" spans="1:7" ht="14.25" customHeight="1" x14ac:dyDescent="0.3">
      <c r="A425" s="181">
        <v>424</v>
      </c>
      <c r="B425" s="181" t="str">
        <f t="shared" si="27"/>
        <v>0-3.04j19</v>
      </c>
      <c r="C425" s="182">
        <f>'1. General information'!$R$8</f>
        <v>0</v>
      </c>
      <c r="D425" s="182" t="s">
        <v>439</v>
      </c>
      <c r="E425" s="190" t="s">
        <v>893</v>
      </c>
      <c r="F425" s="182" t="str">
        <f t="shared" si="26"/>
        <v>Vials/packs distributed (federal) - Indelible ink finger markers - District19</v>
      </c>
      <c r="G425" s="186">
        <f>'3. Vaccines and supplies'!Y30</f>
        <v>0</v>
      </c>
    </row>
    <row r="426" spans="1:7" ht="14.25" customHeight="1" x14ac:dyDescent="0.3">
      <c r="A426" s="181">
        <v>425</v>
      </c>
      <c r="B426" s="181" t="str">
        <f t="shared" si="27"/>
        <v>0-3.04k19</v>
      </c>
      <c r="C426" s="182">
        <f>'1. General information'!$R$8</f>
        <v>0</v>
      </c>
      <c r="D426" s="182" t="s">
        <v>439</v>
      </c>
      <c r="E426" s="190" t="s">
        <v>894</v>
      </c>
      <c r="F426" s="182" t="str">
        <f t="shared" si="26"/>
        <v>Vials/packs distributed (federal) - Gloves - District19</v>
      </c>
      <c r="G426" s="186">
        <f>'3. Vaccines and supplies'!Y31</f>
        <v>0</v>
      </c>
    </row>
    <row r="427" spans="1:7" ht="14.25" customHeight="1" x14ac:dyDescent="0.3">
      <c r="A427" s="181">
        <v>426</v>
      </c>
      <c r="B427" s="181" t="str">
        <f t="shared" si="27"/>
        <v>0-3.04l19</v>
      </c>
      <c r="C427" s="182">
        <f>'1. General information'!$R$8</f>
        <v>0</v>
      </c>
      <c r="D427" s="182" t="s">
        <v>439</v>
      </c>
      <c r="E427" s="190" t="s">
        <v>895</v>
      </c>
      <c r="F427" s="182" t="str">
        <f t="shared" si="26"/>
        <v>Vials/packs distributed (federal) - Other (specify) - District19</v>
      </c>
      <c r="G427" s="186">
        <f>'3. Vaccines and supplies'!Y32</f>
        <v>0</v>
      </c>
    </row>
    <row r="428" spans="1:7" ht="14.25" customHeight="1" x14ac:dyDescent="0.3">
      <c r="A428" s="181">
        <v>427</v>
      </c>
      <c r="B428" s="181" t="str">
        <f t="shared" si="27"/>
        <v>0-3.04m19</v>
      </c>
      <c r="C428" s="182">
        <f>'1. General information'!$R$8</f>
        <v>0</v>
      </c>
      <c r="D428" s="182" t="s">
        <v>439</v>
      </c>
      <c r="E428" s="190" t="s">
        <v>896</v>
      </c>
      <c r="F428" s="182" t="str">
        <f t="shared" si="26"/>
        <v>Vials/packs distributed (federal) - Other (specify) - District19</v>
      </c>
      <c r="G428" s="186">
        <f>'3. Vaccines and supplies'!Y33</f>
        <v>0</v>
      </c>
    </row>
    <row r="429" spans="1:7" ht="14.25" customHeight="1" x14ac:dyDescent="0.3">
      <c r="A429" s="181">
        <v>428</v>
      </c>
      <c r="B429" s="181" t="str">
        <f t="shared" si="27"/>
        <v>0-3.04n19</v>
      </c>
      <c r="C429" s="182">
        <f>'1. General information'!$R$8</f>
        <v>0</v>
      </c>
      <c r="D429" s="182" t="s">
        <v>439</v>
      </c>
      <c r="E429" s="190" t="s">
        <v>897</v>
      </c>
      <c r="F429" s="182" t="str">
        <f t="shared" si="26"/>
        <v>Vials/packs distributed (federal) - Other (specify) - District19</v>
      </c>
      <c r="G429" s="186">
        <f>'3. Vaccines and supplies'!Y34</f>
        <v>0</v>
      </c>
    </row>
    <row r="430" spans="1:7" ht="14.25" customHeight="1" x14ac:dyDescent="0.3">
      <c r="A430" s="181">
        <v>429</v>
      </c>
      <c r="B430" s="181" t="str">
        <f t="shared" si="27"/>
        <v>0-3.04a20</v>
      </c>
      <c r="C430" s="182">
        <f>'1. General information'!$R$8</f>
        <v>0</v>
      </c>
      <c r="D430" s="182" t="s">
        <v>439</v>
      </c>
      <c r="E430" s="190" t="s">
        <v>898</v>
      </c>
      <c r="F430" s="182" t="str">
        <f t="shared" ref="F430:F443" si="28">CONCATENATE(F150, " - District20")</f>
        <v>Vials/packs distributed (federal) - AD Syringes - District20</v>
      </c>
      <c r="G430" s="186">
        <f>'3. Vaccines and supplies'!Z21</f>
        <v>0</v>
      </c>
    </row>
    <row r="431" spans="1:7" ht="14.25" customHeight="1" x14ac:dyDescent="0.3">
      <c r="A431" s="181">
        <v>430</v>
      </c>
      <c r="B431" s="181" t="str">
        <f t="shared" si="27"/>
        <v>0-3.04b20</v>
      </c>
      <c r="C431" s="182">
        <f>'1. General information'!$R$8</f>
        <v>0</v>
      </c>
      <c r="D431" s="182" t="s">
        <v>439</v>
      </c>
      <c r="E431" s="190" t="s">
        <v>899</v>
      </c>
      <c r="F431" s="182" t="str">
        <f t="shared" si="28"/>
        <v>Vials/packs distributed (federal) - Reconstitution syringes - District20</v>
      </c>
      <c r="G431" s="186">
        <f>'3. Vaccines and supplies'!Z22</f>
        <v>0</v>
      </c>
    </row>
    <row r="432" spans="1:7" ht="14.25" customHeight="1" x14ac:dyDescent="0.3">
      <c r="A432" s="181">
        <v>431</v>
      </c>
      <c r="B432" s="181" t="str">
        <f t="shared" si="27"/>
        <v>0-3.04c20</v>
      </c>
      <c r="C432" s="182">
        <f>'1. General information'!$R$8</f>
        <v>0</v>
      </c>
      <c r="D432" s="182" t="s">
        <v>439</v>
      </c>
      <c r="E432" s="190" t="s">
        <v>900</v>
      </c>
      <c r="F432" s="182" t="str">
        <f t="shared" si="28"/>
        <v>Vials/packs distributed (federal) - Safety box carton - District20</v>
      </c>
      <c r="G432" s="186">
        <f>'3. Vaccines and supplies'!Z23</f>
        <v>0</v>
      </c>
    </row>
    <row r="433" spans="1:7" ht="14.25" customHeight="1" x14ac:dyDescent="0.3">
      <c r="A433" s="181">
        <v>432</v>
      </c>
      <c r="B433" s="181" t="str">
        <f t="shared" si="27"/>
        <v>0-3.04d20</v>
      </c>
      <c r="C433" s="182">
        <f>'1. General information'!$R$8</f>
        <v>0</v>
      </c>
      <c r="D433" s="182" t="s">
        <v>439</v>
      </c>
      <c r="E433" s="190" t="s">
        <v>901</v>
      </c>
      <c r="F433" s="182" t="str">
        <f t="shared" si="28"/>
        <v>Vials/packs distributed (federal) - Hand sanitizer / detergent - District20</v>
      </c>
      <c r="G433" s="186">
        <f>'3. Vaccines and supplies'!Z24</f>
        <v>0</v>
      </c>
    </row>
    <row r="434" spans="1:7" ht="14.25" customHeight="1" x14ac:dyDescent="0.3">
      <c r="A434" s="181">
        <v>433</v>
      </c>
      <c r="B434" s="181" t="str">
        <f t="shared" si="27"/>
        <v>0-3.04e20</v>
      </c>
      <c r="C434" s="182">
        <f>'1. General information'!$R$8</f>
        <v>0</v>
      </c>
      <c r="D434" s="182" t="s">
        <v>439</v>
      </c>
      <c r="E434" s="190" t="s">
        <v>902</v>
      </c>
      <c r="F434" s="182" t="str">
        <f t="shared" si="28"/>
        <v>Vials/packs distributed (federal) - Biohazard plastic bags - District20</v>
      </c>
      <c r="G434" s="186">
        <f>'3. Vaccines and supplies'!Z25</f>
        <v>0</v>
      </c>
    </row>
    <row r="435" spans="1:7" ht="14.25" customHeight="1" x14ac:dyDescent="0.3">
      <c r="A435" s="181">
        <v>434</v>
      </c>
      <c r="B435" s="181" t="str">
        <f t="shared" si="27"/>
        <v>0-3.04f20</v>
      </c>
      <c r="C435" s="182">
        <f>'1. General information'!$R$8</f>
        <v>0</v>
      </c>
      <c r="D435" s="182" t="s">
        <v>439</v>
      </c>
      <c r="E435" s="190" t="s">
        <v>903</v>
      </c>
      <c r="F435" s="182" t="str">
        <f t="shared" si="28"/>
        <v>Vials/packs distributed (federal) - Black bags - District20</v>
      </c>
      <c r="G435" s="186">
        <f>'3. Vaccines and supplies'!Z26</f>
        <v>0</v>
      </c>
    </row>
    <row r="436" spans="1:7" ht="14.25" customHeight="1" x14ac:dyDescent="0.3">
      <c r="A436" s="181">
        <v>435</v>
      </c>
      <c r="B436" s="181" t="str">
        <f t="shared" si="27"/>
        <v>0-3.04g20</v>
      </c>
      <c r="C436" s="182">
        <f>'1. General information'!$R$8</f>
        <v>0</v>
      </c>
      <c r="D436" s="182" t="s">
        <v>439</v>
      </c>
      <c r="E436" s="190" t="s">
        <v>904</v>
      </c>
      <c r="F436" s="182" t="str">
        <f t="shared" si="28"/>
        <v>Vials/packs distributed (federal) - Disinfectant - District20</v>
      </c>
      <c r="G436" s="186">
        <f>'3. Vaccines and supplies'!Z27</f>
        <v>0</v>
      </c>
    </row>
    <row r="437" spans="1:7" ht="14.25" customHeight="1" x14ac:dyDescent="0.3">
      <c r="A437" s="181">
        <v>436</v>
      </c>
      <c r="B437" s="181" t="str">
        <f t="shared" si="27"/>
        <v>0-3.04h20</v>
      </c>
      <c r="C437" s="182">
        <f>'1. General information'!$R$8</f>
        <v>0</v>
      </c>
      <c r="D437" s="182" t="s">
        <v>439</v>
      </c>
      <c r="E437" s="190" t="s">
        <v>905</v>
      </c>
      <c r="F437" s="182" t="str">
        <f t="shared" si="28"/>
        <v>Vials/packs distributed (federal) - Cotton wool - District20</v>
      </c>
      <c r="G437" s="186">
        <f>'3. Vaccines and supplies'!Z28</f>
        <v>0</v>
      </c>
    </row>
    <row r="438" spans="1:7" ht="14.25" customHeight="1" x14ac:dyDescent="0.3">
      <c r="A438" s="181">
        <v>437</v>
      </c>
      <c r="B438" s="181" t="str">
        <f t="shared" si="27"/>
        <v>0-3.04i20</v>
      </c>
      <c r="C438" s="182">
        <f>'1. General information'!$R$8</f>
        <v>0</v>
      </c>
      <c r="D438" s="182" t="s">
        <v>439</v>
      </c>
      <c r="E438" s="190" t="s">
        <v>906</v>
      </c>
      <c r="F438" s="182" t="str">
        <f t="shared" si="28"/>
        <v>Vials/packs distributed (federal) - AEFI Kit - District20</v>
      </c>
      <c r="G438" s="186">
        <f>'3. Vaccines and supplies'!Z29</f>
        <v>0</v>
      </c>
    </row>
    <row r="439" spans="1:7" ht="14.25" customHeight="1" x14ac:dyDescent="0.3">
      <c r="A439" s="181">
        <v>438</v>
      </c>
      <c r="B439" s="181" t="str">
        <f t="shared" si="27"/>
        <v>0-3.04j20</v>
      </c>
      <c r="C439" s="182">
        <f>'1. General information'!$R$8</f>
        <v>0</v>
      </c>
      <c r="D439" s="182" t="s">
        <v>439</v>
      </c>
      <c r="E439" s="190" t="s">
        <v>907</v>
      </c>
      <c r="F439" s="182" t="str">
        <f t="shared" si="28"/>
        <v>Vials/packs distributed (federal) - Indelible ink finger markers - District20</v>
      </c>
      <c r="G439" s="186">
        <f>'3. Vaccines and supplies'!Z30</f>
        <v>0</v>
      </c>
    </row>
    <row r="440" spans="1:7" ht="14.25" customHeight="1" x14ac:dyDescent="0.3">
      <c r="A440" s="181">
        <v>439</v>
      </c>
      <c r="B440" s="181" t="str">
        <f t="shared" si="27"/>
        <v>0-3.04k20</v>
      </c>
      <c r="C440" s="182">
        <f>'1. General information'!$R$8</f>
        <v>0</v>
      </c>
      <c r="D440" s="182" t="s">
        <v>439</v>
      </c>
      <c r="E440" s="190" t="s">
        <v>908</v>
      </c>
      <c r="F440" s="182" t="str">
        <f t="shared" si="28"/>
        <v>Vials/packs distributed (federal) - Gloves - District20</v>
      </c>
      <c r="G440" s="186">
        <f>'3. Vaccines and supplies'!Z31</f>
        <v>0</v>
      </c>
    </row>
    <row r="441" spans="1:7" ht="14.25" customHeight="1" x14ac:dyDescent="0.3">
      <c r="A441" s="181">
        <v>440</v>
      </c>
      <c r="B441" s="181" t="str">
        <f t="shared" si="27"/>
        <v>0-3.04l20</v>
      </c>
      <c r="C441" s="182">
        <f>'1. General information'!$R$8</f>
        <v>0</v>
      </c>
      <c r="D441" s="182" t="s">
        <v>439</v>
      </c>
      <c r="E441" s="190" t="s">
        <v>909</v>
      </c>
      <c r="F441" s="182" t="str">
        <f t="shared" si="28"/>
        <v>Vials/packs distributed (federal) - Other (specify) - District20</v>
      </c>
      <c r="G441" s="186">
        <f>'3. Vaccines and supplies'!Z32</f>
        <v>0</v>
      </c>
    </row>
    <row r="442" spans="1:7" ht="14.25" customHeight="1" x14ac:dyDescent="0.3">
      <c r="A442" s="181">
        <v>441</v>
      </c>
      <c r="B442" s="181" t="str">
        <f t="shared" si="27"/>
        <v>0-3.04m20</v>
      </c>
      <c r="C442" s="182">
        <f>'1. General information'!$R$8</f>
        <v>0</v>
      </c>
      <c r="D442" s="182" t="s">
        <v>439</v>
      </c>
      <c r="E442" s="190" t="s">
        <v>910</v>
      </c>
      <c r="F442" s="182" t="str">
        <f t="shared" si="28"/>
        <v>Vials/packs distributed (federal) - Other (specify) - District20</v>
      </c>
      <c r="G442" s="186">
        <f>'3. Vaccines and supplies'!Z33</f>
        <v>0</v>
      </c>
    </row>
    <row r="443" spans="1:7" ht="14.25" customHeight="1" x14ac:dyDescent="0.3">
      <c r="A443" s="181">
        <v>442</v>
      </c>
      <c r="B443" s="181" t="str">
        <f t="shared" si="27"/>
        <v>0-3.04n20</v>
      </c>
      <c r="C443" s="182">
        <f>'1. General information'!$R$8</f>
        <v>0</v>
      </c>
      <c r="D443" s="182" t="s">
        <v>439</v>
      </c>
      <c r="E443" s="190" t="s">
        <v>911</v>
      </c>
      <c r="F443" s="182" t="str">
        <f t="shared" si="28"/>
        <v>Vials/packs distributed (federal) - Other (specify) - District20</v>
      </c>
      <c r="G443" s="186">
        <f>'3. Vaccines and supplies'!Z34</f>
        <v>0</v>
      </c>
    </row>
    <row r="444" spans="1:7" ht="14.25" customHeight="1" x14ac:dyDescent="0.3">
      <c r="A444" s="181">
        <v>443</v>
      </c>
      <c r="B444" s="181" t="str">
        <f t="shared" si="27"/>
        <v>0-3.04a21</v>
      </c>
      <c r="C444" s="182">
        <f>'1. General information'!$R$8</f>
        <v>0</v>
      </c>
      <c r="D444" s="182" t="s">
        <v>439</v>
      </c>
      <c r="E444" s="190" t="s">
        <v>912</v>
      </c>
      <c r="F444" s="182" t="str">
        <f t="shared" ref="F444:F457" si="29">CONCATENATE(F150, " - District21")</f>
        <v>Vials/packs distributed (federal) - AD Syringes - District21</v>
      </c>
      <c r="G444" s="186">
        <f>'3. Vaccines and supplies'!AA21</f>
        <v>0</v>
      </c>
    </row>
    <row r="445" spans="1:7" ht="14.25" customHeight="1" x14ac:dyDescent="0.3">
      <c r="A445" s="181">
        <v>444</v>
      </c>
      <c r="B445" s="181" t="str">
        <f t="shared" si="27"/>
        <v>0-3.04b21</v>
      </c>
      <c r="C445" s="182">
        <f>'1. General information'!$R$8</f>
        <v>0</v>
      </c>
      <c r="D445" s="182" t="s">
        <v>439</v>
      </c>
      <c r="E445" s="190" t="s">
        <v>913</v>
      </c>
      <c r="F445" s="182" t="str">
        <f t="shared" si="29"/>
        <v>Vials/packs distributed (federal) - Reconstitution syringes - District21</v>
      </c>
      <c r="G445" s="186">
        <f>'3. Vaccines and supplies'!AA22</f>
        <v>0</v>
      </c>
    </row>
    <row r="446" spans="1:7" ht="14.25" customHeight="1" x14ac:dyDescent="0.3">
      <c r="A446" s="181">
        <v>445</v>
      </c>
      <c r="B446" s="181" t="str">
        <f t="shared" si="27"/>
        <v>0-3.04c21</v>
      </c>
      <c r="C446" s="182">
        <f>'1. General information'!$R$8</f>
        <v>0</v>
      </c>
      <c r="D446" s="182" t="s">
        <v>439</v>
      </c>
      <c r="E446" s="190" t="s">
        <v>914</v>
      </c>
      <c r="F446" s="182" t="str">
        <f t="shared" si="29"/>
        <v>Vials/packs distributed (federal) - Safety box carton - District21</v>
      </c>
      <c r="G446" s="186">
        <f>'3. Vaccines and supplies'!AA23</f>
        <v>0</v>
      </c>
    </row>
    <row r="447" spans="1:7" ht="14.25" customHeight="1" x14ac:dyDescent="0.3">
      <c r="A447" s="181">
        <v>446</v>
      </c>
      <c r="B447" s="181" t="str">
        <f t="shared" si="27"/>
        <v>0-3.04d21</v>
      </c>
      <c r="C447" s="182">
        <f>'1. General information'!$R$8</f>
        <v>0</v>
      </c>
      <c r="D447" s="182" t="s">
        <v>439</v>
      </c>
      <c r="E447" s="190" t="s">
        <v>915</v>
      </c>
      <c r="F447" s="182" t="str">
        <f t="shared" si="29"/>
        <v>Vials/packs distributed (federal) - Hand sanitizer / detergent - District21</v>
      </c>
      <c r="G447" s="186">
        <f>'3. Vaccines and supplies'!AA24</f>
        <v>0</v>
      </c>
    </row>
    <row r="448" spans="1:7" ht="14.25" customHeight="1" x14ac:dyDescent="0.3">
      <c r="A448" s="181">
        <v>447</v>
      </c>
      <c r="B448" s="181" t="str">
        <f t="shared" si="27"/>
        <v>0-3.04e21</v>
      </c>
      <c r="C448" s="182">
        <f>'1. General information'!$R$8</f>
        <v>0</v>
      </c>
      <c r="D448" s="182" t="s">
        <v>439</v>
      </c>
      <c r="E448" s="190" t="s">
        <v>916</v>
      </c>
      <c r="F448" s="182" t="str">
        <f t="shared" si="29"/>
        <v>Vials/packs distributed (federal) - Biohazard plastic bags - District21</v>
      </c>
      <c r="G448" s="186">
        <f>'3. Vaccines and supplies'!AA25</f>
        <v>0</v>
      </c>
    </row>
    <row r="449" spans="1:7" ht="14.25" customHeight="1" x14ac:dyDescent="0.3">
      <c r="A449" s="181">
        <v>448</v>
      </c>
      <c r="B449" s="181" t="str">
        <f t="shared" si="27"/>
        <v>0-3.04f21</v>
      </c>
      <c r="C449" s="182">
        <f>'1. General information'!$R$8</f>
        <v>0</v>
      </c>
      <c r="D449" s="182" t="s">
        <v>439</v>
      </c>
      <c r="E449" s="190" t="s">
        <v>917</v>
      </c>
      <c r="F449" s="182" t="str">
        <f t="shared" si="29"/>
        <v>Vials/packs distributed (federal) - Black bags - District21</v>
      </c>
      <c r="G449" s="186">
        <f>'3. Vaccines and supplies'!AA26</f>
        <v>0</v>
      </c>
    </row>
    <row r="450" spans="1:7" ht="14.25" customHeight="1" x14ac:dyDescent="0.3">
      <c r="A450" s="181">
        <v>449</v>
      </c>
      <c r="B450" s="181" t="str">
        <f t="shared" si="27"/>
        <v>0-3.04g21</v>
      </c>
      <c r="C450" s="182">
        <f>'1. General information'!$R$8</f>
        <v>0</v>
      </c>
      <c r="D450" s="182" t="s">
        <v>439</v>
      </c>
      <c r="E450" s="190" t="s">
        <v>918</v>
      </c>
      <c r="F450" s="182" t="str">
        <f t="shared" si="29"/>
        <v>Vials/packs distributed (federal) - Disinfectant - District21</v>
      </c>
      <c r="G450" s="186">
        <f>'3. Vaccines and supplies'!AA27</f>
        <v>0</v>
      </c>
    </row>
    <row r="451" spans="1:7" ht="14.25" customHeight="1" x14ac:dyDescent="0.3">
      <c r="A451" s="181">
        <v>450</v>
      </c>
      <c r="B451" s="181" t="str">
        <f t="shared" si="27"/>
        <v>0-3.04h21</v>
      </c>
      <c r="C451" s="182">
        <f>'1. General information'!$R$8</f>
        <v>0</v>
      </c>
      <c r="D451" s="182" t="s">
        <v>439</v>
      </c>
      <c r="E451" s="190" t="s">
        <v>919</v>
      </c>
      <c r="F451" s="182" t="str">
        <f t="shared" si="29"/>
        <v>Vials/packs distributed (federal) - Cotton wool - District21</v>
      </c>
      <c r="G451" s="186">
        <f>'3. Vaccines and supplies'!AA28</f>
        <v>0</v>
      </c>
    </row>
    <row r="452" spans="1:7" ht="14.25" customHeight="1" x14ac:dyDescent="0.3">
      <c r="A452" s="181">
        <v>451</v>
      </c>
      <c r="B452" s="181" t="str">
        <f t="shared" si="27"/>
        <v>0-3.04i21</v>
      </c>
      <c r="C452" s="182">
        <f>'1. General information'!$R$8</f>
        <v>0</v>
      </c>
      <c r="D452" s="182" t="s">
        <v>439</v>
      </c>
      <c r="E452" s="190" t="s">
        <v>920</v>
      </c>
      <c r="F452" s="182" t="str">
        <f t="shared" si="29"/>
        <v>Vials/packs distributed (federal) - AEFI Kit - District21</v>
      </c>
      <c r="G452" s="186">
        <f>'3. Vaccines and supplies'!AA29</f>
        <v>0</v>
      </c>
    </row>
    <row r="453" spans="1:7" ht="14.25" customHeight="1" x14ac:dyDescent="0.3">
      <c r="A453" s="181">
        <v>452</v>
      </c>
      <c r="B453" s="181" t="str">
        <f t="shared" si="27"/>
        <v>0-3.04j21</v>
      </c>
      <c r="C453" s="182">
        <f>'1. General information'!$R$8</f>
        <v>0</v>
      </c>
      <c r="D453" s="182" t="s">
        <v>439</v>
      </c>
      <c r="E453" s="190" t="s">
        <v>921</v>
      </c>
      <c r="F453" s="182" t="str">
        <f t="shared" si="29"/>
        <v>Vials/packs distributed (federal) - Indelible ink finger markers - District21</v>
      </c>
      <c r="G453" s="186">
        <f>'3. Vaccines and supplies'!AA30</f>
        <v>0</v>
      </c>
    </row>
    <row r="454" spans="1:7" ht="14.25" customHeight="1" x14ac:dyDescent="0.3">
      <c r="A454" s="181">
        <v>453</v>
      </c>
      <c r="B454" s="181" t="str">
        <f t="shared" si="27"/>
        <v>0-3.04k21</v>
      </c>
      <c r="C454" s="182">
        <f>'1. General information'!$R$8</f>
        <v>0</v>
      </c>
      <c r="D454" s="182" t="s">
        <v>439</v>
      </c>
      <c r="E454" s="190" t="s">
        <v>922</v>
      </c>
      <c r="F454" s="182" t="str">
        <f t="shared" si="29"/>
        <v>Vials/packs distributed (federal) - Gloves - District21</v>
      </c>
      <c r="G454" s="186">
        <f>'3. Vaccines and supplies'!AA31</f>
        <v>0</v>
      </c>
    </row>
    <row r="455" spans="1:7" ht="14.25" customHeight="1" x14ac:dyDescent="0.3">
      <c r="A455" s="181">
        <v>454</v>
      </c>
      <c r="B455" s="181" t="str">
        <f t="shared" si="27"/>
        <v>0-3.04l21</v>
      </c>
      <c r="C455" s="182">
        <f>'1. General information'!$R$8</f>
        <v>0</v>
      </c>
      <c r="D455" s="182" t="s">
        <v>439</v>
      </c>
      <c r="E455" s="190" t="s">
        <v>923</v>
      </c>
      <c r="F455" s="182" t="str">
        <f t="shared" si="29"/>
        <v>Vials/packs distributed (federal) - Other (specify) - District21</v>
      </c>
      <c r="G455" s="186">
        <f>'3. Vaccines and supplies'!AA32</f>
        <v>0</v>
      </c>
    </row>
    <row r="456" spans="1:7" ht="14.25" customHeight="1" x14ac:dyDescent="0.3">
      <c r="A456" s="181">
        <v>455</v>
      </c>
      <c r="B456" s="181" t="str">
        <f t="shared" si="27"/>
        <v>0-3.04m21</v>
      </c>
      <c r="C456" s="182">
        <f>'1. General information'!$R$8</f>
        <v>0</v>
      </c>
      <c r="D456" s="182" t="s">
        <v>439</v>
      </c>
      <c r="E456" s="190" t="s">
        <v>924</v>
      </c>
      <c r="F456" s="182" t="str">
        <f t="shared" si="29"/>
        <v>Vials/packs distributed (federal) - Other (specify) - District21</v>
      </c>
      <c r="G456" s="186">
        <f>'3. Vaccines and supplies'!AA33</f>
        <v>0</v>
      </c>
    </row>
    <row r="457" spans="1:7" ht="14.25" customHeight="1" x14ac:dyDescent="0.3">
      <c r="A457" s="181">
        <v>456</v>
      </c>
      <c r="B457" s="181" t="str">
        <f t="shared" si="27"/>
        <v>0-3.04n21</v>
      </c>
      <c r="C457" s="182">
        <f>'1. General information'!$R$8</f>
        <v>0</v>
      </c>
      <c r="D457" s="182" t="s">
        <v>439</v>
      </c>
      <c r="E457" s="190" t="s">
        <v>925</v>
      </c>
      <c r="F457" s="182" t="str">
        <f t="shared" si="29"/>
        <v>Vials/packs distributed (federal) - Other (specify) - District21</v>
      </c>
      <c r="G457" s="186">
        <f>'3. Vaccines and supplies'!AA34</f>
        <v>0</v>
      </c>
    </row>
    <row r="458" spans="1:7" ht="80.25" customHeight="1" x14ac:dyDescent="0.3">
      <c r="A458" s="181">
        <v>457</v>
      </c>
      <c r="B458" s="181" t="str">
        <f t="shared" si="27"/>
        <v>0-3.99</v>
      </c>
      <c r="C458" s="182">
        <f>'1. General information'!$R$8</f>
        <v>0</v>
      </c>
      <c r="D458" s="182" t="s">
        <v>439</v>
      </c>
      <c r="E458" s="190" t="s">
        <v>926</v>
      </c>
      <c r="F458" s="182" t="s">
        <v>927</v>
      </c>
      <c r="G458" s="186">
        <f>'3. Vaccines and supplies'!B37</f>
        <v>0</v>
      </c>
    </row>
    <row r="459" spans="1:7" x14ac:dyDescent="0.3">
      <c r="A459" s="181">
        <v>458</v>
      </c>
      <c r="B459" s="181" t="str">
        <f t="shared" si="27"/>
        <v>0-4.01-1</v>
      </c>
      <c r="C459" s="182">
        <f>'1. General information'!$R$8</f>
        <v>0</v>
      </c>
      <c r="D459" s="182" t="s">
        <v>441</v>
      </c>
      <c r="E459" s="183" t="s">
        <v>928</v>
      </c>
      <c r="F459" s="182" t="s">
        <v>929</v>
      </c>
      <c r="G459" s="184" t="str">
        <f>'4. Campaign staff'!C10</f>
        <v xml:space="preserve">State Epidemiologist </v>
      </c>
    </row>
    <row r="460" spans="1:7" x14ac:dyDescent="0.3">
      <c r="A460" s="181">
        <v>459</v>
      </c>
      <c r="B460" s="181" t="str">
        <f t="shared" si="27"/>
        <v>0-4.01-2</v>
      </c>
      <c r="C460" s="182">
        <f>'1. General information'!$R$8</f>
        <v>0</v>
      </c>
      <c r="D460" s="182" t="s">
        <v>441</v>
      </c>
      <c r="E460" s="183" t="s">
        <v>930</v>
      </c>
      <c r="F460" s="182" t="s">
        <v>931</v>
      </c>
      <c r="G460" s="184" t="str">
        <f>'4. Campaign staff'!C11</f>
        <v xml:space="preserve">State Immunization officer </v>
      </c>
    </row>
    <row r="461" spans="1:7" x14ac:dyDescent="0.3">
      <c r="A461" s="181">
        <v>460</v>
      </c>
      <c r="B461" s="181" t="str">
        <f t="shared" si="27"/>
        <v>0-4.01-3</v>
      </c>
      <c r="C461" s="182">
        <f>'1. General information'!$R$8</f>
        <v>0</v>
      </c>
      <c r="D461" s="182" t="s">
        <v>441</v>
      </c>
      <c r="E461" s="183" t="s">
        <v>932</v>
      </c>
      <c r="F461" s="182" t="s">
        <v>933</v>
      </c>
      <c r="G461" s="184" t="str">
        <f>'4. Campaign staff'!C12</f>
        <v xml:space="preserve">Monitoring and Evaluation officer </v>
      </c>
    </row>
    <row r="462" spans="1:7" x14ac:dyDescent="0.3">
      <c r="A462" s="181">
        <v>461</v>
      </c>
      <c r="B462" s="181" t="str">
        <f t="shared" si="27"/>
        <v>0-4.01-4</v>
      </c>
      <c r="C462" s="182">
        <f>'1. General information'!$R$8</f>
        <v>0</v>
      </c>
      <c r="D462" s="182" t="s">
        <v>441</v>
      </c>
      <c r="E462" s="183" t="s">
        <v>934</v>
      </c>
      <c r="F462" s="182" t="s">
        <v>935</v>
      </c>
      <c r="G462" s="184" t="str">
        <f>'4. Campaign staff'!C13</f>
        <v xml:space="preserve">State Immunization officer </v>
      </c>
    </row>
    <row r="463" spans="1:7" x14ac:dyDescent="0.3">
      <c r="A463" s="181">
        <v>462</v>
      </c>
      <c r="B463" s="181" t="str">
        <f t="shared" si="27"/>
        <v>0-4.01-5</v>
      </c>
      <c r="C463" s="182">
        <f>'1. General information'!$R$8</f>
        <v>0</v>
      </c>
      <c r="D463" s="182" t="s">
        <v>441</v>
      </c>
      <c r="E463" s="183" t="s">
        <v>936</v>
      </c>
      <c r="F463" s="182" t="s">
        <v>937</v>
      </c>
      <c r="G463" s="184" t="str">
        <f>'4. Campaign staff'!C14</f>
        <v xml:space="preserve">State Immunization officer </v>
      </c>
    </row>
    <row r="464" spans="1:7" x14ac:dyDescent="0.3">
      <c r="A464" s="181">
        <v>463</v>
      </c>
      <c r="B464" s="181" t="str">
        <f t="shared" si="27"/>
        <v>0-4.01-6</v>
      </c>
      <c r="C464" s="182">
        <f>'1. General information'!$R$8</f>
        <v>0</v>
      </c>
      <c r="D464" s="182" t="s">
        <v>441</v>
      </c>
      <c r="E464" s="183" t="s">
        <v>938</v>
      </c>
      <c r="F464" s="182" t="s">
        <v>939</v>
      </c>
      <c r="G464" s="184" t="str">
        <f>'4. Campaign staff'!C15</f>
        <v xml:space="preserve">State Health Educator </v>
      </c>
    </row>
    <row r="465" spans="1:7" x14ac:dyDescent="0.3">
      <c r="A465" s="181">
        <v>464</v>
      </c>
      <c r="B465" s="181" t="str">
        <f t="shared" si="27"/>
        <v>0-4.01-7</v>
      </c>
      <c r="C465" s="182">
        <f>'1. General information'!$R$8</f>
        <v>0</v>
      </c>
      <c r="D465" s="182" t="s">
        <v>441</v>
      </c>
      <c r="E465" s="183" t="s">
        <v>940</v>
      </c>
      <c r="F465" s="182" t="s">
        <v>941</v>
      </c>
      <c r="G465" s="184" t="str">
        <f>'4. Campaign staff'!C16</f>
        <v xml:space="preserve">Monitoring and Evaluation officer </v>
      </c>
    </row>
    <row r="466" spans="1:7" x14ac:dyDescent="0.3">
      <c r="A466" s="181">
        <v>465</v>
      </c>
      <c r="B466" s="181" t="str">
        <f t="shared" si="27"/>
        <v>0-4.01-8</v>
      </c>
      <c r="C466" s="182">
        <f>'1. General information'!$R$8</f>
        <v>0</v>
      </c>
      <c r="D466" s="182" t="s">
        <v>441</v>
      </c>
      <c r="E466" s="183" t="s">
        <v>942</v>
      </c>
      <c r="F466" s="182" t="s">
        <v>943</v>
      </c>
      <c r="G466" s="184" t="str">
        <f>'4. Campaign staff'!C17</f>
        <v xml:space="preserve">State Health Educator </v>
      </c>
    </row>
    <row r="467" spans="1:7" x14ac:dyDescent="0.3">
      <c r="A467" s="181">
        <v>466</v>
      </c>
      <c r="B467" s="181" t="str">
        <f t="shared" si="27"/>
        <v>0-4.01-9</v>
      </c>
      <c r="C467" s="182">
        <f>'1. General information'!$R$8</f>
        <v>0</v>
      </c>
      <c r="D467" s="182" t="s">
        <v>441</v>
      </c>
      <c r="E467" s="183" t="s">
        <v>944</v>
      </c>
      <c r="F467" s="182" t="s">
        <v>945</v>
      </c>
      <c r="G467" s="184" t="str">
        <f>'4. Campaign staff'!C18</f>
        <v xml:space="preserve">State Cold Chain Officer </v>
      </c>
    </row>
    <row r="468" spans="1:7" x14ac:dyDescent="0.3">
      <c r="A468" s="181">
        <v>467</v>
      </c>
      <c r="B468" s="181" t="str">
        <f t="shared" si="27"/>
        <v>0-4.01-10</v>
      </c>
      <c r="C468" s="182">
        <f>'1. General information'!$R$8</f>
        <v>0</v>
      </c>
      <c r="D468" s="182" t="s">
        <v>441</v>
      </c>
      <c r="E468" s="183" t="s">
        <v>946</v>
      </c>
      <c r="F468" s="182" t="s">
        <v>947</v>
      </c>
      <c r="G468" s="184" t="str">
        <f>'4. Campaign staff'!C19</f>
        <v>Select cadre</v>
      </c>
    </row>
    <row r="469" spans="1:7" x14ac:dyDescent="0.3">
      <c r="A469" s="181">
        <v>468</v>
      </c>
      <c r="B469" s="181" t="str">
        <f t="shared" si="27"/>
        <v>0-4.01-11</v>
      </c>
      <c r="C469" s="182">
        <f>'1. General information'!$R$8</f>
        <v>0</v>
      </c>
      <c r="D469" s="182" t="s">
        <v>441</v>
      </c>
      <c r="E469" s="183" t="s">
        <v>948</v>
      </c>
      <c r="F469" s="182" t="s">
        <v>949</v>
      </c>
      <c r="G469" s="184" t="str">
        <f>'4. Campaign staff'!C20</f>
        <v>Select cadre</v>
      </c>
    </row>
    <row r="470" spans="1:7" x14ac:dyDescent="0.3">
      <c r="A470" s="181">
        <v>469</v>
      </c>
      <c r="B470" s="181" t="str">
        <f t="shared" si="27"/>
        <v>0-4.01-12</v>
      </c>
      <c r="C470" s="182">
        <f>'1. General information'!$R$8</f>
        <v>0</v>
      </c>
      <c r="D470" s="182" t="s">
        <v>441</v>
      </c>
      <c r="E470" s="183" t="s">
        <v>950</v>
      </c>
      <c r="F470" s="182" t="s">
        <v>951</v>
      </c>
      <c r="G470" s="184" t="str">
        <f>'4. Campaign staff'!C21</f>
        <v>Select cadre</v>
      </c>
    </row>
    <row r="471" spans="1:7" x14ac:dyDescent="0.3">
      <c r="A471" s="181">
        <v>470</v>
      </c>
      <c r="B471" s="181" t="str">
        <f t="shared" si="27"/>
        <v>0-4.01-13</v>
      </c>
      <c r="C471" s="182">
        <f>'1. General information'!$R$8</f>
        <v>0</v>
      </c>
      <c r="D471" s="182" t="s">
        <v>441</v>
      </c>
      <c r="E471" s="183" t="s">
        <v>952</v>
      </c>
      <c r="F471" s="182" t="s">
        <v>953</v>
      </c>
      <c r="G471" s="184" t="str">
        <f>'4. Campaign staff'!C22</f>
        <v>Select cadre</v>
      </c>
    </row>
    <row r="472" spans="1:7" x14ac:dyDescent="0.3">
      <c r="A472" s="181">
        <v>471</v>
      </c>
      <c r="B472" s="181" t="str">
        <f t="shared" si="27"/>
        <v>0-4.01-14</v>
      </c>
      <c r="C472" s="182">
        <f>'1. General information'!$R$8</f>
        <v>0</v>
      </c>
      <c r="D472" s="182" t="s">
        <v>441</v>
      </c>
      <c r="E472" s="183" t="s">
        <v>954</v>
      </c>
      <c r="F472" s="182" t="s">
        <v>955</v>
      </c>
      <c r="G472" s="184" t="str">
        <f>'4. Campaign staff'!C23</f>
        <v>Select cadre</v>
      </c>
    </row>
    <row r="473" spans="1:7" x14ac:dyDescent="0.3">
      <c r="A473" s="181">
        <v>472</v>
      </c>
      <c r="B473" s="181" t="str">
        <f t="shared" si="27"/>
        <v>0-4.01-15</v>
      </c>
      <c r="C473" s="182">
        <f>'1. General information'!$R$8</f>
        <v>0</v>
      </c>
      <c r="D473" s="182" t="s">
        <v>441</v>
      </c>
      <c r="E473" s="183" t="s">
        <v>956</v>
      </c>
      <c r="F473" s="182" t="s">
        <v>957</v>
      </c>
      <c r="G473" s="184" t="str">
        <f>'4. Campaign staff'!C24</f>
        <v>Select cadre</v>
      </c>
    </row>
    <row r="474" spans="1:7" x14ac:dyDescent="0.3">
      <c r="A474" s="181">
        <v>473</v>
      </c>
      <c r="B474" s="181" t="str">
        <f t="shared" si="27"/>
        <v>0-4.01-16</v>
      </c>
      <c r="C474" s="182">
        <f>'1. General information'!$R$8</f>
        <v>0</v>
      </c>
      <c r="D474" s="182" t="s">
        <v>441</v>
      </c>
      <c r="E474" s="183" t="s">
        <v>958</v>
      </c>
      <c r="F474" s="182" t="s">
        <v>959</v>
      </c>
      <c r="G474" s="184" t="str">
        <f>'4. Campaign staff'!C25</f>
        <v>Select cadre</v>
      </c>
    </row>
    <row r="475" spans="1:7" x14ac:dyDescent="0.3">
      <c r="A475" s="181">
        <v>474</v>
      </c>
      <c r="B475" s="181" t="str">
        <f t="shared" si="27"/>
        <v>0-4.01-17</v>
      </c>
      <c r="C475" s="182">
        <f>'1. General information'!$R$8</f>
        <v>0</v>
      </c>
      <c r="D475" s="182" t="s">
        <v>441</v>
      </c>
      <c r="E475" s="183" t="s">
        <v>960</v>
      </c>
      <c r="F475" s="182" t="s">
        <v>961</v>
      </c>
      <c r="G475" s="184" t="str">
        <f>'4. Campaign staff'!C26</f>
        <v>Select cadre</v>
      </c>
    </row>
    <row r="476" spans="1:7" x14ac:dyDescent="0.3">
      <c r="A476" s="181">
        <v>475</v>
      </c>
      <c r="B476" s="181" t="str">
        <f t="shared" si="27"/>
        <v>0-4.01-18</v>
      </c>
      <c r="C476" s="182">
        <f>'1. General information'!$R$8</f>
        <v>0</v>
      </c>
      <c r="D476" s="182" t="s">
        <v>441</v>
      </c>
      <c r="E476" s="183" t="s">
        <v>962</v>
      </c>
      <c r="F476" s="182" t="s">
        <v>963</v>
      </c>
      <c r="G476" s="184" t="str">
        <f>'4. Campaign staff'!C27</f>
        <v>Select cadre</v>
      </c>
    </row>
    <row r="477" spans="1:7" x14ac:dyDescent="0.3">
      <c r="A477" s="181">
        <v>476</v>
      </c>
      <c r="B477" s="181" t="str">
        <f t="shared" si="27"/>
        <v>0-4.01-19</v>
      </c>
      <c r="C477" s="182">
        <f>'1. General information'!$R$8</f>
        <v>0</v>
      </c>
      <c r="D477" s="182" t="s">
        <v>441</v>
      </c>
      <c r="E477" s="183" t="s">
        <v>964</v>
      </c>
      <c r="F477" s="182" t="s">
        <v>965</v>
      </c>
      <c r="G477" s="184" t="str">
        <f>'4. Campaign staff'!C28</f>
        <v>Select cadre</v>
      </c>
    </row>
    <row r="478" spans="1:7" x14ac:dyDescent="0.3">
      <c r="A478" s="181">
        <v>477</v>
      </c>
      <c r="B478" s="181" t="str">
        <f t="shared" si="27"/>
        <v>0-4.01-20</v>
      </c>
      <c r="C478" s="182">
        <f>'1. General information'!$R$8</f>
        <v>0</v>
      </c>
      <c r="D478" s="182" t="s">
        <v>441</v>
      </c>
      <c r="E478" s="183" t="s">
        <v>966</v>
      </c>
      <c r="F478" s="182" t="s">
        <v>967</v>
      </c>
      <c r="G478" s="184" t="str">
        <f>'4. Campaign staff'!C29</f>
        <v>Select cadre</v>
      </c>
    </row>
    <row r="479" spans="1:7" x14ac:dyDescent="0.3">
      <c r="A479" s="181">
        <v>478</v>
      </c>
      <c r="B479" s="181" t="str">
        <f t="shared" si="27"/>
        <v>0-4.01-21</v>
      </c>
      <c r="C479" s="182">
        <f>'1. General information'!$R$8</f>
        <v>0</v>
      </c>
      <c r="D479" s="182" t="s">
        <v>441</v>
      </c>
      <c r="E479" s="183" t="s">
        <v>968</v>
      </c>
      <c r="F479" s="182" t="s">
        <v>969</v>
      </c>
      <c r="G479" s="184" t="str">
        <f>'4. Campaign staff'!C30</f>
        <v>Select cadre</v>
      </c>
    </row>
    <row r="480" spans="1:7" x14ac:dyDescent="0.3">
      <c r="A480" s="181">
        <v>479</v>
      </c>
      <c r="B480" s="181" t="str">
        <f t="shared" si="27"/>
        <v>0-4.01-22</v>
      </c>
      <c r="C480" s="182">
        <f>'1. General information'!$R$8</f>
        <v>0</v>
      </c>
      <c r="D480" s="182" t="s">
        <v>441</v>
      </c>
      <c r="E480" s="183" t="s">
        <v>970</v>
      </c>
      <c r="F480" s="182" t="s">
        <v>971</v>
      </c>
      <c r="G480" s="184" t="str">
        <f>'4. Campaign staff'!C31</f>
        <v>Select cadre</v>
      </c>
    </row>
    <row r="481" spans="1:7" x14ac:dyDescent="0.3">
      <c r="A481" s="181">
        <v>480</v>
      </c>
      <c r="B481" s="181" t="str">
        <f t="shared" si="27"/>
        <v>0-4.01-23</v>
      </c>
      <c r="C481" s="182">
        <f>'1. General information'!$R$8</f>
        <v>0</v>
      </c>
      <c r="D481" s="182" t="s">
        <v>441</v>
      </c>
      <c r="E481" s="183" t="s">
        <v>972</v>
      </c>
      <c r="F481" s="182" t="s">
        <v>973</v>
      </c>
      <c r="G481" s="184" t="str">
        <f>'4. Campaign staff'!C32</f>
        <v>Select cadre</v>
      </c>
    </row>
    <row r="482" spans="1:7" x14ac:dyDescent="0.3">
      <c r="A482" s="181">
        <v>481</v>
      </c>
      <c r="B482" s="181" t="str">
        <f t="shared" si="27"/>
        <v>0-4.01-24</v>
      </c>
      <c r="C482" s="182">
        <f>'1. General information'!$R$8</f>
        <v>0</v>
      </c>
      <c r="D482" s="182" t="s">
        <v>441</v>
      </c>
      <c r="E482" s="183" t="s">
        <v>974</v>
      </c>
      <c r="F482" s="182" t="s">
        <v>975</v>
      </c>
      <c r="G482" s="184" t="str">
        <f>'4. Campaign staff'!C33</f>
        <v>Select cadre</v>
      </c>
    </row>
    <row r="483" spans="1:7" x14ac:dyDescent="0.3">
      <c r="A483" s="181">
        <v>482</v>
      </c>
      <c r="B483" s="181" t="str">
        <f t="shared" si="27"/>
        <v>0-4.01-25</v>
      </c>
      <c r="C483" s="182">
        <f>'1. General information'!$R$8</f>
        <v>0</v>
      </c>
      <c r="D483" s="182" t="s">
        <v>441</v>
      </c>
      <c r="E483" s="183" t="s">
        <v>976</v>
      </c>
      <c r="F483" s="182" t="s">
        <v>977</v>
      </c>
      <c r="G483" s="184" t="str">
        <f>'4. Campaign staff'!C34</f>
        <v>Select cadre</v>
      </c>
    </row>
    <row r="484" spans="1:7" x14ac:dyDescent="0.3">
      <c r="A484" s="181">
        <v>483</v>
      </c>
      <c r="B484" s="181" t="str">
        <f t="shared" si="27"/>
        <v>0-4.01-26</v>
      </c>
      <c r="C484" s="182">
        <f>'1. General information'!$R$8</f>
        <v>0</v>
      </c>
      <c r="D484" s="182" t="s">
        <v>441</v>
      </c>
      <c r="E484" s="183" t="s">
        <v>978</v>
      </c>
      <c r="F484" s="182" t="s">
        <v>979</v>
      </c>
      <c r="G484" s="184" t="str">
        <f>'4. Campaign staff'!C35</f>
        <v>Select cadre</v>
      </c>
    </row>
    <row r="485" spans="1:7" x14ac:dyDescent="0.3">
      <c r="A485" s="181">
        <v>484</v>
      </c>
      <c r="B485" s="181" t="str">
        <f t="shared" si="27"/>
        <v>0-4.01-27</v>
      </c>
      <c r="C485" s="182">
        <f>'1. General information'!$R$8</f>
        <v>0</v>
      </c>
      <c r="D485" s="182" t="s">
        <v>441</v>
      </c>
      <c r="E485" s="183" t="s">
        <v>980</v>
      </c>
      <c r="F485" s="182" t="s">
        <v>981</v>
      </c>
      <c r="G485" s="184" t="str">
        <f>'4. Campaign staff'!C36</f>
        <v>Select cadre</v>
      </c>
    </row>
    <row r="486" spans="1:7" x14ac:dyDescent="0.3">
      <c r="A486" s="181">
        <v>485</v>
      </c>
      <c r="B486" s="181" t="str">
        <f t="shared" si="27"/>
        <v>0-4.01-28</v>
      </c>
      <c r="C486" s="182">
        <f>'1. General information'!$R$8</f>
        <v>0</v>
      </c>
      <c r="D486" s="182" t="s">
        <v>441</v>
      </c>
      <c r="E486" s="183" t="s">
        <v>982</v>
      </c>
      <c r="F486" s="182" t="s">
        <v>983</v>
      </c>
      <c r="G486" s="184" t="str">
        <f>'4. Campaign staff'!C37</f>
        <v>Select cadre</v>
      </c>
    </row>
    <row r="487" spans="1:7" x14ac:dyDescent="0.3">
      <c r="A487" s="181">
        <v>486</v>
      </c>
      <c r="B487" s="181" t="str">
        <f t="shared" ref="B487:B550" si="30">CONCATENATE(LEFT(C487,2),"-",E487)</f>
        <v>0-4.01-29</v>
      </c>
      <c r="C487" s="182">
        <f>'1. General information'!$R$8</f>
        <v>0</v>
      </c>
      <c r="D487" s="182" t="s">
        <v>441</v>
      </c>
      <c r="E487" s="183" t="s">
        <v>984</v>
      </c>
      <c r="F487" s="182" t="s">
        <v>985</v>
      </c>
      <c r="G487" s="184" t="str">
        <f>'4. Campaign staff'!C38</f>
        <v>Select cadre</v>
      </c>
    </row>
    <row r="488" spans="1:7" x14ac:dyDescent="0.3">
      <c r="A488" s="181">
        <v>487</v>
      </c>
      <c r="B488" s="181" t="str">
        <f t="shared" si="30"/>
        <v>0-4.01-30</v>
      </c>
      <c r="C488" s="182">
        <f>'1. General information'!$R$8</f>
        <v>0</v>
      </c>
      <c r="D488" s="182" t="s">
        <v>441</v>
      </c>
      <c r="E488" s="183" t="s">
        <v>986</v>
      </c>
      <c r="F488" s="182" t="s">
        <v>987</v>
      </c>
      <c r="G488" s="184" t="str">
        <f>'4. Campaign staff'!C39</f>
        <v>Select cadre</v>
      </c>
    </row>
    <row r="489" spans="1:7" x14ac:dyDescent="0.3">
      <c r="A489" s="181">
        <v>488</v>
      </c>
      <c r="B489" s="181" t="str">
        <f t="shared" si="30"/>
        <v>0-4.01-31</v>
      </c>
      <c r="C489" s="182">
        <f>'1. General information'!$R$8</f>
        <v>0</v>
      </c>
      <c r="D489" s="182" t="s">
        <v>441</v>
      </c>
      <c r="E489" s="183" t="s">
        <v>988</v>
      </c>
      <c r="F489" s="182" t="s">
        <v>989</v>
      </c>
      <c r="G489" s="184" t="str">
        <f>'4. Campaign staff'!C40</f>
        <v>Select cadre</v>
      </c>
    </row>
    <row r="490" spans="1:7" x14ac:dyDescent="0.3">
      <c r="A490" s="181">
        <v>489</v>
      </c>
      <c r="B490" s="181" t="str">
        <f t="shared" si="30"/>
        <v>0-4.01-32</v>
      </c>
      <c r="C490" s="182">
        <f>'1. General information'!$R$8</f>
        <v>0</v>
      </c>
      <c r="D490" s="182" t="s">
        <v>441</v>
      </c>
      <c r="E490" s="183" t="s">
        <v>990</v>
      </c>
      <c r="F490" s="182" t="s">
        <v>991</v>
      </c>
      <c r="G490" s="184" t="str">
        <f>'4. Campaign staff'!C41</f>
        <v>Select cadre</v>
      </c>
    </row>
    <row r="491" spans="1:7" x14ac:dyDescent="0.3">
      <c r="A491" s="181">
        <v>490</v>
      </c>
      <c r="B491" s="181" t="str">
        <f t="shared" si="30"/>
        <v>0-4.01-33</v>
      </c>
      <c r="C491" s="182">
        <f>'1. General information'!$R$8</f>
        <v>0</v>
      </c>
      <c r="D491" s="182" t="s">
        <v>441</v>
      </c>
      <c r="E491" s="183" t="s">
        <v>992</v>
      </c>
      <c r="F491" s="182" t="s">
        <v>993</v>
      </c>
      <c r="G491" s="184" t="str">
        <f>'4. Campaign staff'!C42</f>
        <v>Select cadre</v>
      </c>
    </row>
    <row r="492" spans="1:7" x14ac:dyDescent="0.3">
      <c r="A492" s="181">
        <v>491</v>
      </c>
      <c r="B492" s="181" t="str">
        <f t="shared" si="30"/>
        <v>0-4.01-34</v>
      </c>
      <c r="C492" s="182">
        <f>'1. General information'!$R$8</f>
        <v>0</v>
      </c>
      <c r="D492" s="182" t="s">
        <v>441</v>
      </c>
      <c r="E492" s="183" t="s">
        <v>994</v>
      </c>
      <c r="F492" s="182" t="s">
        <v>995</v>
      </c>
      <c r="G492" s="184" t="str">
        <f>'4. Campaign staff'!C43</f>
        <v>Select cadre</v>
      </c>
    </row>
    <row r="493" spans="1:7" x14ac:dyDescent="0.3">
      <c r="A493" s="181">
        <v>492</v>
      </c>
      <c r="B493" s="181" t="str">
        <f t="shared" si="30"/>
        <v>0-4.01-35</v>
      </c>
      <c r="C493" s="182">
        <f>'1. General information'!$R$8</f>
        <v>0</v>
      </c>
      <c r="D493" s="182" t="s">
        <v>441</v>
      </c>
      <c r="E493" s="183" t="s">
        <v>996</v>
      </c>
      <c r="F493" s="182" t="s">
        <v>997</v>
      </c>
      <c r="G493" s="184" t="str">
        <f>'4. Campaign staff'!C44</f>
        <v>Select cadre</v>
      </c>
    </row>
    <row r="494" spans="1:7" x14ac:dyDescent="0.3">
      <c r="A494" s="181">
        <v>493</v>
      </c>
      <c r="B494" s="181" t="str">
        <f t="shared" si="30"/>
        <v>0-4.01-36</v>
      </c>
      <c r="C494" s="182">
        <f>'1. General information'!$R$8</f>
        <v>0</v>
      </c>
      <c r="D494" s="182" t="s">
        <v>441</v>
      </c>
      <c r="E494" s="183" t="s">
        <v>998</v>
      </c>
      <c r="F494" s="182" t="s">
        <v>999</v>
      </c>
      <c r="G494" s="184" t="str">
        <f>'4. Campaign staff'!C45</f>
        <v>Select cadre</v>
      </c>
    </row>
    <row r="495" spans="1:7" x14ac:dyDescent="0.3">
      <c r="A495" s="181">
        <v>494</v>
      </c>
      <c r="B495" s="181" t="str">
        <f t="shared" si="30"/>
        <v>0-4.01-37</v>
      </c>
      <c r="C495" s="182">
        <f>'1. General information'!$R$8</f>
        <v>0</v>
      </c>
      <c r="D495" s="182" t="s">
        <v>441</v>
      </c>
      <c r="E495" s="183" t="s">
        <v>1000</v>
      </c>
      <c r="F495" s="182" t="s">
        <v>1001</v>
      </c>
      <c r="G495" s="184" t="str">
        <f>'4. Campaign staff'!C46</f>
        <v>Select cadre</v>
      </c>
    </row>
    <row r="496" spans="1:7" x14ac:dyDescent="0.3">
      <c r="A496" s="181">
        <v>495</v>
      </c>
      <c r="B496" s="181" t="str">
        <f t="shared" si="30"/>
        <v>0-4.01-38</v>
      </c>
      <c r="C496" s="182">
        <f>'1. General information'!$R$8</f>
        <v>0</v>
      </c>
      <c r="D496" s="182" t="s">
        <v>441</v>
      </c>
      <c r="E496" s="183" t="s">
        <v>1002</v>
      </c>
      <c r="F496" s="182" t="s">
        <v>1003</v>
      </c>
      <c r="G496" s="184" t="str">
        <f>'4. Campaign staff'!C47</f>
        <v>Select cadre</v>
      </c>
    </row>
    <row r="497" spans="1:7" x14ac:dyDescent="0.3">
      <c r="A497" s="181">
        <v>496</v>
      </c>
      <c r="B497" s="181" t="str">
        <f t="shared" si="30"/>
        <v>0-4.01-39</v>
      </c>
      <c r="C497" s="182">
        <f>'1. General information'!$R$8</f>
        <v>0</v>
      </c>
      <c r="D497" s="182" t="s">
        <v>441</v>
      </c>
      <c r="E497" s="183" t="s">
        <v>1004</v>
      </c>
      <c r="F497" s="182" t="s">
        <v>1005</v>
      </c>
      <c r="G497" s="184" t="str">
        <f>'4. Campaign staff'!C48</f>
        <v>Select cadre</v>
      </c>
    </row>
    <row r="498" spans="1:7" x14ac:dyDescent="0.3">
      <c r="A498" s="181">
        <v>497</v>
      </c>
      <c r="B498" s="181" t="str">
        <f t="shared" si="30"/>
        <v>0-4.01-40</v>
      </c>
      <c r="C498" s="182">
        <f>'1. General information'!$R$8</f>
        <v>0</v>
      </c>
      <c r="D498" s="182" t="s">
        <v>441</v>
      </c>
      <c r="E498" s="183" t="s">
        <v>1006</v>
      </c>
      <c r="F498" s="182" t="s">
        <v>1007</v>
      </c>
      <c r="G498" s="184" t="str">
        <f>'4. Campaign staff'!C49</f>
        <v>Select cadre</v>
      </c>
    </row>
    <row r="499" spans="1:7" x14ac:dyDescent="0.3">
      <c r="A499" s="181">
        <v>498</v>
      </c>
      <c r="B499" s="181" t="str">
        <f t="shared" si="30"/>
        <v>0-4.01-41</v>
      </c>
      <c r="C499" s="182">
        <f>'1. General information'!$R$8</f>
        <v>0</v>
      </c>
      <c r="D499" s="182" t="s">
        <v>441</v>
      </c>
      <c r="E499" s="183" t="s">
        <v>1008</v>
      </c>
      <c r="F499" s="182" t="s">
        <v>1009</v>
      </c>
      <c r="G499" s="184" t="str">
        <f>'4. Campaign staff'!C50</f>
        <v>Select cadre</v>
      </c>
    </row>
    <row r="500" spans="1:7" x14ac:dyDescent="0.3">
      <c r="A500" s="181">
        <v>499</v>
      </c>
      <c r="B500" s="181" t="str">
        <f t="shared" si="30"/>
        <v>0-4.01-42</v>
      </c>
      <c r="C500" s="182">
        <f>'1. General information'!$R$8</f>
        <v>0</v>
      </c>
      <c r="D500" s="182" t="s">
        <v>441</v>
      </c>
      <c r="E500" s="183" t="s">
        <v>1010</v>
      </c>
      <c r="F500" s="182" t="s">
        <v>1011</v>
      </c>
      <c r="G500" s="184" t="str">
        <f>'4. Campaign staff'!C51</f>
        <v>Select cadre</v>
      </c>
    </row>
    <row r="501" spans="1:7" x14ac:dyDescent="0.3">
      <c r="A501" s="181">
        <v>500</v>
      </c>
      <c r="B501" s="181" t="str">
        <f t="shared" si="30"/>
        <v>0-4.01-43</v>
      </c>
      <c r="C501" s="182">
        <f>'1. General information'!$R$8</f>
        <v>0</v>
      </c>
      <c r="D501" s="182" t="s">
        <v>441</v>
      </c>
      <c r="E501" s="183" t="s">
        <v>1012</v>
      </c>
      <c r="F501" s="182" t="s">
        <v>1013</v>
      </c>
      <c r="G501" s="184" t="str">
        <f>'4. Campaign staff'!C52</f>
        <v>Select cadre</v>
      </c>
    </row>
    <row r="502" spans="1:7" x14ac:dyDescent="0.3">
      <c r="A502" s="181">
        <v>501</v>
      </c>
      <c r="B502" s="181" t="str">
        <f t="shared" si="30"/>
        <v>0-4.01-44</v>
      </c>
      <c r="C502" s="182">
        <f>'1. General information'!$R$8</f>
        <v>0</v>
      </c>
      <c r="D502" s="182" t="s">
        <v>441</v>
      </c>
      <c r="E502" s="183" t="s">
        <v>1014</v>
      </c>
      <c r="F502" s="182" t="s">
        <v>1015</v>
      </c>
      <c r="G502" s="184" t="str">
        <f>'4. Campaign staff'!C53</f>
        <v>Select cadre</v>
      </c>
    </row>
    <row r="503" spans="1:7" x14ac:dyDescent="0.3">
      <c r="A503" s="181">
        <v>502</v>
      </c>
      <c r="B503" s="181" t="str">
        <f t="shared" si="30"/>
        <v>0-4.01-45</v>
      </c>
      <c r="C503" s="182">
        <f>'1. General information'!$R$8</f>
        <v>0</v>
      </c>
      <c r="D503" s="182" t="s">
        <v>441</v>
      </c>
      <c r="E503" s="183" t="s">
        <v>1016</v>
      </c>
      <c r="F503" s="182" t="s">
        <v>1017</v>
      </c>
      <c r="G503" s="184" t="str">
        <f>'4. Campaign staff'!C54</f>
        <v>Select cadre</v>
      </c>
    </row>
    <row r="504" spans="1:7" x14ac:dyDescent="0.3">
      <c r="A504" s="181">
        <v>503</v>
      </c>
      <c r="B504" s="181" t="str">
        <f t="shared" si="30"/>
        <v>0-4.01-46</v>
      </c>
      <c r="C504" s="182">
        <f>'1. General information'!$R$8</f>
        <v>0</v>
      </c>
      <c r="D504" s="182" t="s">
        <v>441</v>
      </c>
      <c r="E504" s="183" t="s">
        <v>1018</v>
      </c>
      <c r="F504" s="182" t="s">
        <v>1019</v>
      </c>
      <c r="G504" s="184" t="str">
        <f>'4. Campaign staff'!C55</f>
        <v>Select cadre</v>
      </c>
    </row>
    <row r="505" spans="1:7" x14ac:dyDescent="0.3">
      <c r="A505" s="181">
        <v>504</v>
      </c>
      <c r="B505" s="181" t="str">
        <f t="shared" si="30"/>
        <v>0-4.01-47</v>
      </c>
      <c r="C505" s="182">
        <f>'1. General information'!$R$8</f>
        <v>0</v>
      </c>
      <c r="D505" s="182" t="s">
        <v>441</v>
      </c>
      <c r="E505" s="183" t="s">
        <v>1020</v>
      </c>
      <c r="F505" s="182" t="s">
        <v>1021</v>
      </c>
      <c r="G505" s="184" t="str">
        <f>'4. Campaign staff'!C56</f>
        <v>Select cadre</v>
      </c>
    </row>
    <row r="506" spans="1:7" x14ac:dyDescent="0.3">
      <c r="A506" s="181">
        <v>505</v>
      </c>
      <c r="B506" s="181" t="str">
        <f t="shared" si="30"/>
        <v>0-4.01-48</v>
      </c>
      <c r="C506" s="182">
        <f>'1. General information'!$R$8</f>
        <v>0</v>
      </c>
      <c r="D506" s="182" t="s">
        <v>441</v>
      </c>
      <c r="E506" s="183" t="s">
        <v>1022</v>
      </c>
      <c r="F506" s="182" t="s">
        <v>1023</v>
      </c>
      <c r="G506" s="184" t="str">
        <f>'4. Campaign staff'!C57</f>
        <v>Select cadre</v>
      </c>
    </row>
    <row r="507" spans="1:7" x14ac:dyDescent="0.3">
      <c r="A507" s="181">
        <v>506</v>
      </c>
      <c r="B507" s="181" t="str">
        <f t="shared" si="30"/>
        <v>0-4.01-49</v>
      </c>
      <c r="C507" s="182">
        <f>'1. General information'!$R$8</f>
        <v>0</v>
      </c>
      <c r="D507" s="182" t="s">
        <v>441</v>
      </c>
      <c r="E507" s="183" t="s">
        <v>1024</v>
      </c>
      <c r="F507" s="182" t="s">
        <v>1025</v>
      </c>
      <c r="G507" s="184" t="str">
        <f>'4. Campaign staff'!C58</f>
        <v>Select cadre</v>
      </c>
    </row>
    <row r="508" spans="1:7" x14ac:dyDescent="0.3">
      <c r="A508" s="181">
        <v>507</v>
      </c>
      <c r="B508" s="181" t="str">
        <f t="shared" si="30"/>
        <v>0-4.01-50</v>
      </c>
      <c r="C508" s="182">
        <f>'1. General information'!$R$8</f>
        <v>0</v>
      </c>
      <c r="D508" s="182" t="s">
        <v>441</v>
      </c>
      <c r="E508" s="183" t="s">
        <v>1026</v>
      </c>
      <c r="F508" s="182" t="s">
        <v>1027</v>
      </c>
      <c r="G508" s="184" t="str">
        <f>'4. Campaign staff'!C59</f>
        <v>Select cadre</v>
      </c>
    </row>
    <row r="509" spans="1:7" x14ac:dyDescent="0.3">
      <c r="A509" s="181">
        <v>508</v>
      </c>
      <c r="B509" s="181" t="str">
        <f t="shared" si="30"/>
        <v>0-4.01-51</v>
      </c>
      <c r="C509" s="182">
        <f>'1. General information'!$R$8</f>
        <v>0</v>
      </c>
      <c r="D509" s="182" t="s">
        <v>441</v>
      </c>
      <c r="E509" s="183" t="s">
        <v>1028</v>
      </c>
      <c r="F509" s="182" t="s">
        <v>1029</v>
      </c>
      <c r="G509" s="184" t="str">
        <f>'4. Campaign staff'!C60</f>
        <v>Select cadre</v>
      </c>
    </row>
    <row r="510" spans="1:7" x14ac:dyDescent="0.3">
      <c r="A510" s="181">
        <v>509</v>
      </c>
      <c r="B510" s="181" t="str">
        <f t="shared" si="30"/>
        <v>0-4.01-52</v>
      </c>
      <c r="C510" s="182">
        <f>'1. General information'!$R$8</f>
        <v>0</v>
      </c>
      <c r="D510" s="182" t="s">
        <v>441</v>
      </c>
      <c r="E510" s="183" t="s">
        <v>1030</v>
      </c>
      <c r="F510" s="182" t="s">
        <v>1031</v>
      </c>
      <c r="G510" s="184" t="str">
        <f>'4. Campaign staff'!C61</f>
        <v>Select cadre</v>
      </c>
    </row>
    <row r="511" spans="1:7" x14ac:dyDescent="0.3">
      <c r="A511" s="181">
        <v>510</v>
      </c>
      <c r="B511" s="181" t="str">
        <f t="shared" si="30"/>
        <v>0-4.01-53</v>
      </c>
      <c r="C511" s="182">
        <f>'1. General information'!$R$8</f>
        <v>0</v>
      </c>
      <c r="D511" s="182" t="s">
        <v>441</v>
      </c>
      <c r="E511" s="183" t="s">
        <v>1032</v>
      </c>
      <c r="F511" s="182" t="s">
        <v>1033</v>
      </c>
      <c r="G511" s="184" t="str">
        <f>'4. Campaign staff'!C62</f>
        <v>Select cadre</v>
      </c>
    </row>
    <row r="512" spans="1:7" x14ac:dyDescent="0.3">
      <c r="A512" s="181">
        <v>511</v>
      </c>
      <c r="B512" s="181" t="str">
        <f t="shared" si="30"/>
        <v>0-4.01-54</v>
      </c>
      <c r="C512" s="182">
        <f>'1. General information'!$R$8</f>
        <v>0</v>
      </c>
      <c r="D512" s="182" t="s">
        <v>441</v>
      </c>
      <c r="E512" s="183" t="s">
        <v>1034</v>
      </c>
      <c r="F512" s="182" t="s">
        <v>1035</v>
      </c>
      <c r="G512" s="184" t="str">
        <f>'4. Campaign staff'!C63</f>
        <v>Select cadre</v>
      </c>
    </row>
    <row r="513" spans="1:7" x14ac:dyDescent="0.3">
      <c r="A513" s="181">
        <v>512</v>
      </c>
      <c r="B513" s="181" t="str">
        <f t="shared" si="30"/>
        <v>0-4.01-55</v>
      </c>
      <c r="C513" s="182">
        <f>'1. General information'!$R$8</f>
        <v>0</v>
      </c>
      <c r="D513" s="182" t="s">
        <v>441</v>
      </c>
      <c r="E513" s="183" t="s">
        <v>1036</v>
      </c>
      <c r="F513" s="182" t="s">
        <v>1037</v>
      </c>
      <c r="G513" s="184" t="str">
        <f>'4. Campaign staff'!C64</f>
        <v>Select cadre</v>
      </c>
    </row>
    <row r="514" spans="1:7" x14ac:dyDescent="0.3">
      <c r="A514" s="181">
        <v>513</v>
      </c>
      <c r="B514" s="181" t="str">
        <f t="shared" si="30"/>
        <v>0-4.01-56</v>
      </c>
      <c r="C514" s="182">
        <f>'1. General information'!$R$8</f>
        <v>0</v>
      </c>
      <c r="D514" s="182" t="s">
        <v>441</v>
      </c>
      <c r="E514" s="183" t="s">
        <v>1038</v>
      </c>
      <c r="F514" s="182" t="s">
        <v>1039</v>
      </c>
      <c r="G514" s="184" t="str">
        <f>'4. Campaign staff'!C65</f>
        <v>Select cadre</v>
      </c>
    </row>
    <row r="515" spans="1:7" x14ac:dyDescent="0.3">
      <c r="A515" s="181">
        <v>514</v>
      </c>
      <c r="B515" s="181" t="str">
        <f t="shared" si="30"/>
        <v>0-4.01-57</v>
      </c>
      <c r="C515" s="182">
        <f>'1. General information'!$R$8</f>
        <v>0</v>
      </c>
      <c r="D515" s="182" t="s">
        <v>441</v>
      </c>
      <c r="E515" s="183" t="s">
        <v>1040</v>
      </c>
      <c r="F515" s="182" t="s">
        <v>1041</v>
      </c>
      <c r="G515" s="184" t="str">
        <f>'4. Campaign staff'!C66</f>
        <v>Select cadre</v>
      </c>
    </row>
    <row r="516" spans="1:7" x14ac:dyDescent="0.3">
      <c r="A516" s="181">
        <v>515</v>
      </c>
      <c r="B516" s="181" t="str">
        <f t="shared" si="30"/>
        <v>0-4.01-58</v>
      </c>
      <c r="C516" s="182">
        <f>'1. General information'!$R$8</f>
        <v>0</v>
      </c>
      <c r="D516" s="182" t="s">
        <v>441</v>
      </c>
      <c r="E516" s="183" t="s">
        <v>1042</v>
      </c>
      <c r="F516" s="182" t="s">
        <v>1043</v>
      </c>
      <c r="G516" s="184" t="str">
        <f>'4. Campaign staff'!C67</f>
        <v>Select cadre</v>
      </c>
    </row>
    <row r="517" spans="1:7" x14ac:dyDescent="0.3">
      <c r="A517" s="181">
        <v>516</v>
      </c>
      <c r="B517" s="181" t="str">
        <f t="shared" si="30"/>
        <v>0-4.01-59</v>
      </c>
      <c r="C517" s="182">
        <f>'1. General information'!$R$8</f>
        <v>0</v>
      </c>
      <c r="D517" s="182" t="s">
        <v>441</v>
      </c>
      <c r="E517" s="183" t="s">
        <v>1044</v>
      </c>
      <c r="F517" s="182" t="s">
        <v>1045</v>
      </c>
      <c r="G517" s="184" t="str">
        <f>'4. Campaign staff'!C68</f>
        <v>Select cadre</v>
      </c>
    </row>
    <row r="518" spans="1:7" x14ac:dyDescent="0.3">
      <c r="A518" s="181">
        <v>517</v>
      </c>
      <c r="B518" s="181" t="str">
        <f t="shared" si="30"/>
        <v>0-4.01-60</v>
      </c>
      <c r="C518" s="182">
        <f>'1. General information'!$R$8</f>
        <v>0</v>
      </c>
      <c r="D518" s="182" t="s">
        <v>441</v>
      </c>
      <c r="E518" s="183" t="s">
        <v>1046</v>
      </c>
      <c r="F518" s="182" t="s">
        <v>1047</v>
      </c>
      <c r="G518" s="184" t="str">
        <f>'4. Campaign staff'!C69</f>
        <v>Select cadre</v>
      </c>
    </row>
    <row r="519" spans="1:7" x14ac:dyDescent="0.3">
      <c r="A519" s="181">
        <v>518</v>
      </c>
      <c r="B519" s="181" t="str">
        <f t="shared" si="30"/>
        <v>0-4.01-61</v>
      </c>
      <c r="C519" s="182">
        <f>'1. General information'!$R$8</f>
        <v>0</v>
      </c>
      <c r="D519" s="182" t="s">
        <v>441</v>
      </c>
      <c r="E519" s="183" t="s">
        <v>1048</v>
      </c>
      <c r="F519" s="182" t="s">
        <v>1049</v>
      </c>
      <c r="G519" s="184" t="str">
        <f>'4. Campaign staff'!C70</f>
        <v>Select cadre</v>
      </c>
    </row>
    <row r="520" spans="1:7" x14ac:dyDescent="0.3">
      <c r="A520" s="181">
        <v>519</v>
      </c>
      <c r="B520" s="181" t="str">
        <f t="shared" si="30"/>
        <v>0-4.01-62</v>
      </c>
      <c r="C520" s="182">
        <f>'1. General information'!$R$8</f>
        <v>0</v>
      </c>
      <c r="D520" s="182" t="s">
        <v>441</v>
      </c>
      <c r="E520" s="183" t="s">
        <v>1050</v>
      </c>
      <c r="F520" s="182" t="s">
        <v>1051</v>
      </c>
      <c r="G520" s="184" t="str">
        <f>'4. Campaign staff'!C71</f>
        <v>Select cadre</v>
      </c>
    </row>
    <row r="521" spans="1:7" x14ac:dyDescent="0.3">
      <c r="A521" s="181">
        <v>520</v>
      </c>
      <c r="B521" s="181" t="str">
        <f t="shared" si="30"/>
        <v>0-4.01-63</v>
      </c>
      <c r="C521" s="182">
        <f>'1. General information'!$R$8</f>
        <v>0</v>
      </c>
      <c r="D521" s="182" t="s">
        <v>441</v>
      </c>
      <c r="E521" s="183" t="s">
        <v>1052</v>
      </c>
      <c r="F521" s="182" t="s">
        <v>1053</v>
      </c>
      <c r="G521" s="184" t="str">
        <f>'4. Campaign staff'!C72</f>
        <v>Select cadre</v>
      </c>
    </row>
    <row r="522" spans="1:7" x14ac:dyDescent="0.3">
      <c r="A522" s="181">
        <v>521</v>
      </c>
      <c r="B522" s="181" t="str">
        <f t="shared" si="30"/>
        <v>0-4.01-64</v>
      </c>
      <c r="C522" s="182">
        <f>'1. General information'!$R$8</f>
        <v>0</v>
      </c>
      <c r="D522" s="182" t="s">
        <v>441</v>
      </c>
      <c r="E522" s="183" t="s">
        <v>1054</v>
      </c>
      <c r="F522" s="182" t="s">
        <v>1055</v>
      </c>
      <c r="G522" s="184" t="str">
        <f>'4. Campaign staff'!C73</f>
        <v>Select cadre</v>
      </c>
    </row>
    <row r="523" spans="1:7" x14ac:dyDescent="0.3">
      <c r="A523" s="181">
        <v>522</v>
      </c>
      <c r="B523" s="181" t="str">
        <f t="shared" si="30"/>
        <v>0-4.01-65</v>
      </c>
      <c r="C523" s="182">
        <f>'1. General information'!$R$8</f>
        <v>0</v>
      </c>
      <c r="D523" s="182" t="s">
        <v>441</v>
      </c>
      <c r="E523" s="183" t="s">
        <v>1056</v>
      </c>
      <c r="F523" s="182" t="s">
        <v>1057</v>
      </c>
      <c r="G523" s="184" t="str">
        <f>'4. Campaign staff'!C74</f>
        <v>Select cadre</v>
      </c>
    </row>
    <row r="524" spans="1:7" x14ac:dyDescent="0.3">
      <c r="A524" s="181">
        <v>523</v>
      </c>
      <c r="B524" s="181" t="str">
        <f t="shared" si="30"/>
        <v>0-4.01-66</v>
      </c>
      <c r="C524" s="182">
        <f>'1. General information'!$R$8</f>
        <v>0</v>
      </c>
      <c r="D524" s="182" t="s">
        <v>441</v>
      </c>
      <c r="E524" s="183" t="s">
        <v>1058</v>
      </c>
      <c r="F524" s="182" t="s">
        <v>1059</v>
      </c>
      <c r="G524" s="184" t="str">
        <f>'4. Campaign staff'!C75</f>
        <v>Select cadre</v>
      </c>
    </row>
    <row r="525" spans="1:7" x14ac:dyDescent="0.3">
      <c r="A525" s="181">
        <v>524</v>
      </c>
      <c r="B525" s="181" t="str">
        <f t="shared" si="30"/>
        <v>0-4.01-67</v>
      </c>
      <c r="C525" s="182">
        <f>'1. General information'!$R$8</f>
        <v>0</v>
      </c>
      <c r="D525" s="182" t="s">
        <v>441</v>
      </c>
      <c r="E525" s="183" t="s">
        <v>1060</v>
      </c>
      <c r="F525" s="182" t="s">
        <v>1061</v>
      </c>
      <c r="G525" s="184" t="str">
        <f>'4. Campaign staff'!C76</f>
        <v>Select cadre</v>
      </c>
    </row>
    <row r="526" spans="1:7" x14ac:dyDescent="0.3">
      <c r="A526" s="181">
        <v>525</v>
      </c>
      <c r="B526" s="181" t="str">
        <f t="shared" si="30"/>
        <v>0-4.01-68</v>
      </c>
      <c r="C526" s="182">
        <f>'1. General information'!$R$8</f>
        <v>0</v>
      </c>
      <c r="D526" s="182" t="s">
        <v>441</v>
      </c>
      <c r="E526" s="183" t="s">
        <v>1062</v>
      </c>
      <c r="F526" s="182" t="s">
        <v>1063</v>
      </c>
      <c r="G526" s="184" t="str">
        <f>'4. Campaign staff'!C77</f>
        <v>Select cadre</v>
      </c>
    </row>
    <row r="527" spans="1:7" x14ac:dyDescent="0.3">
      <c r="A527" s="181">
        <v>526</v>
      </c>
      <c r="B527" s="181" t="str">
        <f t="shared" si="30"/>
        <v>0-4.01-69</v>
      </c>
      <c r="C527" s="182">
        <f>'1. General information'!$R$8</f>
        <v>0</v>
      </c>
      <c r="D527" s="182" t="s">
        <v>441</v>
      </c>
      <c r="E527" s="183" t="s">
        <v>1064</v>
      </c>
      <c r="F527" s="182" t="s">
        <v>1065</v>
      </c>
      <c r="G527" s="184" t="str">
        <f>'4. Campaign staff'!C78</f>
        <v>Select cadre</v>
      </c>
    </row>
    <row r="528" spans="1:7" x14ac:dyDescent="0.3">
      <c r="A528" s="181">
        <v>527</v>
      </c>
      <c r="B528" s="181" t="str">
        <f t="shared" si="30"/>
        <v>0-4.01-70</v>
      </c>
      <c r="C528" s="182">
        <f>'1. General information'!$R$8</f>
        <v>0</v>
      </c>
      <c r="D528" s="182" t="s">
        <v>441</v>
      </c>
      <c r="E528" s="183" t="s">
        <v>1066</v>
      </c>
      <c r="F528" s="182" t="s">
        <v>1067</v>
      </c>
      <c r="G528" s="184" t="str">
        <f>'4. Campaign staff'!C79</f>
        <v>Select cadre</v>
      </c>
    </row>
    <row r="529" spans="1:7" x14ac:dyDescent="0.3">
      <c r="A529" s="181">
        <v>528</v>
      </c>
      <c r="B529" s="181" t="str">
        <f t="shared" si="30"/>
        <v>0-4.01-71</v>
      </c>
      <c r="C529" s="182">
        <f>'1. General information'!$R$8</f>
        <v>0</v>
      </c>
      <c r="D529" s="182" t="s">
        <v>441</v>
      </c>
      <c r="E529" s="183" t="s">
        <v>1068</v>
      </c>
      <c r="F529" s="182" t="s">
        <v>1069</v>
      </c>
      <c r="G529" s="184" t="str">
        <f>'4. Campaign staff'!C80</f>
        <v>Select cadre</v>
      </c>
    </row>
    <row r="530" spans="1:7" x14ac:dyDescent="0.3">
      <c r="A530" s="181">
        <v>529</v>
      </c>
      <c r="B530" s="181" t="str">
        <f t="shared" si="30"/>
        <v>0-4.01-72</v>
      </c>
      <c r="C530" s="182">
        <f>'1. General information'!$R$8</f>
        <v>0</v>
      </c>
      <c r="D530" s="182" t="s">
        <v>441</v>
      </c>
      <c r="E530" s="183" t="s">
        <v>1070</v>
      </c>
      <c r="F530" s="182" t="s">
        <v>1071</v>
      </c>
      <c r="G530" s="184" t="str">
        <f>'4. Campaign staff'!C81</f>
        <v>Select cadre</v>
      </c>
    </row>
    <row r="531" spans="1:7" x14ac:dyDescent="0.3">
      <c r="A531" s="181">
        <v>530</v>
      </c>
      <c r="B531" s="181" t="str">
        <f t="shared" si="30"/>
        <v>0-4.01-73</v>
      </c>
      <c r="C531" s="182">
        <f>'1. General information'!$R$8</f>
        <v>0</v>
      </c>
      <c r="D531" s="182" t="s">
        <v>441</v>
      </c>
      <c r="E531" s="183" t="s">
        <v>1072</v>
      </c>
      <c r="F531" s="182" t="s">
        <v>1073</v>
      </c>
      <c r="G531" s="184" t="str">
        <f>'4. Campaign staff'!C82</f>
        <v>Select cadre</v>
      </c>
    </row>
    <row r="532" spans="1:7" x14ac:dyDescent="0.3">
      <c r="A532" s="181">
        <v>531</v>
      </c>
      <c r="B532" s="181" t="str">
        <f t="shared" si="30"/>
        <v>0-4.01-74</v>
      </c>
      <c r="C532" s="182">
        <f>'1. General information'!$R$8</f>
        <v>0</v>
      </c>
      <c r="D532" s="182" t="s">
        <v>441</v>
      </c>
      <c r="E532" s="183" t="s">
        <v>1074</v>
      </c>
      <c r="F532" s="182" t="s">
        <v>1075</v>
      </c>
      <c r="G532" s="184" t="str">
        <f>'4. Campaign staff'!C83</f>
        <v>Select cadre</v>
      </c>
    </row>
    <row r="533" spans="1:7" x14ac:dyDescent="0.3">
      <c r="A533" s="181">
        <v>532</v>
      </c>
      <c r="B533" s="181" t="str">
        <f t="shared" si="30"/>
        <v>0-4.01-75</v>
      </c>
      <c r="C533" s="182">
        <f>'1. General information'!$R$8</f>
        <v>0</v>
      </c>
      <c r="D533" s="182" t="s">
        <v>441</v>
      </c>
      <c r="E533" s="183" t="s">
        <v>1076</v>
      </c>
      <c r="F533" s="182" t="s">
        <v>1077</v>
      </c>
      <c r="G533" s="184" t="str">
        <f>'4. Campaign staff'!C84</f>
        <v>Select cadre</v>
      </c>
    </row>
    <row r="534" spans="1:7" x14ac:dyDescent="0.3">
      <c r="A534" s="181">
        <v>533</v>
      </c>
      <c r="B534" s="181" t="str">
        <f t="shared" si="30"/>
        <v>0-4.01-76</v>
      </c>
      <c r="C534" s="182">
        <f>'1. General information'!$R$8</f>
        <v>0</v>
      </c>
      <c r="D534" s="182" t="s">
        <v>441</v>
      </c>
      <c r="E534" s="183" t="s">
        <v>1078</v>
      </c>
      <c r="F534" s="182" t="s">
        <v>1079</v>
      </c>
      <c r="G534" s="184" t="str">
        <f>'4. Campaign staff'!C85</f>
        <v>Select cadre</v>
      </c>
    </row>
    <row r="535" spans="1:7" x14ac:dyDescent="0.3">
      <c r="A535" s="181">
        <v>534</v>
      </c>
      <c r="B535" s="181" t="str">
        <f t="shared" si="30"/>
        <v>0-4.01-77</v>
      </c>
      <c r="C535" s="182">
        <f>'1. General information'!$R$8</f>
        <v>0</v>
      </c>
      <c r="D535" s="182" t="s">
        <v>441</v>
      </c>
      <c r="E535" s="183" t="s">
        <v>1080</v>
      </c>
      <c r="F535" s="182" t="s">
        <v>1081</v>
      </c>
      <c r="G535" s="184" t="str">
        <f>'4. Campaign staff'!C86</f>
        <v>Select cadre</v>
      </c>
    </row>
    <row r="536" spans="1:7" x14ac:dyDescent="0.3">
      <c r="A536" s="181">
        <v>535</v>
      </c>
      <c r="B536" s="181" t="str">
        <f t="shared" si="30"/>
        <v>0-4.01-78</v>
      </c>
      <c r="C536" s="182">
        <f>'1. General information'!$R$8</f>
        <v>0</v>
      </c>
      <c r="D536" s="182" t="s">
        <v>441</v>
      </c>
      <c r="E536" s="183" t="s">
        <v>1082</v>
      </c>
      <c r="F536" s="182" t="s">
        <v>1083</v>
      </c>
      <c r="G536" s="184" t="str">
        <f>'4. Campaign staff'!C87</f>
        <v>Select cadre</v>
      </c>
    </row>
    <row r="537" spans="1:7" x14ac:dyDescent="0.3">
      <c r="A537" s="181">
        <v>536</v>
      </c>
      <c r="B537" s="181" t="str">
        <f t="shared" si="30"/>
        <v>0-4.01-79</v>
      </c>
      <c r="C537" s="182">
        <f>'1. General information'!$R$8</f>
        <v>0</v>
      </c>
      <c r="D537" s="182" t="s">
        <v>441</v>
      </c>
      <c r="E537" s="183" t="s">
        <v>1084</v>
      </c>
      <c r="F537" s="182" t="s">
        <v>1085</v>
      </c>
      <c r="G537" s="184" t="str">
        <f>'4. Campaign staff'!C88</f>
        <v>Select cadre</v>
      </c>
    </row>
    <row r="538" spans="1:7" x14ac:dyDescent="0.3">
      <c r="A538" s="181">
        <v>537</v>
      </c>
      <c r="B538" s="181" t="str">
        <f t="shared" si="30"/>
        <v>0-4.01-80</v>
      </c>
      <c r="C538" s="182">
        <f>'1. General information'!$R$8</f>
        <v>0</v>
      </c>
      <c r="D538" s="182" t="s">
        <v>441</v>
      </c>
      <c r="E538" s="183" t="s">
        <v>1086</v>
      </c>
      <c r="F538" s="182" t="s">
        <v>1087</v>
      </c>
      <c r="G538" s="184" t="str">
        <f>'4. Campaign staff'!C89</f>
        <v>Select cadre</v>
      </c>
    </row>
    <row r="539" spans="1:7" x14ac:dyDescent="0.3">
      <c r="A539" s="181">
        <v>538</v>
      </c>
      <c r="B539" s="181" t="str">
        <f t="shared" si="30"/>
        <v>0-4.01-81</v>
      </c>
      <c r="C539" s="182">
        <f>'1. General information'!$R$8</f>
        <v>0</v>
      </c>
      <c r="D539" s="182" t="s">
        <v>441</v>
      </c>
      <c r="E539" s="183" t="s">
        <v>1088</v>
      </c>
      <c r="F539" s="182" t="s">
        <v>1089</v>
      </c>
      <c r="G539" s="184" t="str">
        <f>'4. Campaign staff'!C90</f>
        <v>Select cadre</v>
      </c>
    </row>
    <row r="540" spans="1:7" x14ac:dyDescent="0.3">
      <c r="A540" s="181">
        <v>539</v>
      </c>
      <c r="B540" s="181" t="str">
        <f t="shared" si="30"/>
        <v>0-4.01-82</v>
      </c>
      <c r="C540" s="182">
        <f>'1. General information'!$R$8</f>
        <v>0</v>
      </c>
      <c r="D540" s="182" t="s">
        <v>441</v>
      </c>
      <c r="E540" s="183" t="s">
        <v>1090</v>
      </c>
      <c r="F540" s="182" t="s">
        <v>1091</v>
      </c>
      <c r="G540" s="184" t="str">
        <f>'4. Campaign staff'!C91</f>
        <v>Select cadre</v>
      </c>
    </row>
    <row r="541" spans="1:7" x14ac:dyDescent="0.3">
      <c r="A541" s="181">
        <v>540</v>
      </c>
      <c r="B541" s="181" t="str">
        <f t="shared" si="30"/>
        <v>0-4.01-83</v>
      </c>
      <c r="C541" s="182">
        <f>'1. General information'!$R$8</f>
        <v>0</v>
      </c>
      <c r="D541" s="182" t="s">
        <v>441</v>
      </c>
      <c r="E541" s="183" t="s">
        <v>1092</v>
      </c>
      <c r="F541" s="182" t="s">
        <v>1093</v>
      </c>
      <c r="G541" s="184" t="str">
        <f>'4. Campaign staff'!C92</f>
        <v>Select cadre</v>
      </c>
    </row>
    <row r="542" spans="1:7" x14ac:dyDescent="0.3">
      <c r="A542" s="181">
        <v>541</v>
      </c>
      <c r="B542" s="181" t="str">
        <f t="shared" si="30"/>
        <v>0-4.01-84</v>
      </c>
      <c r="C542" s="182">
        <f>'1. General information'!$R$8</f>
        <v>0</v>
      </c>
      <c r="D542" s="182" t="s">
        <v>441</v>
      </c>
      <c r="E542" s="183" t="s">
        <v>1094</v>
      </c>
      <c r="F542" s="182" t="s">
        <v>1095</v>
      </c>
      <c r="G542" s="184" t="str">
        <f>'4. Campaign staff'!C93</f>
        <v>Select cadre</v>
      </c>
    </row>
    <row r="543" spans="1:7" x14ac:dyDescent="0.3">
      <c r="A543" s="181">
        <v>542</v>
      </c>
      <c r="B543" s="181" t="str">
        <f t="shared" si="30"/>
        <v>0-4.01-85</v>
      </c>
      <c r="C543" s="182">
        <f>'1. General information'!$R$8</f>
        <v>0</v>
      </c>
      <c r="D543" s="182" t="s">
        <v>441</v>
      </c>
      <c r="E543" s="183" t="s">
        <v>1096</v>
      </c>
      <c r="F543" s="182" t="s">
        <v>1097</v>
      </c>
      <c r="G543" s="184" t="str">
        <f>'4. Campaign staff'!C94</f>
        <v>Select cadre</v>
      </c>
    </row>
    <row r="544" spans="1:7" x14ac:dyDescent="0.3">
      <c r="A544" s="181">
        <v>543</v>
      </c>
      <c r="B544" s="181" t="str">
        <f t="shared" si="30"/>
        <v>0-4.01-86</v>
      </c>
      <c r="C544" s="182">
        <f>'1. General information'!$R$8</f>
        <v>0</v>
      </c>
      <c r="D544" s="182" t="s">
        <v>441</v>
      </c>
      <c r="E544" s="183" t="s">
        <v>1098</v>
      </c>
      <c r="F544" s="182" t="s">
        <v>1099</v>
      </c>
      <c r="G544" s="184" t="str">
        <f>'4. Campaign staff'!C95</f>
        <v>Select cadre</v>
      </c>
    </row>
    <row r="545" spans="1:7" x14ac:dyDescent="0.3">
      <c r="A545" s="181">
        <v>544</v>
      </c>
      <c r="B545" s="181" t="str">
        <f t="shared" si="30"/>
        <v>0-4.01-87</v>
      </c>
      <c r="C545" s="182">
        <f>'1. General information'!$R$8</f>
        <v>0</v>
      </c>
      <c r="D545" s="182" t="s">
        <v>441</v>
      </c>
      <c r="E545" s="183" t="s">
        <v>1100</v>
      </c>
      <c r="F545" s="182" t="s">
        <v>1101</v>
      </c>
      <c r="G545" s="184" t="str">
        <f>'4. Campaign staff'!C96</f>
        <v>Select cadre</v>
      </c>
    </row>
    <row r="546" spans="1:7" x14ac:dyDescent="0.3">
      <c r="A546" s="181">
        <v>545</v>
      </c>
      <c r="B546" s="181" t="str">
        <f t="shared" si="30"/>
        <v>0-4.01-88</v>
      </c>
      <c r="C546" s="182">
        <f>'1. General information'!$R$8</f>
        <v>0</v>
      </c>
      <c r="D546" s="182" t="s">
        <v>441</v>
      </c>
      <c r="E546" s="183" t="s">
        <v>1102</v>
      </c>
      <c r="F546" s="182" t="s">
        <v>1103</v>
      </c>
      <c r="G546" s="184" t="str">
        <f>'4. Campaign staff'!C97</f>
        <v>Select cadre</v>
      </c>
    </row>
    <row r="547" spans="1:7" x14ac:dyDescent="0.3">
      <c r="A547" s="181">
        <v>546</v>
      </c>
      <c r="B547" s="181" t="str">
        <f t="shared" si="30"/>
        <v>0-4.01-89</v>
      </c>
      <c r="C547" s="182">
        <f>'1. General information'!$R$8</f>
        <v>0</v>
      </c>
      <c r="D547" s="182" t="s">
        <v>441</v>
      </c>
      <c r="E547" s="183" t="s">
        <v>1104</v>
      </c>
      <c r="F547" s="182" t="s">
        <v>1105</v>
      </c>
      <c r="G547" s="184" t="str">
        <f>'4. Campaign staff'!C98</f>
        <v>Select cadre</v>
      </c>
    </row>
    <row r="548" spans="1:7" x14ac:dyDescent="0.3">
      <c r="A548" s="181">
        <v>547</v>
      </c>
      <c r="B548" s="181" t="str">
        <f t="shared" si="30"/>
        <v>0-4.01-90</v>
      </c>
      <c r="C548" s="182">
        <f>'1. General information'!$R$8</f>
        <v>0</v>
      </c>
      <c r="D548" s="182" t="s">
        <v>441</v>
      </c>
      <c r="E548" s="183" t="s">
        <v>1106</v>
      </c>
      <c r="F548" s="182" t="s">
        <v>1107</v>
      </c>
      <c r="G548" s="184" t="str">
        <f>'4. Campaign staff'!C99</f>
        <v>Select cadre</v>
      </c>
    </row>
    <row r="549" spans="1:7" x14ac:dyDescent="0.3">
      <c r="A549" s="181">
        <v>548</v>
      </c>
      <c r="B549" s="181" t="str">
        <f t="shared" si="30"/>
        <v>0-4.01-91</v>
      </c>
      <c r="C549" s="182">
        <f>'1. General information'!$R$8</f>
        <v>0</v>
      </c>
      <c r="D549" s="182" t="s">
        <v>441</v>
      </c>
      <c r="E549" s="183" t="s">
        <v>1108</v>
      </c>
      <c r="F549" s="182" t="s">
        <v>1109</v>
      </c>
      <c r="G549" s="184" t="str">
        <f>'4. Campaign staff'!C100</f>
        <v>Select cadre</v>
      </c>
    </row>
    <row r="550" spans="1:7" x14ac:dyDescent="0.3">
      <c r="A550" s="181">
        <v>549</v>
      </c>
      <c r="B550" s="181" t="str">
        <f t="shared" si="30"/>
        <v>0-4.01-92</v>
      </c>
      <c r="C550" s="182">
        <f>'1. General information'!$R$8</f>
        <v>0</v>
      </c>
      <c r="D550" s="182" t="s">
        <v>441</v>
      </c>
      <c r="E550" s="183" t="s">
        <v>1110</v>
      </c>
      <c r="F550" s="182" t="s">
        <v>1111</v>
      </c>
      <c r="G550" s="184" t="str">
        <f>'4. Campaign staff'!C101</f>
        <v>Select cadre</v>
      </c>
    </row>
    <row r="551" spans="1:7" x14ac:dyDescent="0.3">
      <c r="A551" s="181">
        <v>550</v>
      </c>
      <c r="B551" s="181" t="str">
        <f t="shared" ref="B551:B588" si="31">CONCATENATE(LEFT(C551,2),"-",E551)</f>
        <v>0-4.01-93</v>
      </c>
      <c r="C551" s="182">
        <f>'1. General information'!$R$8</f>
        <v>0</v>
      </c>
      <c r="D551" s="182" t="s">
        <v>441</v>
      </c>
      <c r="E551" s="183" t="s">
        <v>1112</v>
      </c>
      <c r="F551" s="182" t="s">
        <v>1113</v>
      </c>
      <c r="G551" s="184" t="str">
        <f>'4. Campaign staff'!C102</f>
        <v>Select cadre</v>
      </c>
    </row>
    <row r="552" spans="1:7" x14ac:dyDescent="0.3">
      <c r="A552" s="181">
        <v>551</v>
      </c>
      <c r="B552" s="181" t="str">
        <f t="shared" si="31"/>
        <v>0-4.01-94</v>
      </c>
      <c r="C552" s="182">
        <f>'1. General information'!$R$8</f>
        <v>0</v>
      </c>
      <c r="D552" s="182" t="s">
        <v>441</v>
      </c>
      <c r="E552" s="183" t="s">
        <v>1114</v>
      </c>
      <c r="F552" s="182" t="s">
        <v>1115</v>
      </c>
      <c r="G552" s="184" t="str">
        <f>'4. Campaign staff'!C103</f>
        <v>Select cadre</v>
      </c>
    </row>
    <row r="553" spans="1:7" x14ac:dyDescent="0.3">
      <c r="A553" s="181">
        <v>552</v>
      </c>
      <c r="B553" s="181" t="str">
        <f t="shared" si="31"/>
        <v>0-4.01-95</v>
      </c>
      <c r="C553" s="182">
        <f>'1. General information'!$R$8</f>
        <v>0</v>
      </c>
      <c r="D553" s="182" t="s">
        <v>441</v>
      </c>
      <c r="E553" s="183" t="s">
        <v>1116</v>
      </c>
      <c r="F553" s="182" t="s">
        <v>1117</v>
      </c>
      <c r="G553" s="184" t="str">
        <f>'4. Campaign staff'!C104</f>
        <v>Select cadre</v>
      </c>
    </row>
    <row r="554" spans="1:7" x14ac:dyDescent="0.3">
      <c r="A554" s="181">
        <v>553</v>
      </c>
      <c r="B554" s="181" t="str">
        <f t="shared" si="31"/>
        <v>0-4.01-96</v>
      </c>
      <c r="C554" s="182">
        <f>'1. General information'!$R$8</f>
        <v>0</v>
      </c>
      <c r="D554" s="182" t="s">
        <v>441</v>
      </c>
      <c r="E554" s="183" t="s">
        <v>1118</v>
      </c>
      <c r="F554" s="182" t="s">
        <v>1119</v>
      </c>
      <c r="G554" s="184" t="str">
        <f>'4. Campaign staff'!C105</f>
        <v>Select cadre</v>
      </c>
    </row>
    <row r="555" spans="1:7" x14ac:dyDescent="0.3">
      <c r="A555" s="181">
        <v>554</v>
      </c>
      <c r="B555" s="181" t="str">
        <f t="shared" si="31"/>
        <v>0-4.01-97</v>
      </c>
      <c r="C555" s="182">
        <f>'1. General information'!$R$8</f>
        <v>0</v>
      </c>
      <c r="D555" s="182" t="s">
        <v>441</v>
      </c>
      <c r="E555" s="183" t="s">
        <v>1120</v>
      </c>
      <c r="F555" s="182" t="s">
        <v>1121</v>
      </c>
      <c r="G555" s="184" t="str">
        <f>'4. Campaign staff'!C106</f>
        <v>Select cadre</v>
      </c>
    </row>
    <row r="556" spans="1:7" x14ac:dyDescent="0.3">
      <c r="A556" s="181">
        <v>555</v>
      </c>
      <c r="B556" s="181" t="str">
        <f t="shared" si="31"/>
        <v>0-4.01-98</v>
      </c>
      <c r="C556" s="182">
        <f>'1. General information'!$R$8</f>
        <v>0</v>
      </c>
      <c r="D556" s="182" t="s">
        <v>441</v>
      </c>
      <c r="E556" s="183" t="s">
        <v>1122</v>
      </c>
      <c r="F556" s="182" t="s">
        <v>1123</v>
      </c>
      <c r="G556" s="184" t="str">
        <f>'4. Campaign staff'!C107</f>
        <v>Select cadre</v>
      </c>
    </row>
    <row r="557" spans="1:7" x14ac:dyDescent="0.3">
      <c r="A557" s="181">
        <v>556</v>
      </c>
      <c r="B557" s="181" t="str">
        <f t="shared" si="31"/>
        <v>0-4.01-99</v>
      </c>
      <c r="C557" s="182">
        <f>'1. General information'!$R$8</f>
        <v>0</v>
      </c>
      <c r="D557" s="182" t="s">
        <v>441</v>
      </c>
      <c r="E557" s="183" t="s">
        <v>1124</v>
      </c>
      <c r="F557" s="182" t="s">
        <v>1125</v>
      </c>
      <c r="G557" s="184" t="str">
        <f>'4. Campaign staff'!C108</f>
        <v>Select cadre</v>
      </c>
    </row>
    <row r="558" spans="1:7" x14ac:dyDescent="0.3">
      <c r="A558" s="181">
        <v>557</v>
      </c>
      <c r="B558" s="181" t="str">
        <f t="shared" si="31"/>
        <v>0-4.01-100</v>
      </c>
      <c r="C558" s="182">
        <f>'1. General information'!$R$8</f>
        <v>0</v>
      </c>
      <c r="D558" s="182" t="s">
        <v>441</v>
      </c>
      <c r="E558" s="183" t="s">
        <v>1126</v>
      </c>
      <c r="F558" s="182" t="s">
        <v>1127</v>
      </c>
      <c r="G558" s="184" t="str">
        <f>'4. Campaign staff'!C109</f>
        <v>Select cadre</v>
      </c>
    </row>
    <row r="559" spans="1:7" x14ac:dyDescent="0.3">
      <c r="A559" s="181">
        <v>558</v>
      </c>
      <c r="B559" s="181" t="str">
        <f t="shared" si="31"/>
        <v>0-4.01-101</v>
      </c>
      <c r="C559" s="182">
        <f>'1. General information'!$R$8</f>
        <v>0</v>
      </c>
      <c r="D559" s="182" t="s">
        <v>441</v>
      </c>
      <c r="E559" s="183" t="s">
        <v>1128</v>
      </c>
      <c r="F559" s="182" t="s">
        <v>1129</v>
      </c>
      <c r="G559" s="184" t="str">
        <f>'4. Campaign staff'!C110</f>
        <v>Select cadre</v>
      </c>
    </row>
    <row r="560" spans="1:7" x14ac:dyDescent="0.3">
      <c r="A560" s="181">
        <v>559</v>
      </c>
      <c r="B560" s="181" t="str">
        <f t="shared" si="31"/>
        <v>0-4.01-102</v>
      </c>
      <c r="C560" s="182">
        <f>'1. General information'!$R$8</f>
        <v>0</v>
      </c>
      <c r="D560" s="182" t="s">
        <v>441</v>
      </c>
      <c r="E560" s="183" t="s">
        <v>1130</v>
      </c>
      <c r="F560" s="182" t="s">
        <v>1131</v>
      </c>
      <c r="G560" s="184" t="str">
        <f>'4. Campaign staff'!C111</f>
        <v>Select cadre</v>
      </c>
    </row>
    <row r="561" spans="1:7" x14ac:dyDescent="0.3">
      <c r="A561" s="181">
        <v>560</v>
      </c>
      <c r="B561" s="181" t="str">
        <f t="shared" si="31"/>
        <v>0-4.01-103</v>
      </c>
      <c r="C561" s="182">
        <f>'1. General information'!$R$8</f>
        <v>0</v>
      </c>
      <c r="D561" s="182" t="s">
        <v>441</v>
      </c>
      <c r="E561" s="183" t="s">
        <v>1132</v>
      </c>
      <c r="F561" s="182" t="s">
        <v>1133</v>
      </c>
      <c r="G561" s="184" t="str">
        <f>'4. Campaign staff'!C112</f>
        <v>Select cadre</v>
      </c>
    </row>
    <row r="562" spans="1:7" x14ac:dyDescent="0.3">
      <c r="A562" s="181">
        <v>561</v>
      </c>
      <c r="B562" s="181" t="str">
        <f t="shared" si="31"/>
        <v>0-4.01-104</v>
      </c>
      <c r="C562" s="182">
        <f>'1. General information'!$R$8</f>
        <v>0</v>
      </c>
      <c r="D562" s="182" t="s">
        <v>441</v>
      </c>
      <c r="E562" s="183" t="s">
        <v>1134</v>
      </c>
      <c r="F562" s="182" t="s">
        <v>1135</v>
      </c>
      <c r="G562" s="184" t="str">
        <f>'4. Campaign staff'!C113</f>
        <v>Select cadre</v>
      </c>
    </row>
    <row r="563" spans="1:7" x14ac:dyDescent="0.3">
      <c r="A563" s="181">
        <v>562</v>
      </c>
      <c r="B563" s="181" t="str">
        <f t="shared" si="31"/>
        <v>0-4.01-105</v>
      </c>
      <c r="C563" s="182">
        <f>'1. General information'!$R$8</f>
        <v>0</v>
      </c>
      <c r="D563" s="182" t="s">
        <v>441</v>
      </c>
      <c r="E563" s="183" t="s">
        <v>1136</v>
      </c>
      <c r="F563" s="182" t="s">
        <v>1137</v>
      </c>
      <c r="G563" s="184" t="str">
        <f>'4. Campaign staff'!C114</f>
        <v>Select cadre</v>
      </c>
    </row>
    <row r="564" spans="1:7" x14ac:dyDescent="0.3">
      <c r="A564" s="181">
        <v>563</v>
      </c>
      <c r="B564" s="181" t="str">
        <f t="shared" si="31"/>
        <v>0-4.01-106</v>
      </c>
      <c r="C564" s="182">
        <f>'1. General information'!$R$8</f>
        <v>0</v>
      </c>
      <c r="D564" s="182" t="s">
        <v>441</v>
      </c>
      <c r="E564" s="183" t="s">
        <v>1138</v>
      </c>
      <c r="F564" s="182" t="s">
        <v>1139</v>
      </c>
      <c r="G564" s="184" t="str">
        <f>'4. Campaign staff'!C115</f>
        <v>Select cadre</v>
      </c>
    </row>
    <row r="565" spans="1:7" x14ac:dyDescent="0.3">
      <c r="A565" s="181">
        <v>564</v>
      </c>
      <c r="B565" s="181" t="str">
        <f t="shared" si="31"/>
        <v>0-4.01-107</v>
      </c>
      <c r="C565" s="182">
        <f>'1. General information'!$R$8</f>
        <v>0</v>
      </c>
      <c r="D565" s="182" t="s">
        <v>441</v>
      </c>
      <c r="E565" s="183" t="s">
        <v>1140</v>
      </c>
      <c r="F565" s="182" t="s">
        <v>1141</v>
      </c>
      <c r="G565" s="184" t="str">
        <f>'4. Campaign staff'!C116</f>
        <v>Select cadre</v>
      </c>
    </row>
    <row r="566" spans="1:7" x14ac:dyDescent="0.3">
      <c r="A566" s="181">
        <v>565</v>
      </c>
      <c r="B566" s="181" t="str">
        <f t="shared" si="31"/>
        <v>0-4.01-108</v>
      </c>
      <c r="C566" s="182">
        <f>'1. General information'!$R$8</f>
        <v>0</v>
      </c>
      <c r="D566" s="182" t="s">
        <v>441</v>
      </c>
      <c r="E566" s="183" t="s">
        <v>1142</v>
      </c>
      <c r="F566" s="182" t="s">
        <v>1143</v>
      </c>
      <c r="G566" s="184" t="str">
        <f>'4. Campaign staff'!C117</f>
        <v>Select cadre</v>
      </c>
    </row>
    <row r="567" spans="1:7" x14ac:dyDescent="0.3">
      <c r="A567" s="181">
        <v>566</v>
      </c>
      <c r="B567" s="181" t="str">
        <f t="shared" si="31"/>
        <v>0-4.01-109</v>
      </c>
      <c r="C567" s="182">
        <f>'1. General information'!$R$8</f>
        <v>0</v>
      </c>
      <c r="D567" s="182" t="s">
        <v>441</v>
      </c>
      <c r="E567" s="183" t="s">
        <v>1144</v>
      </c>
      <c r="F567" s="182" t="s">
        <v>1145</v>
      </c>
      <c r="G567" s="184" t="str">
        <f>'4. Campaign staff'!C118</f>
        <v>Select cadre</v>
      </c>
    </row>
    <row r="568" spans="1:7" x14ac:dyDescent="0.3">
      <c r="A568" s="181">
        <v>567</v>
      </c>
      <c r="B568" s="181" t="str">
        <f t="shared" si="31"/>
        <v>0-4.01-110</v>
      </c>
      <c r="C568" s="182">
        <f>'1. General information'!$R$8</f>
        <v>0</v>
      </c>
      <c r="D568" s="182" t="s">
        <v>441</v>
      </c>
      <c r="E568" s="183" t="s">
        <v>1146</v>
      </c>
      <c r="F568" s="182" t="s">
        <v>1147</v>
      </c>
      <c r="G568" s="184" t="str">
        <f>'4. Campaign staff'!C119</f>
        <v>Select cadre</v>
      </c>
    </row>
    <row r="569" spans="1:7" x14ac:dyDescent="0.3">
      <c r="A569" s="181">
        <v>568</v>
      </c>
      <c r="B569" s="181" t="str">
        <f t="shared" si="31"/>
        <v>0-4.01-111</v>
      </c>
      <c r="C569" s="182">
        <f>'1. General information'!$R$8</f>
        <v>0</v>
      </c>
      <c r="D569" s="182" t="s">
        <v>441</v>
      </c>
      <c r="E569" s="183" t="s">
        <v>1148</v>
      </c>
      <c r="F569" s="182" t="s">
        <v>1149</v>
      </c>
      <c r="G569" s="184" t="str">
        <f>'4. Campaign staff'!C120</f>
        <v>Select cadre</v>
      </c>
    </row>
    <row r="570" spans="1:7" x14ac:dyDescent="0.3">
      <c r="A570" s="181">
        <v>569</v>
      </c>
      <c r="B570" s="181" t="str">
        <f t="shared" si="31"/>
        <v>0-4.01-112</v>
      </c>
      <c r="C570" s="182">
        <f>'1. General information'!$R$8</f>
        <v>0</v>
      </c>
      <c r="D570" s="182" t="s">
        <v>441</v>
      </c>
      <c r="E570" s="183" t="s">
        <v>1150</v>
      </c>
      <c r="F570" s="182" t="s">
        <v>1151</v>
      </c>
      <c r="G570" s="184" t="str">
        <f>'4. Campaign staff'!C121</f>
        <v>Select cadre</v>
      </c>
    </row>
    <row r="571" spans="1:7" x14ac:dyDescent="0.3">
      <c r="A571" s="181">
        <v>570</v>
      </c>
      <c r="B571" s="181" t="str">
        <f t="shared" si="31"/>
        <v>0-4.01-113</v>
      </c>
      <c r="C571" s="182">
        <f>'1. General information'!$R$8</f>
        <v>0</v>
      </c>
      <c r="D571" s="182" t="s">
        <v>441</v>
      </c>
      <c r="E571" s="183" t="s">
        <v>1152</v>
      </c>
      <c r="F571" s="182" t="s">
        <v>1153</v>
      </c>
      <c r="G571" s="184" t="str">
        <f>'4. Campaign staff'!C122</f>
        <v>Select cadre</v>
      </c>
    </row>
    <row r="572" spans="1:7" x14ac:dyDescent="0.3">
      <c r="A572" s="181">
        <v>571</v>
      </c>
      <c r="B572" s="181" t="str">
        <f t="shared" si="31"/>
        <v>0-4.01-114</v>
      </c>
      <c r="C572" s="182">
        <f>'1. General information'!$R$8</f>
        <v>0</v>
      </c>
      <c r="D572" s="182" t="s">
        <v>441</v>
      </c>
      <c r="E572" s="183" t="s">
        <v>1154</v>
      </c>
      <c r="F572" s="182" t="s">
        <v>1155</v>
      </c>
      <c r="G572" s="184" t="str">
        <f>'4. Campaign staff'!C123</f>
        <v>Select cadre</v>
      </c>
    </row>
    <row r="573" spans="1:7" x14ac:dyDescent="0.3">
      <c r="A573" s="181">
        <v>572</v>
      </c>
      <c r="B573" s="181" t="str">
        <f t="shared" si="31"/>
        <v>0-4.01-115</v>
      </c>
      <c r="C573" s="182">
        <f>'1. General information'!$R$8</f>
        <v>0</v>
      </c>
      <c r="D573" s="182" t="s">
        <v>441</v>
      </c>
      <c r="E573" s="183" t="s">
        <v>1156</v>
      </c>
      <c r="F573" s="182" t="s">
        <v>1157</v>
      </c>
      <c r="G573" s="184" t="str">
        <f>'4. Campaign staff'!C124</f>
        <v>Select cadre</v>
      </c>
    </row>
    <row r="574" spans="1:7" x14ac:dyDescent="0.3">
      <c r="A574" s="181">
        <v>573</v>
      </c>
      <c r="B574" s="181" t="str">
        <f t="shared" si="31"/>
        <v>0-4.01-116</v>
      </c>
      <c r="C574" s="182">
        <f>'1. General information'!$R$8</f>
        <v>0</v>
      </c>
      <c r="D574" s="182" t="s">
        <v>441</v>
      </c>
      <c r="E574" s="183" t="s">
        <v>1158</v>
      </c>
      <c r="F574" s="182" t="s">
        <v>1159</v>
      </c>
      <c r="G574" s="184" t="str">
        <f>'4. Campaign staff'!C125</f>
        <v>Select cadre</v>
      </c>
    </row>
    <row r="575" spans="1:7" x14ac:dyDescent="0.3">
      <c r="A575" s="181">
        <v>574</v>
      </c>
      <c r="B575" s="181" t="str">
        <f t="shared" si="31"/>
        <v>0-4.01-117</v>
      </c>
      <c r="C575" s="182">
        <f>'1. General information'!$R$8</f>
        <v>0</v>
      </c>
      <c r="D575" s="182" t="s">
        <v>441</v>
      </c>
      <c r="E575" s="183" t="s">
        <v>1160</v>
      </c>
      <c r="F575" s="182" t="s">
        <v>1161</v>
      </c>
      <c r="G575" s="184" t="str">
        <f>'4. Campaign staff'!C126</f>
        <v>Select cadre</v>
      </c>
    </row>
    <row r="576" spans="1:7" x14ac:dyDescent="0.3">
      <c r="A576" s="181">
        <v>575</v>
      </c>
      <c r="B576" s="181" t="str">
        <f t="shared" si="31"/>
        <v>0-4.01-118</v>
      </c>
      <c r="C576" s="182">
        <f>'1. General information'!$R$8</f>
        <v>0</v>
      </c>
      <c r="D576" s="182" t="s">
        <v>441</v>
      </c>
      <c r="E576" s="183" t="s">
        <v>1162</v>
      </c>
      <c r="F576" s="182" t="s">
        <v>1163</v>
      </c>
      <c r="G576" s="184" t="str">
        <f>'4. Campaign staff'!C127</f>
        <v>Select cadre</v>
      </c>
    </row>
    <row r="577" spans="1:7" x14ac:dyDescent="0.3">
      <c r="A577" s="181">
        <v>576</v>
      </c>
      <c r="B577" s="181" t="str">
        <f t="shared" si="31"/>
        <v>0-4.01-119</v>
      </c>
      <c r="C577" s="182">
        <f>'1. General information'!$R$8</f>
        <v>0</v>
      </c>
      <c r="D577" s="182" t="s">
        <v>441</v>
      </c>
      <c r="E577" s="183" t="s">
        <v>1164</v>
      </c>
      <c r="F577" s="182" t="s">
        <v>1165</v>
      </c>
      <c r="G577" s="184" t="str">
        <f>'4. Campaign staff'!C128</f>
        <v>Select cadre</v>
      </c>
    </row>
    <row r="578" spans="1:7" x14ac:dyDescent="0.3">
      <c r="A578" s="181">
        <v>577</v>
      </c>
      <c r="B578" s="181" t="str">
        <f t="shared" si="31"/>
        <v>0-4.01-120</v>
      </c>
      <c r="C578" s="182">
        <f>'1. General information'!$R$8</f>
        <v>0</v>
      </c>
      <c r="D578" s="182" t="s">
        <v>441</v>
      </c>
      <c r="E578" s="183" t="s">
        <v>1166</v>
      </c>
      <c r="F578" s="182" t="s">
        <v>1167</v>
      </c>
      <c r="G578" s="184" t="str">
        <f>'4. Campaign staff'!C129</f>
        <v>Select cadre</v>
      </c>
    </row>
    <row r="579" spans="1:7" x14ac:dyDescent="0.3">
      <c r="A579" s="181">
        <v>578</v>
      </c>
      <c r="B579" s="181" t="str">
        <f t="shared" si="31"/>
        <v>0-4.01-121</v>
      </c>
      <c r="C579" s="182">
        <f>'1. General information'!$R$8</f>
        <v>0</v>
      </c>
      <c r="D579" s="182" t="s">
        <v>441</v>
      </c>
      <c r="E579" s="183" t="s">
        <v>1168</v>
      </c>
      <c r="F579" s="182" t="s">
        <v>1169</v>
      </c>
      <c r="G579" s="184" t="str">
        <f>'4. Campaign staff'!C130</f>
        <v>Select cadre</v>
      </c>
    </row>
    <row r="580" spans="1:7" x14ac:dyDescent="0.3">
      <c r="A580" s="181">
        <v>579</v>
      </c>
      <c r="B580" s="181" t="str">
        <f t="shared" si="31"/>
        <v>0-4.01-122</v>
      </c>
      <c r="C580" s="182">
        <f>'1. General information'!$R$8</f>
        <v>0</v>
      </c>
      <c r="D580" s="182" t="s">
        <v>441</v>
      </c>
      <c r="E580" s="183" t="s">
        <v>1170</v>
      </c>
      <c r="F580" s="182" t="s">
        <v>1171</v>
      </c>
      <c r="G580" s="184" t="str">
        <f>'4. Campaign staff'!C131</f>
        <v>Select cadre</v>
      </c>
    </row>
    <row r="581" spans="1:7" x14ac:dyDescent="0.3">
      <c r="A581" s="181">
        <v>580</v>
      </c>
      <c r="B581" s="181" t="str">
        <f t="shared" si="31"/>
        <v>0-4.01-123</v>
      </c>
      <c r="C581" s="182">
        <f>'1. General information'!$R$8</f>
        <v>0</v>
      </c>
      <c r="D581" s="182" t="s">
        <v>441</v>
      </c>
      <c r="E581" s="183" t="s">
        <v>1172</v>
      </c>
      <c r="F581" s="182" t="s">
        <v>1173</v>
      </c>
      <c r="G581" s="184" t="str">
        <f>'4. Campaign staff'!C132</f>
        <v>Select cadre</v>
      </c>
    </row>
    <row r="582" spans="1:7" x14ac:dyDescent="0.3">
      <c r="A582" s="181">
        <v>581</v>
      </c>
      <c r="B582" s="181" t="str">
        <f t="shared" si="31"/>
        <v>0-4.01-124</v>
      </c>
      <c r="C582" s="182">
        <f>'1. General information'!$R$8</f>
        <v>0</v>
      </c>
      <c r="D582" s="182" t="s">
        <v>441</v>
      </c>
      <c r="E582" s="183" t="s">
        <v>1174</v>
      </c>
      <c r="F582" s="182" t="s">
        <v>1175</v>
      </c>
      <c r="G582" s="184" t="str">
        <f>'4. Campaign staff'!C133</f>
        <v>Select cadre</v>
      </c>
    </row>
    <row r="583" spans="1:7" x14ac:dyDescent="0.3">
      <c r="A583" s="181">
        <v>582</v>
      </c>
      <c r="B583" s="181" t="str">
        <f t="shared" si="31"/>
        <v>0-4.01-125</v>
      </c>
      <c r="C583" s="182">
        <f>'1. General information'!$R$8</f>
        <v>0</v>
      </c>
      <c r="D583" s="182" t="s">
        <v>441</v>
      </c>
      <c r="E583" s="183" t="s">
        <v>1176</v>
      </c>
      <c r="F583" s="182" t="s">
        <v>1177</v>
      </c>
      <c r="G583" s="184" t="str">
        <f>'4. Campaign staff'!C134</f>
        <v>Select cadre</v>
      </c>
    </row>
    <row r="584" spans="1:7" x14ac:dyDescent="0.3">
      <c r="A584" s="181">
        <v>583</v>
      </c>
      <c r="B584" s="181" t="str">
        <f t="shared" si="31"/>
        <v>0-4.01-126</v>
      </c>
      <c r="C584" s="182">
        <f>'1. General information'!$R$8</f>
        <v>0</v>
      </c>
      <c r="D584" s="182" t="s">
        <v>441</v>
      </c>
      <c r="E584" s="183" t="s">
        <v>1178</v>
      </c>
      <c r="F584" s="182" t="s">
        <v>1179</v>
      </c>
      <c r="G584" s="184" t="str">
        <f>'4. Campaign staff'!C135</f>
        <v>Select cadre</v>
      </c>
    </row>
    <row r="585" spans="1:7" x14ac:dyDescent="0.3">
      <c r="A585" s="181">
        <v>584</v>
      </c>
      <c r="B585" s="181" t="str">
        <f t="shared" si="31"/>
        <v>0-4.01-127</v>
      </c>
      <c r="C585" s="182">
        <f>'1. General information'!$R$8</f>
        <v>0</v>
      </c>
      <c r="D585" s="182" t="s">
        <v>441</v>
      </c>
      <c r="E585" s="183" t="s">
        <v>1180</v>
      </c>
      <c r="F585" s="182" t="s">
        <v>1181</v>
      </c>
      <c r="G585" s="184" t="str">
        <f>'4. Campaign staff'!C136</f>
        <v>Select cadre</v>
      </c>
    </row>
    <row r="586" spans="1:7" x14ac:dyDescent="0.3">
      <c r="A586" s="181">
        <v>585</v>
      </c>
      <c r="B586" s="181" t="str">
        <f t="shared" si="31"/>
        <v>0-4.01-128</v>
      </c>
      <c r="C586" s="182">
        <f>'1. General information'!$R$8</f>
        <v>0</v>
      </c>
      <c r="D586" s="182" t="s">
        <v>441</v>
      </c>
      <c r="E586" s="183" t="s">
        <v>1182</v>
      </c>
      <c r="F586" s="182" t="s">
        <v>1183</v>
      </c>
      <c r="G586" s="184" t="str">
        <f>'4. Campaign staff'!C137</f>
        <v>Select cadre</v>
      </c>
    </row>
    <row r="587" spans="1:7" x14ac:dyDescent="0.3">
      <c r="A587" s="181">
        <v>586</v>
      </c>
      <c r="B587" s="181" t="str">
        <f t="shared" si="31"/>
        <v>0-4.01-129</v>
      </c>
      <c r="C587" s="182">
        <f>'1. General information'!$R$8</f>
        <v>0</v>
      </c>
      <c r="D587" s="182" t="s">
        <v>441</v>
      </c>
      <c r="E587" s="183" t="s">
        <v>1184</v>
      </c>
      <c r="F587" s="182" t="s">
        <v>1185</v>
      </c>
      <c r="G587" s="184" t="str">
        <f>'4. Campaign staff'!C138</f>
        <v>Select cadre</v>
      </c>
    </row>
    <row r="588" spans="1:7" x14ac:dyDescent="0.3">
      <c r="A588" s="181">
        <v>587</v>
      </c>
      <c r="B588" s="181" t="str">
        <f t="shared" si="31"/>
        <v>0-4.01-130</v>
      </c>
      <c r="C588" s="182">
        <f>'1. General information'!$R$8</f>
        <v>0</v>
      </c>
      <c r="D588" s="182" t="s">
        <v>441</v>
      </c>
      <c r="E588" s="183" t="s">
        <v>1186</v>
      </c>
      <c r="F588" s="182" t="s">
        <v>1187</v>
      </c>
      <c r="G588" s="184" t="str">
        <f>'4. Campaign staff'!C139</f>
        <v>Select cadre</v>
      </c>
    </row>
    <row r="589" spans="1:7" x14ac:dyDescent="0.3">
      <c r="A589" s="181">
        <v>588</v>
      </c>
      <c r="B589" s="181" t="str">
        <f t="shared" ref="B589:B652" si="32">CONCATENATE(LEFT(C589,2),"-",E589)</f>
        <v>0-4.02-1</v>
      </c>
      <c r="C589" s="182">
        <f>'1. General information'!$R$8</f>
        <v>0</v>
      </c>
      <c r="D589" s="182" t="s">
        <v>441</v>
      </c>
      <c r="E589" s="183" t="s">
        <v>1188</v>
      </c>
      <c r="F589" s="182" t="s">
        <v>12035</v>
      </c>
      <c r="G589" s="184">
        <f>'4. Campaign staff'!D10</f>
        <v>0</v>
      </c>
    </row>
    <row r="590" spans="1:7" x14ac:dyDescent="0.3">
      <c r="A590" s="181">
        <v>589</v>
      </c>
      <c r="B590" s="181" t="str">
        <f t="shared" si="32"/>
        <v>0-4.02-2</v>
      </c>
      <c r="C590" s="182">
        <f>'1. General information'!$R$8</f>
        <v>0</v>
      </c>
      <c r="D590" s="182" t="s">
        <v>441</v>
      </c>
      <c r="E590" s="183" t="s">
        <v>1190</v>
      </c>
      <c r="F590" s="182" t="s">
        <v>12036</v>
      </c>
      <c r="G590" s="184">
        <f>'4. Campaign staff'!D11</f>
        <v>0</v>
      </c>
    </row>
    <row r="591" spans="1:7" x14ac:dyDescent="0.3">
      <c r="A591" s="181">
        <v>590</v>
      </c>
      <c r="B591" s="181" t="str">
        <f t="shared" si="32"/>
        <v>0-4.02-3</v>
      </c>
      <c r="C591" s="182">
        <f>'1. General information'!$R$8</f>
        <v>0</v>
      </c>
      <c r="D591" s="182" t="s">
        <v>441</v>
      </c>
      <c r="E591" s="183" t="s">
        <v>1192</v>
      </c>
      <c r="F591" s="182" t="s">
        <v>12037</v>
      </c>
      <c r="G591" s="184">
        <f>'4. Campaign staff'!D12</f>
        <v>0</v>
      </c>
    </row>
    <row r="592" spans="1:7" x14ac:dyDescent="0.3">
      <c r="A592" s="181">
        <v>591</v>
      </c>
      <c r="B592" s="181" t="str">
        <f t="shared" si="32"/>
        <v>0-4.02-4</v>
      </c>
      <c r="C592" s="182">
        <f>'1. General information'!$R$8</f>
        <v>0</v>
      </c>
      <c r="D592" s="182" t="s">
        <v>441</v>
      </c>
      <c r="E592" s="183" t="s">
        <v>1194</v>
      </c>
      <c r="F592" s="182" t="s">
        <v>12038</v>
      </c>
      <c r="G592" s="184">
        <f>'4. Campaign staff'!D13</f>
        <v>0</v>
      </c>
    </row>
    <row r="593" spans="1:7" x14ac:dyDescent="0.3">
      <c r="A593" s="181">
        <v>592</v>
      </c>
      <c r="B593" s="181" t="str">
        <f t="shared" si="32"/>
        <v>0-4.02-5</v>
      </c>
      <c r="C593" s="182">
        <f>'1. General information'!$R$8</f>
        <v>0</v>
      </c>
      <c r="D593" s="182" t="s">
        <v>441</v>
      </c>
      <c r="E593" s="183" t="s">
        <v>1196</v>
      </c>
      <c r="F593" s="182" t="s">
        <v>12039</v>
      </c>
      <c r="G593" s="184">
        <f>'4. Campaign staff'!D14</f>
        <v>0</v>
      </c>
    </row>
    <row r="594" spans="1:7" x14ac:dyDescent="0.3">
      <c r="A594" s="181">
        <v>593</v>
      </c>
      <c r="B594" s="181" t="str">
        <f t="shared" si="32"/>
        <v>0-4.02-6</v>
      </c>
      <c r="C594" s="182">
        <f>'1. General information'!$R$8</f>
        <v>0</v>
      </c>
      <c r="D594" s="182" t="s">
        <v>441</v>
      </c>
      <c r="E594" s="183" t="s">
        <v>1198</v>
      </c>
      <c r="F594" s="182" t="s">
        <v>12040</v>
      </c>
      <c r="G594" s="184">
        <f>'4. Campaign staff'!D15</f>
        <v>0</v>
      </c>
    </row>
    <row r="595" spans="1:7" x14ac:dyDescent="0.3">
      <c r="A595" s="181">
        <v>594</v>
      </c>
      <c r="B595" s="181" t="str">
        <f t="shared" si="32"/>
        <v>0-4.02-7</v>
      </c>
      <c r="C595" s="182">
        <f>'1. General information'!$R$8</f>
        <v>0</v>
      </c>
      <c r="D595" s="182" t="s">
        <v>441</v>
      </c>
      <c r="E595" s="183" t="s">
        <v>1200</v>
      </c>
      <c r="F595" s="182" t="s">
        <v>12041</v>
      </c>
      <c r="G595" s="184">
        <f>'4. Campaign staff'!D16</f>
        <v>0</v>
      </c>
    </row>
    <row r="596" spans="1:7" x14ac:dyDescent="0.3">
      <c r="A596" s="181">
        <v>595</v>
      </c>
      <c r="B596" s="181" t="str">
        <f t="shared" si="32"/>
        <v>0-4.02-8</v>
      </c>
      <c r="C596" s="182">
        <f>'1. General information'!$R$8</f>
        <v>0</v>
      </c>
      <c r="D596" s="182" t="s">
        <v>441</v>
      </c>
      <c r="E596" s="183" t="s">
        <v>1202</v>
      </c>
      <c r="F596" s="182" t="s">
        <v>12042</v>
      </c>
      <c r="G596" s="184">
        <f>'4. Campaign staff'!D17</f>
        <v>0</v>
      </c>
    </row>
    <row r="597" spans="1:7" x14ac:dyDescent="0.3">
      <c r="A597" s="181">
        <v>596</v>
      </c>
      <c r="B597" s="181" t="str">
        <f t="shared" si="32"/>
        <v>0-4.02-9</v>
      </c>
      <c r="C597" s="182">
        <f>'1. General information'!$R$8</f>
        <v>0</v>
      </c>
      <c r="D597" s="182" t="s">
        <v>441</v>
      </c>
      <c r="E597" s="183" t="s">
        <v>1204</v>
      </c>
      <c r="F597" s="182" t="s">
        <v>12043</v>
      </c>
      <c r="G597" s="184">
        <f>'4. Campaign staff'!D18</f>
        <v>0</v>
      </c>
    </row>
    <row r="598" spans="1:7" x14ac:dyDescent="0.3">
      <c r="A598" s="181">
        <v>597</v>
      </c>
      <c r="B598" s="181" t="str">
        <f t="shared" si="32"/>
        <v>0-4.02-10</v>
      </c>
      <c r="C598" s="182">
        <f>'1. General information'!$R$8</f>
        <v>0</v>
      </c>
      <c r="D598" s="182" t="s">
        <v>441</v>
      </c>
      <c r="E598" s="183" t="s">
        <v>1206</v>
      </c>
      <c r="F598" s="182" t="s">
        <v>12044</v>
      </c>
      <c r="G598" s="184">
        <f>'4. Campaign staff'!D19</f>
        <v>0</v>
      </c>
    </row>
    <row r="599" spans="1:7" x14ac:dyDescent="0.3">
      <c r="A599" s="181">
        <v>598</v>
      </c>
      <c r="B599" s="181" t="str">
        <f t="shared" si="32"/>
        <v>0-4.02-11</v>
      </c>
      <c r="C599" s="182">
        <f>'1. General information'!$R$8</f>
        <v>0</v>
      </c>
      <c r="D599" s="182" t="s">
        <v>441</v>
      </c>
      <c r="E599" s="183" t="s">
        <v>1208</v>
      </c>
      <c r="F599" s="182" t="s">
        <v>12045</v>
      </c>
      <c r="G599" s="184">
        <f>'4. Campaign staff'!D20</f>
        <v>0</v>
      </c>
    </row>
    <row r="600" spans="1:7" x14ac:dyDescent="0.3">
      <c r="A600" s="181">
        <v>599</v>
      </c>
      <c r="B600" s="181" t="str">
        <f t="shared" si="32"/>
        <v>0-4.02-12</v>
      </c>
      <c r="C600" s="182">
        <f>'1. General information'!$R$8</f>
        <v>0</v>
      </c>
      <c r="D600" s="182" t="s">
        <v>441</v>
      </c>
      <c r="E600" s="183" t="s">
        <v>1210</v>
      </c>
      <c r="F600" s="182" t="s">
        <v>12046</v>
      </c>
      <c r="G600" s="184">
        <f>'4. Campaign staff'!D21</f>
        <v>0</v>
      </c>
    </row>
    <row r="601" spans="1:7" x14ac:dyDescent="0.3">
      <c r="A601" s="181">
        <v>600</v>
      </c>
      <c r="B601" s="181" t="str">
        <f t="shared" si="32"/>
        <v>0-4.02-13</v>
      </c>
      <c r="C601" s="182">
        <f>'1. General information'!$R$8</f>
        <v>0</v>
      </c>
      <c r="D601" s="182" t="s">
        <v>441</v>
      </c>
      <c r="E601" s="183" t="s">
        <v>1212</v>
      </c>
      <c r="F601" s="182" t="s">
        <v>12047</v>
      </c>
      <c r="G601" s="184">
        <f>'4. Campaign staff'!D22</f>
        <v>0</v>
      </c>
    </row>
    <row r="602" spans="1:7" x14ac:dyDescent="0.3">
      <c r="A602" s="181">
        <v>601</v>
      </c>
      <c r="B602" s="181" t="str">
        <f t="shared" si="32"/>
        <v>0-4.02-14</v>
      </c>
      <c r="C602" s="182">
        <f>'1. General information'!$R$8</f>
        <v>0</v>
      </c>
      <c r="D602" s="182" t="s">
        <v>441</v>
      </c>
      <c r="E602" s="183" t="s">
        <v>1214</v>
      </c>
      <c r="F602" s="182" t="s">
        <v>12048</v>
      </c>
      <c r="G602" s="184">
        <f>'4. Campaign staff'!D23</f>
        <v>0</v>
      </c>
    </row>
    <row r="603" spans="1:7" x14ac:dyDescent="0.3">
      <c r="A603" s="181">
        <v>602</v>
      </c>
      <c r="B603" s="181" t="str">
        <f t="shared" si="32"/>
        <v>0-4.02-15</v>
      </c>
      <c r="C603" s="182">
        <f>'1. General information'!$R$8</f>
        <v>0</v>
      </c>
      <c r="D603" s="182" t="s">
        <v>441</v>
      </c>
      <c r="E603" s="183" t="s">
        <v>1216</v>
      </c>
      <c r="F603" s="182" t="s">
        <v>12049</v>
      </c>
      <c r="G603" s="184">
        <f>'4. Campaign staff'!D24</f>
        <v>0</v>
      </c>
    </row>
    <row r="604" spans="1:7" x14ac:dyDescent="0.3">
      <c r="A604" s="181">
        <v>603</v>
      </c>
      <c r="B604" s="181" t="str">
        <f t="shared" si="32"/>
        <v>0-4.02-16</v>
      </c>
      <c r="C604" s="182">
        <f>'1. General information'!$R$8</f>
        <v>0</v>
      </c>
      <c r="D604" s="182" t="s">
        <v>441</v>
      </c>
      <c r="E604" s="183" t="s">
        <v>1218</v>
      </c>
      <c r="F604" s="182" t="s">
        <v>12050</v>
      </c>
      <c r="G604" s="184">
        <f>'4. Campaign staff'!D25</f>
        <v>0</v>
      </c>
    </row>
    <row r="605" spans="1:7" x14ac:dyDescent="0.3">
      <c r="A605" s="181">
        <v>604</v>
      </c>
      <c r="B605" s="181" t="str">
        <f t="shared" si="32"/>
        <v>0-4.02-17</v>
      </c>
      <c r="C605" s="182">
        <f>'1. General information'!$R$8</f>
        <v>0</v>
      </c>
      <c r="D605" s="182" t="s">
        <v>441</v>
      </c>
      <c r="E605" s="183" t="s">
        <v>1220</v>
      </c>
      <c r="F605" s="182" t="s">
        <v>12051</v>
      </c>
      <c r="G605" s="184">
        <f>'4. Campaign staff'!D26</f>
        <v>0</v>
      </c>
    </row>
    <row r="606" spans="1:7" x14ac:dyDescent="0.3">
      <c r="A606" s="181">
        <v>605</v>
      </c>
      <c r="B606" s="181" t="str">
        <f t="shared" si="32"/>
        <v>0-4.02-18</v>
      </c>
      <c r="C606" s="182">
        <f>'1. General information'!$R$8</f>
        <v>0</v>
      </c>
      <c r="D606" s="182" t="s">
        <v>441</v>
      </c>
      <c r="E606" s="183" t="s">
        <v>1222</v>
      </c>
      <c r="F606" s="182" t="s">
        <v>12052</v>
      </c>
      <c r="G606" s="184">
        <f>'4. Campaign staff'!D27</f>
        <v>0</v>
      </c>
    </row>
    <row r="607" spans="1:7" x14ac:dyDescent="0.3">
      <c r="A607" s="181">
        <v>606</v>
      </c>
      <c r="B607" s="181" t="str">
        <f t="shared" si="32"/>
        <v>0-4.02-19</v>
      </c>
      <c r="C607" s="182">
        <f>'1. General information'!$R$8</f>
        <v>0</v>
      </c>
      <c r="D607" s="182" t="s">
        <v>441</v>
      </c>
      <c r="E607" s="183" t="s">
        <v>1224</v>
      </c>
      <c r="F607" s="182" t="s">
        <v>12053</v>
      </c>
      <c r="G607" s="184">
        <f>'4. Campaign staff'!D28</f>
        <v>0</v>
      </c>
    </row>
    <row r="608" spans="1:7" x14ac:dyDescent="0.3">
      <c r="A608" s="181">
        <v>607</v>
      </c>
      <c r="B608" s="181" t="str">
        <f t="shared" si="32"/>
        <v>0-4.02-20</v>
      </c>
      <c r="C608" s="182">
        <f>'1. General information'!$R$8</f>
        <v>0</v>
      </c>
      <c r="D608" s="182" t="s">
        <v>441</v>
      </c>
      <c r="E608" s="183" t="s">
        <v>1226</v>
      </c>
      <c r="F608" s="182" t="s">
        <v>12054</v>
      </c>
      <c r="G608" s="184">
        <f>'4. Campaign staff'!D29</f>
        <v>0</v>
      </c>
    </row>
    <row r="609" spans="1:7" x14ac:dyDescent="0.3">
      <c r="A609" s="181">
        <v>608</v>
      </c>
      <c r="B609" s="181" t="str">
        <f t="shared" si="32"/>
        <v>0-4.02-21</v>
      </c>
      <c r="C609" s="182">
        <f>'1. General information'!$R$8</f>
        <v>0</v>
      </c>
      <c r="D609" s="182" t="s">
        <v>441</v>
      </c>
      <c r="E609" s="183" t="s">
        <v>1228</v>
      </c>
      <c r="F609" s="182" t="s">
        <v>12055</v>
      </c>
      <c r="G609" s="184">
        <f>'4. Campaign staff'!D30</f>
        <v>0</v>
      </c>
    </row>
    <row r="610" spans="1:7" x14ac:dyDescent="0.3">
      <c r="A610" s="181">
        <v>609</v>
      </c>
      <c r="B610" s="181" t="str">
        <f t="shared" si="32"/>
        <v>0-4.02-22</v>
      </c>
      <c r="C610" s="182">
        <f>'1. General information'!$R$8</f>
        <v>0</v>
      </c>
      <c r="D610" s="182" t="s">
        <v>441</v>
      </c>
      <c r="E610" s="183" t="s">
        <v>1230</v>
      </c>
      <c r="F610" s="182" t="s">
        <v>12056</v>
      </c>
      <c r="G610" s="184">
        <f>'4. Campaign staff'!D31</f>
        <v>0</v>
      </c>
    </row>
    <row r="611" spans="1:7" x14ac:dyDescent="0.3">
      <c r="A611" s="181">
        <v>610</v>
      </c>
      <c r="B611" s="181" t="str">
        <f t="shared" si="32"/>
        <v>0-4.02-23</v>
      </c>
      <c r="C611" s="182">
        <f>'1. General information'!$R$8</f>
        <v>0</v>
      </c>
      <c r="D611" s="182" t="s">
        <v>441</v>
      </c>
      <c r="E611" s="183" t="s">
        <v>1232</v>
      </c>
      <c r="F611" s="182" t="s">
        <v>12057</v>
      </c>
      <c r="G611" s="184">
        <f>'4. Campaign staff'!D32</f>
        <v>0</v>
      </c>
    </row>
    <row r="612" spans="1:7" x14ac:dyDescent="0.3">
      <c r="A612" s="181">
        <v>611</v>
      </c>
      <c r="B612" s="181" t="str">
        <f t="shared" si="32"/>
        <v>0-4.02-24</v>
      </c>
      <c r="C612" s="182">
        <f>'1. General information'!$R$8</f>
        <v>0</v>
      </c>
      <c r="D612" s="182" t="s">
        <v>441</v>
      </c>
      <c r="E612" s="183" t="s">
        <v>1234</v>
      </c>
      <c r="F612" s="182" t="s">
        <v>12058</v>
      </c>
      <c r="G612" s="184">
        <f>'4. Campaign staff'!D33</f>
        <v>0</v>
      </c>
    </row>
    <row r="613" spans="1:7" x14ac:dyDescent="0.3">
      <c r="A613" s="181">
        <v>612</v>
      </c>
      <c r="B613" s="181" t="str">
        <f t="shared" si="32"/>
        <v>0-4.02-25</v>
      </c>
      <c r="C613" s="182">
        <f>'1. General information'!$R$8</f>
        <v>0</v>
      </c>
      <c r="D613" s="182" t="s">
        <v>441</v>
      </c>
      <c r="E613" s="183" t="s">
        <v>1236</v>
      </c>
      <c r="F613" s="182" t="s">
        <v>12059</v>
      </c>
      <c r="G613" s="184">
        <f>'4. Campaign staff'!D34</f>
        <v>0</v>
      </c>
    </row>
    <row r="614" spans="1:7" x14ac:dyDescent="0.3">
      <c r="A614" s="181">
        <v>613</v>
      </c>
      <c r="B614" s="181" t="str">
        <f t="shared" si="32"/>
        <v>0-4.02-26</v>
      </c>
      <c r="C614" s="182">
        <f>'1. General information'!$R$8</f>
        <v>0</v>
      </c>
      <c r="D614" s="182" t="s">
        <v>441</v>
      </c>
      <c r="E614" s="183" t="s">
        <v>1238</v>
      </c>
      <c r="F614" s="182" t="s">
        <v>12060</v>
      </c>
      <c r="G614" s="184">
        <f>'4. Campaign staff'!D35</f>
        <v>0</v>
      </c>
    </row>
    <row r="615" spans="1:7" x14ac:dyDescent="0.3">
      <c r="A615" s="181">
        <v>614</v>
      </c>
      <c r="B615" s="181" t="str">
        <f t="shared" si="32"/>
        <v>0-4.02-27</v>
      </c>
      <c r="C615" s="182">
        <f>'1. General information'!$R$8</f>
        <v>0</v>
      </c>
      <c r="D615" s="182" t="s">
        <v>441</v>
      </c>
      <c r="E615" s="183" t="s">
        <v>1240</v>
      </c>
      <c r="F615" s="182" t="s">
        <v>12061</v>
      </c>
      <c r="G615" s="184">
        <f>'4. Campaign staff'!D36</f>
        <v>0</v>
      </c>
    </row>
    <row r="616" spans="1:7" x14ac:dyDescent="0.3">
      <c r="A616" s="181">
        <v>615</v>
      </c>
      <c r="B616" s="181" t="str">
        <f t="shared" si="32"/>
        <v>0-4.02-28</v>
      </c>
      <c r="C616" s="182">
        <f>'1. General information'!$R$8</f>
        <v>0</v>
      </c>
      <c r="D616" s="182" t="s">
        <v>441</v>
      </c>
      <c r="E616" s="183" t="s">
        <v>1242</v>
      </c>
      <c r="F616" s="182" t="s">
        <v>12062</v>
      </c>
      <c r="G616" s="184">
        <f>'4. Campaign staff'!D37</f>
        <v>0</v>
      </c>
    </row>
    <row r="617" spans="1:7" x14ac:dyDescent="0.3">
      <c r="A617" s="181">
        <v>616</v>
      </c>
      <c r="B617" s="181" t="str">
        <f t="shared" si="32"/>
        <v>0-4.02-29</v>
      </c>
      <c r="C617" s="182">
        <f>'1. General information'!$R$8</f>
        <v>0</v>
      </c>
      <c r="D617" s="182" t="s">
        <v>441</v>
      </c>
      <c r="E617" s="183" t="s">
        <v>1244</v>
      </c>
      <c r="F617" s="182" t="s">
        <v>12063</v>
      </c>
      <c r="G617" s="184">
        <f>'4. Campaign staff'!D38</f>
        <v>0</v>
      </c>
    </row>
    <row r="618" spans="1:7" x14ac:dyDescent="0.3">
      <c r="A618" s="181">
        <v>617</v>
      </c>
      <c r="B618" s="181" t="str">
        <f t="shared" si="32"/>
        <v>0-4.02-30</v>
      </c>
      <c r="C618" s="182">
        <f>'1. General information'!$R$8</f>
        <v>0</v>
      </c>
      <c r="D618" s="182" t="s">
        <v>441</v>
      </c>
      <c r="E618" s="183" t="s">
        <v>1246</v>
      </c>
      <c r="F618" s="182" t="s">
        <v>12064</v>
      </c>
      <c r="G618" s="184">
        <f>'4. Campaign staff'!D39</f>
        <v>0</v>
      </c>
    </row>
    <row r="619" spans="1:7" x14ac:dyDescent="0.3">
      <c r="A619" s="181">
        <v>618</v>
      </c>
      <c r="B619" s="181" t="str">
        <f t="shared" si="32"/>
        <v>0-4.02-31</v>
      </c>
      <c r="C619" s="182">
        <f>'1. General information'!$R$8</f>
        <v>0</v>
      </c>
      <c r="D619" s="182" t="s">
        <v>441</v>
      </c>
      <c r="E619" s="183" t="s">
        <v>1248</v>
      </c>
      <c r="F619" s="182" t="s">
        <v>12065</v>
      </c>
      <c r="G619" s="184">
        <f>'4. Campaign staff'!D40</f>
        <v>0</v>
      </c>
    </row>
    <row r="620" spans="1:7" x14ac:dyDescent="0.3">
      <c r="A620" s="181">
        <v>619</v>
      </c>
      <c r="B620" s="181" t="str">
        <f t="shared" si="32"/>
        <v>0-4.02-32</v>
      </c>
      <c r="C620" s="182">
        <f>'1. General information'!$R$8</f>
        <v>0</v>
      </c>
      <c r="D620" s="182" t="s">
        <v>441</v>
      </c>
      <c r="E620" s="183" t="s">
        <v>1250</v>
      </c>
      <c r="F620" s="182" t="s">
        <v>12066</v>
      </c>
      <c r="G620" s="184">
        <f>'4. Campaign staff'!D41</f>
        <v>0</v>
      </c>
    </row>
    <row r="621" spans="1:7" x14ac:dyDescent="0.3">
      <c r="A621" s="181">
        <v>620</v>
      </c>
      <c r="B621" s="181" t="str">
        <f t="shared" si="32"/>
        <v>0-4.02-33</v>
      </c>
      <c r="C621" s="182">
        <f>'1. General information'!$R$8</f>
        <v>0</v>
      </c>
      <c r="D621" s="182" t="s">
        <v>441</v>
      </c>
      <c r="E621" s="183" t="s">
        <v>1252</v>
      </c>
      <c r="F621" s="182" t="s">
        <v>12067</v>
      </c>
      <c r="G621" s="184">
        <f>'4. Campaign staff'!D42</f>
        <v>0</v>
      </c>
    </row>
    <row r="622" spans="1:7" x14ac:dyDescent="0.3">
      <c r="A622" s="181">
        <v>621</v>
      </c>
      <c r="B622" s="181" t="str">
        <f t="shared" si="32"/>
        <v>0-4.02-34</v>
      </c>
      <c r="C622" s="182">
        <f>'1. General information'!$R$8</f>
        <v>0</v>
      </c>
      <c r="D622" s="182" t="s">
        <v>441</v>
      </c>
      <c r="E622" s="183" t="s">
        <v>1254</v>
      </c>
      <c r="F622" s="182" t="s">
        <v>12068</v>
      </c>
      <c r="G622" s="184">
        <f>'4. Campaign staff'!D43</f>
        <v>0</v>
      </c>
    </row>
    <row r="623" spans="1:7" x14ac:dyDescent="0.3">
      <c r="A623" s="181">
        <v>622</v>
      </c>
      <c r="B623" s="181" t="str">
        <f t="shared" si="32"/>
        <v>0-4.02-35</v>
      </c>
      <c r="C623" s="182">
        <f>'1. General information'!$R$8</f>
        <v>0</v>
      </c>
      <c r="D623" s="182" t="s">
        <v>441</v>
      </c>
      <c r="E623" s="183" t="s">
        <v>1256</v>
      </c>
      <c r="F623" s="182" t="s">
        <v>12069</v>
      </c>
      <c r="G623" s="184">
        <f>'4. Campaign staff'!D44</f>
        <v>0</v>
      </c>
    </row>
    <row r="624" spans="1:7" x14ac:dyDescent="0.3">
      <c r="A624" s="181">
        <v>623</v>
      </c>
      <c r="B624" s="181" t="str">
        <f t="shared" si="32"/>
        <v>0-4.02-36</v>
      </c>
      <c r="C624" s="182">
        <f>'1. General information'!$R$8</f>
        <v>0</v>
      </c>
      <c r="D624" s="182" t="s">
        <v>441</v>
      </c>
      <c r="E624" s="183" t="s">
        <v>1258</v>
      </c>
      <c r="F624" s="182" t="s">
        <v>12070</v>
      </c>
      <c r="G624" s="184">
        <f>'4. Campaign staff'!D45</f>
        <v>0</v>
      </c>
    </row>
    <row r="625" spans="1:7" x14ac:dyDescent="0.3">
      <c r="A625" s="181">
        <v>624</v>
      </c>
      <c r="B625" s="181" t="str">
        <f t="shared" si="32"/>
        <v>0-4.02-37</v>
      </c>
      <c r="C625" s="182">
        <f>'1. General information'!$R$8</f>
        <v>0</v>
      </c>
      <c r="D625" s="182" t="s">
        <v>441</v>
      </c>
      <c r="E625" s="183" t="s">
        <v>1260</v>
      </c>
      <c r="F625" s="182" t="s">
        <v>12071</v>
      </c>
      <c r="G625" s="184">
        <f>'4. Campaign staff'!D46</f>
        <v>0</v>
      </c>
    </row>
    <row r="626" spans="1:7" x14ac:dyDescent="0.3">
      <c r="A626" s="181">
        <v>625</v>
      </c>
      <c r="B626" s="181" t="str">
        <f t="shared" si="32"/>
        <v>0-4.02-38</v>
      </c>
      <c r="C626" s="182">
        <f>'1. General information'!$R$8</f>
        <v>0</v>
      </c>
      <c r="D626" s="182" t="s">
        <v>441</v>
      </c>
      <c r="E626" s="183" t="s">
        <v>1262</v>
      </c>
      <c r="F626" s="182" t="s">
        <v>12072</v>
      </c>
      <c r="G626" s="184">
        <f>'4. Campaign staff'!D47</f>
        <v>0</v>
      </c>
    </row>
    <row r="627" spans="1:7" x14ac:dyDescent="0.3">
      <c r="A627" s="181">
        <v>626</v>
      </c>
      <c r="B627" s="181" t="str">
        <f t="shared" si="32"/>
        <v>0-4.02-39</v>
      </c>
      <c r="C627" s="182">
        <f>'1. General information'!$R$8</f>
        <v>0</v>
      </c>
      <c r="D627" s="182" t="s">
        <v>441</v>
      </c>
      <c r="E627" s="183" t="s">
        <v>1264</v>
      </c>
      <c r="F627" s="182" t="s">
        <v>12073</v>
      </c>
      <c r="G627" s="184">
        <f>'4. Campaign staff'!D48</f>
        <v>0</v>
      </c>
    </row>
    <row r="628" spans="1:7" x14ac:dyDescent="0.3">
      <c r="A628" s="181">
        <v>627</v>
      </c>
      <c r="B628" s="181" t="str">
        <f t="shared" si="32"/>
        <v>0-4.02-40</v>
      </c>
      <c r="C628" s="182">
        <f>'1. General information'!$R$8</f>
        <v>0</v>
      </c>
      <c r="D628" s="182" t="s">
        <v>441</v>
      </c>
      <c r="E628" s="183" t="s">
        <v>1266</v>
      </c>
      <c r="F628" s="182" t="s">
        <v>12074</v>
      </c>
      <c r="G628" s="184">
        <f>'4. Campaign staff'!D49</f>
        <v>0</v>
      </c>
    </row>
    <row r="629" spans="1:7" x14ac:dyDescent="0.3">
      <c r="A629" s="181">
        <v>628</v>
      </c>
      <c r="B629" s="181" t="str">
        <f t="shared" si="32"/>
        <v>0-4.02-41</v>
      </c>
      <c r="C629" s="182">
        <f>'1. General information'!$R$8</f>
        <v>0</v>
      </c>
      <c r="D629" s="182" t="s">
        <v>441</v>
      </c>
      <c r="E629" s="183" t="s">
        <v>1268</v>
      </c>
      <c r="F629" s="182" t="s">
        <v>12075</v>
      </c>
      <c r="G629" s="184">
        <f>'4. Campaign staff'!D50</f>
        <v>0</v>
      </c>
    </row>
    <row r="630" spans="1:7" x14ac:dyDescent="0.3">
      <c r="A630" s="181">
        <v>629</v>
      </c>
      <c r="B630" s="181" t="str">
        <f t="shared" si="32"/>
        <v>0-4.02-42</v>
      </c>
      <c r="C630" s="182">
        <f>'1. General information'!$R$8</f>
        <v>0</v>
      </c>
      <c r="D630" s="182" t="s">
        <v>441</v>
      </c>
      <c r="E630" s="183" t="s">
        <v>1270</v>
      </c>
      <c r="F630" s="182" t="s">
        <v>12076</v>
      </c>
      <c r="G630" s="184">
        <f>'4. Campaign staff'!D51</f>
        <v>0</v>
      </c>
    </row>
    <row r="631" spans="1:7" x14ac:dyDescent="0.3">
      <c r="A631" s="181">
        <v>630</v>
      </c>
      <c r="B631" s="181" t="str">
        <f t="shared" si="32"/>
        <v>0-4.02-43</v>
      </c>
      <c r="C631" s="182">
        <f>'1. General information'!$R$8</f>
        <v>0</v>
      </c>
      <c r="D631" s="182" t="s">
        <v>441</v>
      </c>
      <c r="E631" s="183" t="s">
        <v>1272</v>
      </c>
      <c r="F631" s="182" t="s">
        <v>12077</v>
      </c>
      <c r="G631" s="184">
        <f>'4. Campaign staff'!D52</f>
        <v>0</v>
      </c>
    </row>
    <row r="632" spans="1:7" x14ac:dyDescent="0.3">
      <c r="A632" s="181">
        <v>631</v>
      </c>
      <c r="B632" s="181" t="str">
        <f t="shared" si="32"/>
        <v>0-4.02-44</v>
      </c>
      <c r="C632" s="182">
        <f>'1. General information'!$R$8</f>
        <v>0</v>
      </c>
      <c r="D632" s="182" t="s">
        <v>441</v>
      </c>
      <c r="E632" s="183" t="s">
        <v>1274</v>
      </c>
      <c r="F632" s="182" t="s">
        <v>12078</v>
      </c>
      <c r="G632" s="184">
        <f>'4. Campaign staff'!D53</f>
        <v>0</v>
      </c>
    </row>
    <row r="633" spans="1:7" x14ac:dyDescent="0.3">
      <c r="A633" s="181">
        <v>632</v>
      </c>
      <c r="B633" s="181" t="str">
        <f t="shared" si="32"/>
        <v>0-4.02-45</v>
      </c>
      <c r="C633" s="182">
        <f>'1. General information'!$R$8</f>
        <v>0</v>
      </c>
      <c r="D633" s="182" t="s">
        <v>441</v>
      </c>
      <c r="E633" s="183" t="s">
        <v>1276</v>
      </c>
      <c r="F633" s="182" t="s">
        <v>12079</v>
      </c>
      <c r="G633" s="184">
        <f>'4. Campaign staff'!D54</f>
        <v>0</v>
      </c>
    </row>
    <row r="634" spans="1:7" x14ac:dyDescent="0.3">
      <c r="A634" s="181">
        <v>633</v>
      </c>
      <c r="B634" s="181" t="str">
        <f t="shared" si="32"/>
        <v>0-4.02-46</v>
      </c>
      <c r="C634" s="182">
        <f>'1. General information'!$R$8</f>
        <v>0</v>
      </c>
      <c r="D634" s="182" t="s">
        <v>441</v>
      </c>
      <c r="E634" s="183" t="s">
        <v>1278</v>
      </c>
      <c r="F634" s="182" t="s">
        <v>12080</v>
      </c>
      <c r="G634" s="184">
        <f>'4. Campaign staff'!D55</f>
        <v>0</v>
      </c>
    </row>
    <row r="635" spans="1:7" x14ac:dyDescent="0.3">
      <c r="A635" s="181">
        <v>634</v>
      </c>
      <c r="B635" s="181" t="str">
        <f t="shared" si="32"/>
        <v>0-4.02-47</v>
      </c>
      <c r="C635" s="182">
        <f>'1. General information'!$R$8</f>
        <v>0</v>
      </c>
      <c r="D635" s="182" t="s">
        <v>441</v>
      </c>
      <c r="E635" s="183" t="s">
        <v>1280</v>
      </c>
      <c r="F635" s="182" t="s">
        <v>12081</v>
      </c>
      <c r="G635" s="184">
        <f>'4. Campaign staff'!D56</f>
        <v>0</v>
      </c>
    </row>
    <row r="636" spans="1:7" x14ac:dyDescent="0.3">
      <c r="A636" s="181">
        <v>635</v>
      </c>
      <c r="B636" s="181" t="str">
        <f t="shared" si="32"/>
        <v>0-4.02-48</v>
      </c>
      <c r="C636" s="182">
        <f>'1. General information'!$R$8</f>
        <v>0</v>
      </c>
      <c r="D636" s="182" t="s">
        <v>441</v>
      </c>
      <c r="E636" s="183" t="s">
        <v>1282</v>
      </c>
      <c r="F636" s="182" t="s">
        <v>12082</v>
      </c>
      <c r="G636" s="184">
        <f>'4. Campaign staff'!D57</f>
        <v>0</v>
      </c>
    </row>
    <row r="637" spans="1:7" x14ac:dyDescent="0.3">
      <c r="A637" s="181">
        <v>636</v>
      </c>
      <c r="B637" s="181" t="str">
        <f t="shared" si="32"/>
        <v>0-4.02-49</v>
      </c>
      <c r="C637" s="182">
        <f>'1. General information'!$R$8</f>
        <v>0</v>
      </c>
      <c r="D637" s="182" t="s">
        <v>441</v>
      </c>
      <c r="E637" s="183" t="s">
        <v>1284</v>
      </c>
      <c r="F637" s="182" t="s">
        <v>12083</v>
      </c>
      <c r="G637" s="184">
        <f>'4. Campaign staff'!D58</f>
        <v>0</v>
      </c>
    </row>
    <row r="638" spans="1:7" x14ac:dyDescent="0.3">
      <c r="A638" s="181">
        <v>637</v>
      </c>
      <c r="B638" s="181" t="str">
        <f t="shared" si="32"/>
        <v>0-4.02-50</v>
      </c>
      <c r="C638" s="182">
        <f>'1. General information'!$R$8</f>
        <v>0</v>
      </c>
      <c r="D638" s="182" t="s">
        <v>441</v>
      </c>
      <c r="E638" s="183" t="s">
        <v>1286</v>
      </c>
      <c r="F638" s="182" t="s">
        <v>12084</v>
      </c>
      <c r="G638" s="184">
        <f>'4. Campaign staff'!D59</f>
        <v>0</v>
      </c>
    </row>
    <row r="639" spans="1:7" x14ac:dyDescent="0.3">
      <c r="A639" s="181">
        <v>638</v>
      </c>
      <c r="B639" s="181" t="str">
        <f t="shared" si="32"/>
        <v>0-4.02-51</v>
      </c>
      <c r="C639" s="182">
        <f>'1. General information'!$R$8</f>
        <v>0</v>
      </c>
      <c r="D639" s="182" t="s">
        <v>441</v>
      </c>
      <c r="E639" s="183" t="s">
        <v>1288</v>
      </c>
      <c r="F639" s="182" t="s">
        <v>12085</v>
      </c>
      <c r="G639" s="184">
        <f>'4. Campaign staff'!D60</f>
        <v>0</v>
      </c>
    </row>
    <row r="640" spans="1:7" x14ac:dyDescent="0.3">
      <c r="A640" s="181">
        <v>639</v>
      </c>
      <c r="B640" s="181" t="str">
        <f t="shared" si="32"/>
        <v>0-4.02-52</v>
      </c>
      <c r="C640" s="182">
        <f>'1. General information'!$R$8</f>
        <v>0</v>
      </c>
      <c r="D640" s="182" t="s">
        <v>441</v>
      </c>
      <c r="E640" s="183" t="s">
        <v>1290</v>
      </c>
      <c r="F640" s="182" t="s">
        <v>12086</v>
      </c>
      <c r="G640" s="184">
        <f>'4. Campaign staff'!D61</f>
        <v>0</v>
      </c>
    </row>
    <row r="641" spans="1:7" x14ac:dyDescent="0.3">
      <c r="A641" s="181">
        <v>640</v>
      </c>
      <c r="B641" s="181" t="str">
        <f t="shared" si="32"/>
        <v>0-4.02-53</v>
      </c>
      <c r="C641" s="182">
        <f>'1. General information'!$R$8</f>
        <v>0</v>
      </c>
      <c r="D641" s="182" t="s">
        <v>441</v>
      </c>
      <c r="E641" s="183" t="s">
        <v>1292</v>
      </c>
      <c r="F641" s="182" t="s">
        <v>12087</v>
      </c>
      <c r="G641" s="184">
        <f>'4. Campaign staff'!D62</f>
        <v>0</v>
      </c>
    </row>
    <row r="642" spans="1:7" x14ac:dyDescent="0.3">
      <c r="A642" s="181">
        <v>641</v>
      </c>
      <c r="B642" s="181" t="str">
        <f t="shared" si="32"/>
        <v>0-4.02-54</v>
      </c>
      <c r="C642" s="182">
        <f>'1. General information'!$R$8</f>
        <v>0</v>
      </c>
      <c r="D642" s="182" t="s">
        <v>441</v>
      </c>
      <c r="E642" s="183" t="s">
        <v>1294</v>
      </c>
      <c r="F642" s="182" t="s">
        <v>12088</v>
      </c>
      <c r="G642" s="184">
        <f>'4. Campaign staff'!D63</f>
        <v>0</v>
      </c>
    </row>
    <row r="643" spans="1:7" x14ac:dyDescent="0.3">
      <c r="A643" s="181">
        <v>642</v>
      </c>
      <c r="B643" s="181" t="str">
        <f t="shared" si="32"/>
        <v>0-4.02-55</v>
      </c>
      <c r="C643" s="182">
        <f>'1. General information'!$R$8</f>
        <v>0</v>
      </c>
      <c r="D643" s="182" t="s">
        <v>441</v>
      </c>
      <c r="E643" s="183" t="s">
        <v>1296</v>
      </c>
      <c r="F643" s="182" t="s">
        <v>12089</v>
      </c>
      <c r="G643" s="184">
        <f>'4. Campaign staff'!D64</f>
        <v>0</v>
      </c>
    </row>
    <row r="644" spans="1:7" x14ac:dyDescent="0.3">
      <c r="A644" s="181">
        <v>643</v>
      </c>
      <c r="B644" s="181" t="str">
        <f t="shared" si="32"/>
        <v>0-4.02-56</v>
      </c>
      <c r="C644" s="182">
        <f>'1. General information'!$R$8</f>
        <v>0</v>
      </c>
      <c r="D644" s="182" t="s">
        <v>441</v>
      </c>
      <c r="E644" s="183" t="s">
        <v>1298</v>
      </c>
      <c r="F644" s="182" t="s">
        <v>12090</v>
      </c>
      <c r="G644" s="184">
        <f>'4. Campaign staff'!D65</f>
        <v>0</v>
      </c>
    </row>
    <row r="645" spans="1:7" x14ac:dyDescent="0.3">
      <c r="A645" s="181">
        <v>644</v>
      </c>
      <c r="B645" s="181" t="str">
        <f t="shared" si="32"/>
        <v>0-4.02-57</v>
      </c>
      <c r="C645" s="182">
        <f>'1. General information'!$R$8</f>
        <v>0</v>
      </c>
      <c r="D645" s="182" t="s">
        <v>441</v>
      </c>
      <c r="E645" s="183" t="s">
        <v>1300</v>
      </c>
      <c r="F645" s="182" t="s">
        <v>12091</v>
      </c>
      <c r="G645" s="184">
        <f>'4. Campaign staff'!D66</f>
        <v>0</v>
      </c>
    </row>
    <row r="646" spans="1:7" x14ac:dyDescent="0.3">
      <c r="A646" s="181">
        <v>645</v>
      </c>
      <c r="B646" s="181" t="str">
        <f t="shared" si="32"/>
        <v>0-4.02-58</v>
      </c>
      <c r="C646" s="182">
        <f>'1. General information'!$R$8</f>
        <v>0</v>
      </c>
      <c r="D646" s="182" t="s">
        <v>441</v>
      </c>
      <c r="E646" s="183" t="s">
        <v>1302</v>
      </c>
      <c r="F646" s="182" t="s">
        <v>12092</v>
      </c>
      <c r="G646" s="184">
        <f>'4. Campaign staff'!D67</f>
        <v>0</v>
      </c>
    </row>
    <row r="647" spans="1:7" x14ac:dyDescent="0.3">
      <c r="A647" s="181">
        <v>646</v>
      </c>
      <c r="B647" s="181" t="str">
        <f t="shared" si="32"/>
        <v>0-4.02-59</v>
      </c>
      <c r="C647" s="182">
        <f>'1. General information'!$R$8</f>
        <v>0</v>
      </c>
      <c r="D647" s="182" t="s">
        <v>441</v>
      </c>
      <c r="E647" s="183" t="s">
        <v>1304</v>
      </c>
      <c r="F647" s="182" t="s">
        <v>12093</v>
      </c>
      <c r="G647" s="184">
        <f>'4. Campaign staff'!D68</f>
        <v>0</v>
      </c>
    </row>
    <row r="648" spans="1:7" x14ac:dyDescent="0.3">
      <c r="A648" s="181">
        <v>647</v>
      </c>
      <c r="B648" s="181" t="str">
        <f t="shared" si="32"/>
        <v>0-4.02-60</v>
      </c>
      <c r="C648" s="182">
        <f>'1. General information'!$R$8</f>
        <v>0</v>
      </c>
      <c r="D648" s="182" t="s">
        <v>441</v>
      </c>
      <c r="E648" s="183" t="s">
        <v>1306</v>
      </c>
      <c r="F648" s="182" t="s">
        <v>12094</v>
      </c>
      <c r="G648" s="184">
        <f>'4. Campaign staff'!D69</f>
        <v>0</v>
      </c>
    </row>
    <row r="649" spans="1:7" x14ac:dyDescent="0.3">
      <c r="A649" s="181">
        <v>648</v>
      </c>
      <c r="B649" s="181" t="str">
        <f t="shared" si="32"/>
        <v>0-4.02-61</v>
      </c>
      <c r="C649" s="182">
        <f>'1. General information'!$R$8</f>
        <v>0</v>
      </c>
      <c r="D649" s="182" t="s">
        <v>441</v>
      </c>
      <c r="E649" s="183" t="s">
        <v>1308</v>
      </c>
      <c r="F649" s="182" t="s">
        <v>12095</v>
      </c>
      <c r="G649" s="184">
        <f>'4. Campaign staff'!D70</f>
        <v>0</v>
      </c>
    </row>
    <row r="650" spans="1:7" x14ac:dyDescent="0.3">
      <c r="A650" s="181">
        <v>649</v>
      </c>
      <c r="B650" s="181" t="str">
        <f t="shared" si="32"/>
        <v>0-4.02-62</v>
      </c>
      <c r="C650" s="182">
        <f>'1. General information'!$R$8</f>
        <v>0</v>
      </c>
      <c r="D650" s="182" t="s">
        <v>441</v>
      </c>
      <c r="E650" s="183" t="s">
        <v>1310</v>
      </c>
      <c r="F650" s="182" t="s">
        <v>12096</v>
      </c>
      <c r="G650" s="184">
        <f>'4. Campaign staff'!D71</f>
        <v>0</v>
      </c>
    </row>
    <row r="651" spans="1:7" x14ac:dyDescent="0.3">
      <c r="A651" s="181">
        <v>650</v>
      </c>
      <c r="B651" s="181" t="str">
        <f t="shared" si="32"/>
        <v>0-4.02-63</v>
      </c>
      <c r="C651" s="182">
        <f>'1. General information'!$R$8</f>
        <v>0</v>
      </c>
      <c r="D651" s="182" t="s">
        <v>441</v>
      </c>
      <c r="E651" s="183" t="s">
        <v>1312</v>
      </c>
      <c r="F651" s="182" t="s">
        <v>12097</v>
      </c>
      <c r="G651" s="184">
        <f>'4. Campaign staff'!D72</f>
        <v>0</v>
      </c>
    </row>
    <row r="652" spans="1:7" x14ac:dyDescent="0.3">
      <c r="A652" s="181">
        <v>651</v>
      </c>
      <c r="B652" s="181" t="str">
        <f t="shared" si="32"/>
        <v>0-4.02-64</v>
      </c>
      <c r="C652" s="182">
        <f>'1. General information'!$R$8</f>
        <v>0</v>
      </c>
      <c r="D652" s="182" t="s">
        <v>441</v>
      </c>
      <c r="E652" s="183" t="s">
        <v>1314</v>
      </c>
      <c r="F652" s="182" t="s">
        <v>12098</v>
      </c>
      <c r="G652" s="184">
        <f>'4. Campaign staff'!D73</f>
        <v>0</v>
      </c>
    </row>
    <row r="653" spans="1:7" x14ac:dyDescent="0.3">
      <c r="A653" s="181">
        <v>652</v>
      </c>
      <c r="B653" s="181" t="str">
        <f t="shared" ref="B653:B713" si="33">CONCATENATE(LEFT(C653,2),"-",E653)</f>
        <v>0-4.02-65</v>
      </c>
      <c r="C653" s="182">
        <f>'1. General information'!$R$8</f>
        <v>0</v>
      </c>
      <c r="D653" s="182" t="s">
        <v>441</v>
      </c>
      <c r="E653" s="183" t="s">
        <v>1316</v>
      </c>
      <c r="F653" s="182" t="s">
        <v>12099</v>
      </c>
      <c r="G653" s="184">
        <f>'4. Campaign staff'!D74</f>
        <v>0</v>
      </c>
    </row>
    <row r="654" spans="1:7" x14ac:dyDescent="0.3">
      <c r="A654" s="181">
        <v>653</v>
      </c>
      <c r="B654" s="181" t="str">
        <f t="shared" si="33"/>
        <v>0-4.02-66</v>
      </c>
      <c r="C654" s="182">
        <f>'1. General information'!$R$8</f>
        <v>0</v>
      </c>
      <c r="D654" s="182" t="s">
        <v>441</v>
      </c>
      <c r="E654" s="183" t="s">
        <v>1318</v>
      </c>
      <c r="F654" s="182" t="s">
        <v>12100</v>
      </c>
      <c r="G654" s="184">
        <f>'4. Campaign staff'!D75</f>
        <v>0</v>
      </c>
    </row>
    <row r="655" spans="1:7" x14ac:dyDescent="0.3">
      <c r="A655" s="181">
        <v>654</v>
      </c>
      <c r="B655" s="181" t="str">
        <f t="shared" si="33"/>
        <v>0-4.02-67</v>
      </c>
      <c r="C655" s="182">
        <f>'1. General information'!$R$8</f>
        <v>0</v>
      </c>
      <c r="D655" s="182" t="s">
        <v>441</v>
      </c>
      <c r="E655" s="183" t="s">
        <v>1320</v>
      </c>
      <c r="F655" s="182" t="s">
        <v>12101</v>
      </c>
      <c r="G655" s="184">
        <f>'4. Campaign staff'!D76</f>
        <v>0</v>
      </c>
    </row>
    <row r="656" spans="1:7" x14ac:dyDescent="0.3">
      <c r="A656" s="181">
        <v>655</v>
      </c>
      <c r="B656" s="181" t="str">
        <f t="shared" si="33"/>
        <v>0-4.02-68</v>
      </c>
      <c r="C656" s="182">
        <f>'1. General information'!$R$8</f>
        <v>0</v>
      </c>
      <c r="D656" s="182" t="s">
        <v>441</v>
      </c>
      <c r="E656" s="183" t="s">
        <v>1322</v>
      </c>
      <c r="F656" s="182" t="s">
        <v>12102</v>
      </c>
      <c r="G656" s="184">
        <f>'4. Campaign staff'!D77</f>
        <v>0</v>
      </c>
    </row>
    <row r="657" spans="1:7" x14ac:dyDescent="0.3">
      <c r="A657" s="181">
        <v>656</v>
      </c>
      <c r="B657" s="181" t="str">
        <f t="shared" si="33"/>
        <v>0-4.02-69</v>
      </c>
      <c r="C657" s="182">
        <f>'1. General information'!$R$8</f>
        <v>0</v>
      </c>
      <c r="D657" s="182" t="s">
        <v>441</v>
      </c>
      <c r="E657" s="183" t="s">
        <v>1324</v>
      </c>
      <c r="F657" s="182" t="s">
        <v>12103</v>
      </c>
      <c r="G657" s="184">
        <f>'4. Campaign staff'!D78</f>
        <v>0</v>
      </c>
    </row>
    <row r="658" spans="1:7" x14ac:dyDescent="0.3">
      <c r="A658" s="181">
        <v>657</v>
      </c>
      <c r="B658" s="181" t="str">
        <f t="shared" si="33"/>
        <v>0-4.02-70</v>
      </c>
      <c r="C658" s="182">
        <f>'1. General information'!$R$8</f>
        <v>0</v>
      </c>
      <c r="D658" s="182" t="s">
        <v>441</v>
      </c>
      <c r="E658" s="183" t="s">
        <v>1326</v>
      </c>
      <c r="F658" s="182" t="s">
        <v>12104</v>
      </c>
      <c r="G658" s="184">
        <f>'4. Campaign staff'!D79</f>
        <v>0</v>
      </c>
    </row>
    <row r="659" spans="1:7" x14ac:dyDescent="0.3">
      <c r="A659" s="181">
        <v>658</v>
      </c>
      <c r="B659" s="181" t="str">
        <f t="shared" si="33"/>
        <v>0-4.02-71</v>
      </c>
      <c r="C659" s="182">
        <f>'1. General information'!$R$8</f>
        <v>0</v>
      </c>
      <c r="D659" s="182" t="s">
        <v>441</v>
      </c>
      <c r="E659" s="183" t="s">
        <v>1328</v>
      </c>
      <c r="F659" s="182" t="s">
        <v>12105</v>
      </c>
      <c r="G659" s="184">
        <f>'4. Campaign staff'!D80</f>
        <v>0</v>
      </c>
    </row>
    <row r="660" spans="1:7" x14ac:dyDescent="0.3">
      <c r="A660" s="181">
        <v>659</v>
      </c>
      <c r="B660" s="181" t="str">
        <f t="shared" si="33"/>
        <v>0-4.02-72</v>
      </c>
      <c r="C660" s="182">
        <f>'1. General information'!$R$8</f>
        <v>0</v>
      </c>
      <c r="D660" s="182" t="s">
        <v>441</v>
      </c>
      <c r="E660" s="183" t="s">
        <v>1330</v>
      </c>
      <c r="F660" s="182" t="s">
        <v>12106</v>
      </c>
      <c r="G660" s="184">
        <f>'4. Campaign staff'!D81</f>
        <v>0</v>
      </c>
    </row>
    <row r="661" spans="1:7" x14ac:dyDescent="0.3">
      <c r="A661" s="181">
        <v>660</v>
      </c>
      <c r="B661" s="181" t="str">
        <f t="shared" si="33"/>
        <v>0-4.02-73</v>
      </c>
      <c r="C661" s="182">
        <f>'1. General information'!$R$8</f>
        <v>0</v>
      </c>
      <c r="D661" s="182" t="s">
        <v>441</v>
      </c>
      <c r="E661" s="183" t="s">
        <v>1332</v>
      </c>
      <c r="F661" s="182" t="s">
        <v>12107</v>
      </c>
      <c r="G661" s="184">
        <f>'4. Campaign staff'!D82</f>
        <v>0</v>
      </c>
    </row>
    <row r="662" spans="1:7" x14ac:dyDescent="0.3">
      <c r="A662" s="181">
        <v>661</v>
      </c>
      <c r="B662" s="181" t="str">
        <f t="shared" si="33"/>
        <v>0-4.02-74</v>
      </c>
      <c r="C662" s="182">
        <f>'1. General information'!$R$8</f>
        <v>0</v>
      </c>
      <c r="D662" s="182" t="s">
        <v>441</v>
      </c>
      <c r="E662" s="183" t="s">
        <v>1334</v>
      </c>
      <c r="F662" s="182" t="s">
        <v>12108</v>
      </c>
      <c r="G662" s="184">
        <f>'4. Campaign staff'!D83</f>
        <v>0</v>
      </c>
    </row>
    <row r="663" spans="1:7" x14ac:dyDescent="0.3">
      <c r="A663" s="181">
        <v>662</v>
      </c>
      <c r="B663" s="181" t="str">
        <f t="shared" si="33"/>
        <v>0-4.02-75</v>
      </c>
      <c r="C663" s="182">
        <f>'1. General information'!$R$8</f>
        <v>0</v>
      </c>
      <c r="D663" s="182" t="s">
        <v>441</v>
      </c>
      <c r="E663" s="183" t="s">
        <v>1336</v>
      </c>
      <c r="F663" s="182" t="s">
        <v>12109</v>
      </c>
      <c r="G663" s="184">
        <f>'4. Campaign staff'!D84</f>
        <v>0</v>
      </c>
    </row>
    <row r="664" spans="1:7" x14ac:dyDescent="0.3">
      <c r="A664" s="181">
        <v>663</v>
      </c>
      <c r="B664" s="181" t="str">
        <f t="shared" si="33"/>
        <v>0-4.02-76</v>
      </c>
      <c r="C664" s="182">
        <f>'1. General information'!$R$8</f>
        <v>0</v>
      </c>
      <c r="D664" s="182" t="s">
        <v>441</v>
      </c>
      <c r="E664" s="183" t="s">
        <v>1338</v>
      </c>
      <c r="F664" s="182" t="s">
        <v>12110</v>
      </c>
      <c r="G664" s="184">
        <f>'4. Campaign staff'!D85</f>
        <v>0</v>
      </c>
    </row>
    <row r="665" spans="1:7" x14ac:dyDescent="0.3">
      <c r="A665" s="181">
        <v>664</v>
      </c>
      <c r="B665" s="181" t="str">
        <f t="shared" si="33"/>
        <v>0-4.02-77</v>
      </c>
      <c r="C665" s="182">
        <f>'1. General information'!$R$8</f>
        <v>0</v>
      </c>
      <c r="D665" s="182" t="s">
        <v>441</v>
      </c>
      <c r="E665" s="183" t="s">
        <v>1340</v>
      </c>
      <c r="F665" s="182" t="s">
        <v>12111</v>
      </c>
      <c r="G665" s="184">
        <f>'4. Campaign staff'!D86</f>
        <v>0</v>
      </c>
    </row>
    <row r="666" spans="1:7" x14ac:dyDescent="0.3">
      <c r="A666" s="181">
        <v>665</v>
      </c>
      <c r="B666" s="181" t="str">
        <f t="shared" si="33"/>
        <v>0-4.02-78</v>
      </c>
      <c r="C666" s="182">
        <f>'1. General information'!$R$8</f>
        <v>0</v>
      </c>
      <c r="D666" s="182" t="s">
        <v>441</v>
      </c>
      <c r="E666" s="183" t="s">
        <v>1342</v>
      </c>
      <c r="F666" s="182" t="s">
        <v>12112</v>
      </c>
      <c r="G666" s="184">
        <f>'4. Campaign staff'!D87</f>
        <v>0</v>
      </c>
    </row>
    <row r="667" spans="1:7" x14ac:dyDescent="0.3">
      <c r="A667" s="181">
        <v>666</v>
      </c>
      <c r="B667" s="181" t="str">
        <f t="shared" si="33"/>
        <v>0-4.02-79</v>
      </c>
      <c r="C667" s="182">
        <f>'1. General information'!$R$8</f>
        <v>0</v>
      </c>
      <c r="D667" s="182" t="s">
        <v>441</v>
      </c>
      <c r="E667" s="183" t="s">
        <v>1344</v>
      </c>
      <c r="F667" s="182" t="s">
        <v>12113</v>
      </c>
      <c r="G667" s="184">
        <f>'4. Campaign staff'!D88</f>
        <v>0</v>
      </c>
    </row>
    <row r="668" spans="1:7" x14ac:dyDescent="0.3">
      <c r="A668" s="181">
        <v>667</v>
      </c>
      <c r="B668" s="181" t="str">
        <f t="shared" si="33"/>
        <v>0-4.02-80</v>
      </c>
      <c r="C668" s="182">
        <f>'1. General information'!$R$8</f>
        <v>0</v>
      </c>
      <c r="D668" s="182" t="s">
        <v>441</v>
      </c>
      <c r="E668" s="183" t="s">
        <v>1346</v>
      </c>
      <c r="F668" s="182" t="s">
        <v>12114</v>
      </c>
      <c r="G668" s="184">
        <f>'4. Campaign staff'!D89</f>
        <v>0</v>
      </c>
    </row>
    <row r="669" spans="1:7" x14ac:dyDescent="0.3">
      <c r="A669" s="181">
        <v>668</v>
      </c>
      <c r="B669" s="181" t="str">
        <f t="shared" si="33"/>
        <v>0-4.02-81</v>
      </c>
      <c r="C669" s="182">
        <f>'1. General information'!$R$8</f>
        <v>0</v>
      </c>
      <c r="D669" s="182" t="s">
        <v>441</v>
      </c>
      <c r="E669" s="183" t="s">
        <v>1348</v>
      </c>
      <c r="F669" s="182" t="s">
        <v>12115</v>
      </c>
      <c r="G669" s="184">
        <f>'4. Campaign staff'!D90</f>
        <v>0</v>
      </c>
    </row>
    <row r="670" spans="1:7" x14ac:dyDescent="0.3">
      <c r="A670" s="181">
        <v>669</v>
      </c>
      <c r="B670" s="181" t="str">
        <f t="shared" si="33"/>
        <v>0-4.02-82</v>
      </c>
      <c r="C670" s="182">
        <f>'1. General information'!$R$8</f>
        <v>0</v>
      </c>
      <c r="D670" s="182" t="s">
        <v>441</v>
      </c>
      <c r="E670" s="183" t="s">
        <v>1350</v>
      </c>
      <c r="F670" s="182" t="s">
        <v>12116</v>
      </c>
      <c r="G670" s="184">
        <f>'4. Campaign staff'!D91</f>
        <v>0</v>
      </c>
    </row>
    <row r="671" spans="1:7" x14ac:dyDescent="0.3">
      <c r="A671" s="181">
        <v>670</v>
      </c>
      <c r="B671" s="181" t="str">
        <f t="shared" si="33"/>
        <v>0-4.02-83</v>
      </c>
      <c r="C671" s="182">
        <f>'1. General information'!$R$8</f>
        <v>0</v>
      </c>
      <c r="D671" s="182" t="s">
        <v>441</v>
      </c>
      <c r="E671" s="183" t="s">
        <v>1352</v>
      </c>
      <c r="F671" s="182" t="s">
        <v>12117</v>
      </c>
      <c r="G671" s="184">
        <f>'4. Campaign staff'!D92</f>
        <v>0</v>
      </c>
    </row>
    <row r="672" spans="1:7" x14ac:dyDescent="0.3">
      <c r="A672" s="181">
        <v>671</v>
      </c>
      <c r="B672" s="181" t="str">
        <f t="shared" si="33"/>
        <v>0-4.02-84</v>
      </c>
      <c r="C672" s="182">
        <f>'1. General information'!$R$8</f>
        <v>0</v>
      </c>
      <c r="D672" s="182" t="s">
        <v>441</v>
      </c>
      <c r="E672" s="183" t="s">
        <v>1354</v>
      </c>
      <c r="F672" s="182" t="s">
        <v>12118</v>
      </c>
      <c r="G672" s="184">
        <f>'4. Campaign staff'!D93</f>
        <v>0</v>
      </c>
    </row>
    <row r="673" spans="1:7" x14ac:dyDescent="0.3">
      <c r="A673" s="181">
        <v>672</v>
      </c>
      <c r="B673" s="181" t="str">
        <f t="shared" si="33"/>
        <v>0-4.02-85</v>
      </c>
      <c r="C673" s="182">
        <f>'1. General information'!$R$8</f>
        <v>0</v>
      </c>
      <c r="D673" s="182" t="s">
        <v>441</v>
      </c>
      <c r="E673" s="183" t="s">
        <v>1356</v>
      </c>
      <c r="F673" s="182" t="s">
        <v>12119</v>
      </c>
      <c r="G673" s="184">
        <f>'4. Campaign staff'!D94</f>
        <v>0</v>
      </c>
    </row>
    <row r="674" spans="1:7" x14ac:dyDescent="0.3">
      <c r="A674" s="181">
        <v>673</v>
      </c>
      <c r="B674" s="181" t="str">
        <f t="shared" si="33"/>
        <v>0-4.02-86</v>
      </c>
      <c r="C674" s="182">
        <f>'1. General information'!$R$8</f>
        <v>0</v>
      </c>
      <c r="D674" s="182" t="s">
        <v>441</v>
      </c>
      <c r="E674" s="183" t="s">
        <v>1358</v>
      </c>
      <c r="F674" s="182" t="s">
        <v>12120</v>
      </c>
      <c r="G674" s="184">
        <f>'4. Campaign staff'!D95</f>
        <v>0</v>
      </c>
    </row>
    <row r="675" spans="1:7" x14ac:dyDescent="0.3">
      <c r="A675" s="181">
        <v>674</v>
      </c>
      <c r="B675" s="181" t="str">
        <f t="shared" si="33"/>
        <v>0-4.02-87</v>
      </c>
      <c r="C675" s="182">
        <f>'1. General information'!$R$8</f>
        <v>0</v>
      </c>
      <c r="D675" s="182" t="s">
        <v>441</v>
      </c>
      <c r="E675" s="183" t="s">
        <v>1360</v>
      </c>
      <c r="F675" s="182" t="s">
        <v>12121</v>
      </c>
      <c r="G675" s="184">
        <f>'4. Campaign staff'!D96</f>
        <v>0</v>
      </c>
    </row>
    <row r="676" spans="1:7" x14ac:dyDescent="0.3">
      <c r="A676" s="181">
        <v>675</v>
      </c>
      <c r="B676" s="181" t="str">
        <f t="shared" si="33"/>
        <v>0-4.02-88</v>
      </c>
      <c r="C676" s="182">
        <f>'1. General information'!$R$8</f>
        <v>0</v>
      </c>
      <c r="D676" s="182" t="s">
        <v>441</v>
      </c>
      <c r="E676" s="183" t="s">
        <v>1362</v>
      </c>
      <c r="F676" s="182" t="s">
        <v>12122</v>
      </c>
      <c r="G676" s="184">
        <f>'4. Campaign staff'!D97</f>
        <v>0</v>
      </c>
    </row>
    <row r="677" spans="1:7" x14ac:dyDescent="0.3">
      <c r="A677" s="181">
        <v>676</v>
      </c>
      <c r="B677" s="181" t="str">
        <f t="shared" si="33"/>
        <v>0-4.02-89</v>
      </c>
      <c r="C677" s="182">
        <f>'1. General information'!$R$8</f>
        <v>0</v>
      </c>
      <c r="D677" s="182" t="s">
        <v>441</v>
      </c>
      <c r="E677" s="183" t="s">
        <v>1364</v>
      </c>
      <c r="F677" s="182" t="s">
        <v>12123</v>
      </c>
      <c r="G677" s="184">
        <f>'4. Campaign staff'!D98</f>
        <v>0</v>
      </c>
    </row>
    <row r="678" spans="1:7" x14ac:dyDescent="0.3">
      <c r="A678" s="181">
        <v>677</v>
      </c>
      <c r="B678" s="181" t="str">
        <f t="shared" si="33"/>
        <v>0-4.02-90</v>
      </c>
      <c r="C678" s="182">
        <f>'1. General information'!$R$8</f>
        <v>0</v>
      </c>
      <c r="D678" s="182" t="s">
        <v>441</v>
      </c>
      <c r="E678" s="183" t="s">
        <v>1366</v>
      </c>
      <c r="F678" s="182" t="s">
        <v>12124</v>
      </c>
      <c r="G678" s="184">
        <f>'4. Campaign staff'!D99</f>
        <v>0</v>
      </c>
    </row>
    <row r="679" spans="1:7" x14ac:dyDescent="0.3">
      <c r="A679" s="181">
        <v>678</v>
      </c>
      <c r="B679" s="181" t="str">
        <f t="shared" si="33"/>
        <v>0-4.02-91</v>
      </c>
      <c r="C679" s="182">
        <f>'1. General information'!$R$8</f>
        <v>0</v>
      </c>
      <c r="D679" s="182" t="s">
        <v>441</v>
      </c>
      <c r="E679" s="183" t="s">
        <v>1368</v>
      </c>
      <c r="F679" s="182" t="s">
        <v>12125</v>
      </c>
      <c r="G679" s="184">
        <f>'4. Campaign staff'!D100</f>
        <v>0</v>
      </c>
    </row>
    <row r="680" spans="1:7" x14ac:dyDescent="0.3">
      <c r="A680" s="181">
        <v>679</v>
      </c>
      <c r="B680" s="181" t="str">
        <f t="shared" si="33"/>
        <v>0-4.02-92</v>
      </c>
      <c r="C680" s="182">
        <f>'1. General information'!$R$8</f>
        <v>0</v>
      </c>
      <c r="D680" s="182" t="s">
        <v>441</v>
      </c>
      <c r="E680" s="183" t="s">
        <v>1370</v>
      </c>
      <c r="F680" s="182" t="s">
        <v>12126</v>
      </c>
      <c r="G680" s="184">
        <f>'4. Campaign staff'!D101</f>
        <v>0</v>
      </c>
    </row>
    <row r="681" spans="1:7" x14ac:dyDescent="0.3">
      <c r="A681" s="181">
        <v>680</v>
      </c>
      <c r="B681" s="181" t="str">
        <f t="shared" si="33"/>
        <v>0-4.02-93</v>
      </c>
      <c r="C681" s="182">
        <f>'1. General information'!$R$8</f>
        <v>0</v>
      </c>
      <c r="D681" s="182" t="s">
        <v>441</v>
      </c>
      <c r="E681" s="183" t="s">
        <v>1372</v>
      </c>
      <c r="F681" s="182" t="s">
        <v>12127</v>
      </c>
      <c r="G681" s="184">
        <f>'4. Campaign staff'!D102</f>
        <v>0</v>
      </c>
    </row>
    <row r="682" spans="1:7" x14ac:dyDescent="0.3">
      <c r="A682" s="181">
        <v>681</v>
      </c>
      <c r="B682" s="181" t="str">
        <f t="shared" si="33"/>
        <v>0-4.02-94</v>
      </c>
      <c r="C682" s="182">
        <f>'1. General information'!$R$8</f>
        <v>0</v>
      </c>
      <c r="D682" s="182" t="s">
        <v>441</v>
      </c>
      <c r="E682" s="183" t="s">
        <v>1374</v>
      </c>
      <c r="F682" s="182" t="s">
        <v>12128</v>
      </c>
      <c r="G682" s="184">
        <f>'4. Campaign staff'!D103</f>
        <v>0</v>
      </c>
    </row>
    <row r="683" spans="1:7" x14ac:dyDescent="0.3">
      <c r="A683" s="181">
        <v>682</v>
      </c>
      <c r="B683" s="181" t="str">
        <f t="shared" si="33"/>
        <v>0-4.02-95</v>
      </c>
      <c r="C683" s="182">
        <f>'1. General information'!$R$8</f>
        <v>0</v>
      </c>
      <c r="D683" s="182" t="s">
        <v>441</v>
      </c>
      <c r="E683" s="183" t="s">
        <v>1376</v>
      </c>
      <c r="F683" s="182" t="s">
        <v>12129</v>
      </c>
      <c r="G683" s="184">
        <f>'4. Campaign staff'!D104</f>
        <v>0</v>
      </c>
    </row>
    <row r="684" spans="1:7" x14ac:dyDescent="0.3">
      <c r="A684" s="181">
        <v>683</v>
      </c>
      <c r="B684" s="181" t="str">
        <f t="shared" si="33"/>
        <v>0-4.02-96</v>
      </c>
      <c r="C684" s="182">
        <f>'1. General information'!$R$8</f>
        <v>0</v>
      </c>
      <c r="D684" s="182" t="s">
        <v>441</v>
      </c>
      <c r="E684" s="183" t="s">
        <v>1378</v>
      </c>
      <c r="F684" s="182" t="s">
        <v>12130</v>
      </c>
      <c r="G684" s="184">
        <f>'4. Campaign staff'!D105</f>
        <v>0</v>
      </c>
    </row>
    <row r="685" spans="1:7" x14ac:dyDescent="0.3">
      <c r="A685" s="181">
        <v>684</v>
      </c>
      <c r="B685" s="181" t="str">
        <f t="shared" si="33"/>
        <v>0-4.02-97</v>
      </c>
      <c r="C685" s="182">
        <f>'1. General information'!$R$8</f>
        <v>0</v>
      </c>
      <c r="D685" s="182" t="s">
        <v>441</v>
      </c>
      <c r="E685" s="183" t="s">
        <v>1380</v>
      </c>
      <c r="F685" s="182" t="s">
        <v>12131</v>
      </c>
      <c r="G685" s="184">
        <f>'4. Campaign staff'!D106</f>
        <v>0</v>
      </c>
    </row>
    <row r="686" spans="1:7" x14ac:dyDescent="0.3">
      <c r="A686" s="181">
        <v>685</v>
      </c>
      <c r="B686" s="181" t="str">
        <f t="shared" si="33"/>
        <v>0-4.02-98</v>
      </c>
      <c r="C686" s="182">
        <f>'1. General information'!$R$8</f>
        <v>0</v>
      </c>
      <c r="D686" s="182" t="s">
        <v>441</v>
      </c>
      <c r="E686" s="183" t="s">
        <v>1382</v>
      </c>
      <c r="F686" s="182" t="s">
        <v>12132</v>
      </c>
      <c r="G686" s="184">
        <f>'4. Campaign staff'!D107</f>
        <v>0</v>
      </c>
    </row>
    <row r="687" spans="1:7" x14ac:dyDescent="0.3">
      <c r="A687" s="181">
        <v>686</v>
      </c>
      <c r="B687" s="181" t="str">
        <f t="shared" si="33"/>
        <v>0-4.02-99</v>
      </c>
      <c r="C687" s="182">
        <f>'1. General information'!$R$8</f>
        <v>0</v>
      </c>
      <c r="D687" s="182" t="s">
        <v>441</v>
      </c>
      <c r="E687" s="183" t="s">
        <v>1384</v>
      </c>
      <c r="F687" s="182" t="s">
        <v>12133</v>
      </c>
      <c r="G687" s="184">
        <f>'4. Campaign staff'!D108</f>
        <v>0</v>
      </c>
    </row>
    <row r="688" spans="1:7" x14ac:dyDescent="0.3">
      <c r="A688" s="181">
        <v>687</v>
      </c>
      <c r="B688" s="181" t="str">
        <f t="shared" si="33"/>
        <v>0-4.02-100</v>
      </c>
      <c r="C688" s="182">
        <f>'1. General information'!$R$8</f>
        <v>0</v>
      </c>
      <c r="D688" s="182" t="s">
        <v>441</v>
      </c>
      <c r="E688" s="183" t="s">
        <v>1386</v>
      </c>
      <c r="F688" s="182" t="s">
        <v>12134</v>
      </c>
      <c r="G688" s="184">
        <f>'4. Campaign staff'!D109</f>
        <v>0</v>
      </c>
    </row>
    <row r="689" spans="1:7" x14ac:dyDescent="0.3">
      <c r="A689" s="181">
        <v>688</v>
      </c>
      <c r="B689" s="181" t="str">
        <f t="shared" si="33"/>
        <v>0-4.02-101</v>
      </c>
      <c r="C689" s="182">
        <f>'1. General information'!$R$8</f>
        <v>0</v>
      </c>
      <c r="D689" s="182" t="s">
        <v>441</v>
      </c>
      <c r="E689" s="183" t="s">
        <v>1388</v>
      </c>
      <c r="F689" s="182" t="s">
        <v>12135</v>
      </c>
      <c r="G689" s="184">
        <f>'4. Campaign staff'!D110</f>
        <v>0</v>
      </c>
    </row>
    <row r="690" spans="1:7" x14ac:dyDescent="0.3">
      <c r="A690" s="181">
        <v>689</v>
      </c>
      <c r="B690" s="181" t="str">
        <f t="shared" si="33"/>
        <v>0-4.02-102</v>
      </c>
      <c r="C690" s="182">
        <f>'1. General information'!$R$8</f>
        <v>0</v>
      </c>
      <c r="D690" s="182" t="s">
        <v>441</v>
      </c>
      <c r="E690" s="183" t="s">
        <v>1390</v>
      </c>
      <c r="F690" s="182" t="s">
        <v>12136</v>
      </c>
      <c r="G690" s="184">
        <f>'4. Campaign staff'!D111</f>
        <v>0</v>
      </c>
    </row>
    <row r="691" spans="1:7" x14ac:dyDescent="0.3">
      <c r="A691" s="181">
        <v>690</v>
      </c>
      <c r="B691" s="181" t="str">
        <f t="shared" si="33"/>
        <v>0-4.02-103</v>
      </c>
      <c r="C691" s="182">
        <f>'1. General information'!$R$8</f>
        <v>0</v>
      </c>
      <c r="D691" s="182" t="s">
        <v>441</v>
      </c>
      <c r="E691" s="183" t="s">
        <v>1392</v>
      </c>
      <c r="F691" s="182" t="s">
        <v>12137</v>
      </c>
      <c r="G691" s="184">
        <f>'4. Campaign staff'!D112</f>
        <v>0</v>
      </c>
    </row>
    <row r="692" spans="1:7" x14ac:dyDescent="0.3">
      <c r="A692" s="181">
        <v>691</v>
      </c>
      <c r="B692" s="181" t="str">
        <f t="shared" si="33"/>
        <v>0-4.02-104</v>
      </c>
      <c r="C692" s="182">
        <f>'1. General information'!$R$8</f>
        <v>0</v>
      </c>
      <c r="D692" s="182" t="s">
        <v>441</v>
      </c>
      <c r="E692" s="183" t="s">
        <v>1394</v>
      </c>
      <c r="F692" s="182" t="s">
        <v>12138</v>
      </c>
      <c r="G692" s="184">
        <f>'4. Campaign staff'!D113</f>
        <v>0</v>
      </c>
    </row>
    <row r="693" spans="1:7" x14ac:dyDescent="0.3">
      <c r="A693" s="181">
        <v>692</v>
      </c>
      <c r="B693" s="181" t="str">
        <f t="shared" si="33"/>
        <v>0-4.02-105</v>
      </c>
      <c r="C693" s="182">
        <f>'1. General information'!$R$8</f>
        <v>0</v>
      </c>
      <c r="D693" s="182" t="s">
        <v>441</v>
      </c>
      <c r="E693" s="183" t="s">
        <v>1396</v>
      </c>
      <c r="F693" s="182" t="s">
        <v>12139</v>
      </c>
      <c r="G693" s="184">
        <f>'4. Campaign staff'!D114</f>
        <v>0</v>
      </c>
    </row>
    <row r="694" spans="1:7" x14ac:dyDescent="0.3">
      <c r="A694" s="181">
        <v>693</v>
      </c>
      <c r="B694" s="181" t="str">
        <f t="shared" si="33"/>
        <v>0-4.02-106</v>
      </c>
      <c r="C694" s="182">
        <f>'1. General information'!$R$8</f>
        <v>0</v>
      </c>
      <c r="D694" s="182" t="s">
        <v>441</v>
      </c>
      <c r="E694" s="183" t="s">
        <v>1398</v>
      </c>
      <c r="F694" s="182" t="s">
        <v>12140</v>
      </c>
      <c r="G694" s="184">
        <f>'4. Campaign staff'!D115</f>
        <v>0</v>
      </c>
    </row>
    <row r="695" spans="1:7" x14ac:dyDescent="0.3">
      <c r="A695" s="181">
        <v>694</v>
      </c>
      <c r="B695" s="181" t="str">
        <f t="shared" si="33"/>
        <v>0-4.02-107</v>
      </c>
      <c r="C695" s="182">
        <f>'1. General information'!$R$8</f>
        <v>0</v>
      </c>
      <c r="D695" s="182" t="s">
        <v>441</v>
      </c>
      <c r="E695" s="183" t="s">
        <v>1400</v>
      </c>
      <c r="F695" s="182" t="s">
        <v>12141</v>
      </c>
      <c r="G695" s="184">
        <f>'4. Campaign staff'!D116</f>
        <v>0</v>
      </c>
    </row>
    <row r="696" spans="1:7" x14ac:dyDescent="0.3">
      <c r="A696" s="181">
        <v>695</v>
      </c>
      <c r="B696" s="181" t="str">
        <f t="shared" si="33"/>
        <v>0-4.02-108</v>
      </c>
      <c r="C696" s="182">
        <f>'1. General information'!$R$8</f>
        <v>0</v>
      </c>
      <c r="D696" s="182" t="s">
        <v>441</v>
      </c>
      <c r="E696" s="183" t="s">
        <v>1402</v>
      </c>
      <c r="F696" s="182" t="s">
        <v>12142</v>
      </c>
      <c r="G696" s="184">
        <f>'4. Campaign staff'!D117</f>
        <v>0</v>
      </c>
    </row>
    <row r="697" spans="1:7" x14ac:dyDescent="0.3">
      <c r="A697" s="181">
        <v>696</v>
      </c>
      <c r="B697" s="181" t="str">
        <f t="shared" si="33"/>
        <v>0-4.02-109</v>
      </c>
      <c r="C697" s="182">
        <f>'1. General information'!$R$8</f>
        <v>0</v>
      </c>
      <c r="D697" s="182" t="s">
        <v>441</v>
      </c>
      <c r="E697" s="183" t="s">
        <v>1404</v>
      </c>
      <c r="F697" s="182" t="s">
        <v>12143</v>
      </c>
      <c r="G697" s="184">
        <f>'4. Campaign staff'!D118</f>
        <v>0</v>
      </c>
    </row>
    <row r="698" spans="1:7" x14ac:dyDescent="0.3">
      <c r="A698" s="181">
        <v>697</v>
      </c>
      <c r="B698" s="181" t="str">
        <f t="shared" si="33"/>
        <v>0-4.02-110</v>
      </c>
      <c r="C698" s="182">
        <f>'1. General information'!$R$8</f>
        <v>0</v>
      </c>
      <c r="D698" s="182" t="s">
        <v>441</v>
      </c>
      <c r="E698" s="183" t="s">
        <v>1406</v>
      </c>
      <c r="F698" s="182" t="s">
        <v>12144</v>
      </c>
      <c r="G698" s="184">
        <f>'4. Campaign staff'!D119</f>
        <v>0</v>
      </c>
    </row>
    <row r="699" spans="1:7" x14ac:dyDescent="0.3">
      <c r="A699" s="181">
        <v>698</v>
      </c>
      <c r="B699" s="181" t="str">
        <f t="shared" si="33"/>
        <v>0-4.02-111</v>
      </c>
      <c r="C699" s="182">
        <f>'1. General information'!$R$8</f>
        <v>0</v>
      </c>
      <c r="D699" s="182" t="s">
        <v>441</v>
      </c>
      <c r="E699" s="183" t="s">
        <v>1408</v>
      </c>
      <c r="F699" s="182" t="s">
        <v>12145</v>
      </c>
      <c r="G699" s="184">
        <f>'4. Campaign staff'!D120</f>
        <v>0</v>
      </c>
    </row>
    <row r="700" spans="1:7" x14ac:dyDescent="0.3">
      <c r="A700" s="181">
        <v>699</v>
      </c>
      <c r="B700" s="181" t="str">
        <f t="shared" si="33"/>
        <v>0-4.02-112</v>
      </c>
      <c r="C700" s="182">
        <f>'1. General information'!$R$8</f>
        <v>0</v>
      </c>
      <c r="D700" s="182" t="s">
        <v>441</v>
      </c>
      <c r="E700" s="183" t="s">
        <v>1410</v>
      </c>
      <c r="F700" s="182" t="s">
        <v>12146</v>
      </c>
      <c r="G700" s="184">
        <f>'4. Campaign staff'!D121</f>
        <v>0</v>
      </c>
    </row>
    <row r="701" spans="1:7" x14ac:dyDescent="0.3">
      <c r="A701" s="181">
        <v>700</v>
      </c>
      <c r="B701" s="181" t="str">
        <f t="shared" si="33"/>
        <v>0-4.02-113</v>
      </c>
      <c r="C701" s="182">
        <f>'1. General information'!$R$8</f>
        <v>0</v>
      </c>
      <c r="D701" s="182" t="s">
        <v>441</v>
      </c>
      <c r="E701" s="183" t="s">
        <v>1412</v>
      </c>
      <c r="F701" s="182" t="s">
        <v>12147</v>
      </c>
      <c r="G701" s="184">
        <f>'4. Campaign staff'!D122</f>
        <v>0</v>
      </c>
    </row>
    <row r="702" spans="1:7" x14ac:dyDescent="0.3">
      <c r="A702" s="181">
        <v>701</v>
      </c>
      <c r="B702" s="181" t="str">
        <f t="shared" si="33"/>
        <v>0-4.02-114</v>
      </c>
      <c r="C702" s="182">
        <f>'1. General information'!$R$8</f>
        <v>0</v>
      </c>
      <c r="D702" s="182" t="s">
        <v>441</v>
      </c>
      <c r="E702" s="183" t="s">
        <v>1414</v>
      </c>
      <c r="F702" s="182" t="s">
        <v>12148</v>
      </c>
      <c r="G702" s="184">
        <f>'4. Campaign staff'!D123</f>
        <v>0</v>
      </c>
    </row>
    <row r="703" spans="1:7" x14ac:dyDescent="0.3">
      <c r="A703" s="181">
        <v>702</v>
      </c>
      <c r="B703" s="181" t="str">
        <f t="shared" si="33"/>
        <v>0-4.02-115</v>
      </c>
      <c r="C703" s="182">
        <f>'1. General information'!$R$8</f>
        <v>0</v>
      </c>
      <c r="D703" s="182" t="s">
        <v>441</v>
      </c>
      <c r="E703" s="183" t="s">
        <v>1416</v>
      </c>
      <c r="F703" s="182" t="s">
        <v>12149</v>
      </c>
      <c r="G703" s="184">
        <f>'4. Campaign staff'!D124</f>
        <v>0</v>
      </c>
    </row>
    <row r="704" spans="1:7" x14ac:dyDescent="0.3">
      <c r="A704" s="181">
        <v>703</v>
      </c>
      <c r="B704" s="181" t="str">
        <f t="shared" si="33"/>
        <v>0-4.02-116</v>
      </c>
      <c r="C704" s="182">
        <f>'1. General information'!$R$8</f>
        <v>0</v>
      </c>
      <c r="D704" s="182" t="s">
        <v>441</v>
      </c>
      <c r="E704" s="183" t="s">
        <v>1418</v>
      </c>
      <c r="F704" s="182" t="s">
        <v>12150</v>
      </c>
      <c r="G704" s="184">
        <f>'4. Campaign staff'!D125</f>
        <v>0</v>
      </c>
    </row>
    <row r="705" spans="1:7" x14ac:dyDescent="0.3">
      <c r="A705" s="181">
        <v>704</v>
      </c>
      <c r="B705" s="181" t="str">
        <f t="shared" si="33"/>
        <v>0-4.02-117</v>
      </c>
      <c r="C705" s="182">
        <f>'1. General information'!$R$8</f>
        <v>0</v>
      </c>
      <c r="D705" s="182" t="s">
        <v>441</v>
      </c>
      <c r="E705" s="183" t="s">
        <v>1420</v>
      </c>
      <c r="F705" s="182" t="s">
        <v>12151</v>
      </c>
      <c r="G705" s="184">
        <f>'4. Campaign staff'!D126</f>
        <v>0</v>
      </c>
    </row>
    <row r="706" spans="1:7" x14ac:dyDescent="0.3">
      <c r="A706" s="181">
        <v>705</v>
      </c>
      <c r="B706" s="181" t="str">
        <f t="shared" si="33"/>
        <v>0-4.02-118</v>
      </c>
      <c r="C706" s="182">
        <f>'1. General information'!$R$8</f>
        <v>0</v>
      </c>
      <c r="D706" s="182" t="s">
        <v>441</v>
      </c>
      <c r="E706" s="183" t="s">
        <v>1422</v>
      </c>
      <c r="F706" s="182" t="s">
        <v>12152</v>
      </c>
      <c r="G706" s="184">
        <f>'4. Campaign staff'!D127</f>
        <v>0</v>
      </c>
    </row>
    <row r="707" spans="1:7" x14ac:dyDescent="0.3">
      <c r="A707" s="181">
        <v>706</v>
      </c>
      <c r="B707" s="181" t="str">
        <f t="shared" si="33"/>
        <v>0-4.02-119</v>
      </c>
      <c r="C707" s="182">
        <f>'1. General information'!$R$8</f>
        <v>0</v>
      </c>
      <c r="D707" s="182" t="s">
        <v>441</v>
      </c>
      <c r="E707" s="183" t="s">
        <v>1424</v>
      </c>
      <c r="F707" s="182" t="s">
        <v>12153</v>
      </c>
      <c r="G707" s="184">
        <f>'4. Campaign staff'!D128</f>
        <v>0</v>
      </c>
    </row>
    <row r="708" spans="1:7" x14ac:dyDescent="0.3">
      <c r="A708" s="181">
        <v>707</v>
      </c>
      <c r="B708" s="181" t="str">
        <f t="shared" si="33"/>
        <v>0-4.02-120</v>
      </c>
      <c r="C708" s="182">
        <f>'1. General information'!$R$8</f>
        <v>0</v>
      </c>
      <c r="D708" s="182" t="s">
        <v>441</v>
      </c>
      <c r="E708" s="183" t="s">
        <v>1426</v>
      </c>
      <c r="F708" s="182" t="s">
        <v>12154</v>
      </c>
      <c r="G708" s="184">
        <f>'4. Campaign staff'!D129</f>
        <v>0</v>
      </c>
    </row>
    <row r="709" spans="1:7" x14ac:dyDescent="0.3">
      <c r="A709" s="181">
        <v>708</v>
      </c>
      <c r="B709" s="181" t="str">
        <f t="shared" si="33"/>
        <v>0-4.02-121</v>
      </c>
      <c r="C709" s="182">
        <f>'1. General information'!$R$8</f>
        <v>0</v>
      </c>
      <c r="D709" s="182" t="s">
        <v>441</v>
      </c>
      <c r="E709" s="183" t="s">
        <v>1428</v>
      </c>
      <c r="F709" s="182" t="s">
        <v>12155</v>
      </c>
      <c r="G709" s="184">
        <f>'4. Campaign staff'!D130</f>
        <v>0</v>
      </c>
    </row>
    <row r="710" spans="1:7" x14ac:dyDescent="0.3">
      <c r="A710" s="181">
        <v>709</v>
      </c>
      <c r="B710" s="181" t="str">
        <f t="shared" si="33"/>
        <v>0-4.02-122</v>
      </c>
      <c r="C710" s="182">
        <f>'1. General information'!$R$8</f>
        <v>0</v>
      </c>
      <c r="D710" s="182" t="s">
        <v>441</v>
      </c>
      <c r="E710" s="183" t="s">
        <v>1430</v>
      </c>
      <c r="F710" s="182" t="s">
        <v>12156</v>
      </c>
      <c r="G710" s="184">
        <f>'4. Campaign staff'!D131</f>
        <v>0</v>
      </c>
    </row>
    <row r="711" spans="1:7" x14ac:dyDescent="0.3">
      <c r="A711" s="181">
        <v>710</v>
      </c>
      <c r="B711" s="181" t="str">
        <f t="shared" si="33"/>
        <v>0-4.02-123</v>
      </c>
      <c r="C711" s="182">
        <f>'1. General information'!$R$8</f>
        <v>0</v>
      </c>
      <c r="D711" s="182" t="s">
        <v>441</v>
      </c>
      <c r="E711" s="183" t="s">
        <v>1432</v>
      </c>
      <c r="F711" s="182" t="s">
        <v>12157</v>
      </c>
      <c r="G711" s="184">
        <f>'4. Campaign staff'!D132</f>
        <v>0</v>
      </c>
    </row>
    <row r="712" spans="1:7" x14ac:dyDescent="0.3">
      <c r="A712" s="181">
        <v>711</v>
      </c>
      <c r="B712" s="181" t="str">
        <f t="shared" si="33"/>
        <v>0-4.02-124</v>
      </c>
      <c r="C712" s="182">
        <f>'1. General information'!$R$8</f>
        <v>0</v>
      </c>
      <c r="D712" s="182" t="s">
        <v>441</v>
      </c>
      <c r="E712" s="183" t="s">
        <v>1434</v>
      </c>
      <c r="F712" s="182" t="s">
        <v>12158</v>
      </c>
      <c r="G712" s="184">
        <f>'4. Campaign staff'!D133</f>
        <v>0</v>
      </c>
    </row>
    <row r="713" spans="1:7" x14ac:dyDescent="0.3">
      <c r="A713" s="181">
        <v>712</v>
      </c>
      <c r="B713" s="181" t="str">
        <f t="shared" si="33"/>
        <v>0-4.02-125</v>
      </c>
      <c r="C713" s="182">
        <f>'1. General information'!$R$8</f>
        <v>0</v>
      </c>
      <c r="D713" s="182" t="s">
        <v>441</v>
      </c>
      <c r="E713" s="183" t="s">
        <v>1436</v>
      </c>
      <c r="F713" s="182" t="s">
        <v>12159</v>
      </c>
      <c r="G713" s="184">
        <f>'4. Campaign staff'!D134</f>
        <v>0</v>
      </c>
    </row>
    <row r="714" spans="1:7" x14ac:dyDescent="0.3">
      <c r="A714" s="181">
        <v>713</v>
      </c>
      <c r="B714" s="181" t="str">
        <f t="shared" ref="B714:B718" si="34">CONCATENATE(LEFT(C714,2),"-",E714)</f>
        <v>0-4.02-126</v>
      </c>
      <c r="C714" s="182">
        <f>'1. General information'!$R$8</f>
        <v>0</v>
      </c>
      <c r="D714" s="182" t="s">
        <v>441</v>
      </c>
      <c r="E714" s="183" t="s">
        <v>1438</v>
      </c>
      <c r="F714" s="182" t="s">
        <v>12160</v>
      </c>
      <c r="G714" s="184">
        <f>'4. Campaign staff'!D135</f>
        <v>0</v>
      </c>
    </row>
    <row r="715" spans="1:7" x14ac:dyDescent="0.3">
      <c r="A715" s="181">
        <v>714</v>
      </c>
      <c r="B715" s="181" t="str">
        <f t="shared" si="34"/>
        <v>0-4.02-127</v>
      </c>
      <c r="C715" s="182">
        <f>'1. General information'!$R$8</f>
        <v>0</v>
      </c>
      <c r="D715" s="182" t="s">
        <v>441</v>
      </c>
      <c r="E715" s="183" t="s">
        <v>1440</v>
      </c>
      <c r="F715" s="182" t="s">
        <v>12161</v>
      </c>
      <c r="G715" s="184">
        <f>'4. Campaign staff'!D136</f>
        <v>0</v>
      </c>
    </row>
    <row r="716" spans="1:7" x14ac:dyDescent="0.3">
      <c r="A716" s="181">
        <v>715</v>
      </c>
      <c r="B716" s="181" t="str">
        <f t="shared" si="34"/>
        <v>0-4.02-128</v>
      </c>
      <c r="C716" s="182">
        <f>'1. General information'!$R$8</f>
        <v>0</v>
      </c>
      <c r="D716" s="182" t="s">
        <v>441</v>
      </c>
      <c r="E716" s="183" t="s">
        <v>1442</v>
      </c>
      <c r="F716" s="182" t="s">
        <v>12162</v>
      </c>
      <c r="G716" s="184">
        <f>'4. Campaign staff'!D137</f>
        <v>0</v>
      </c>
    </row>
    <row r="717" spans="1:7" x14ac:dyDescent="0.3">
      <c r="A717" s="181">
        <v>716</v>
      </c>
      <c r="B717" s="181" t="str">
        <f t="shared" si="34"/>
        <v>0-4.02-129</v>
      </c>
      <c r="C717" s="182">
        <f>'1. General information'!$R$8</f>
        <v>0</v>
      </c>
      <c r="D717" s="182" t="s">
        <v>441</v>
      </c>
      <c r="E717" s="183" t="s">
        <v>1444</v>
      </c>
      <c r="F717" s="182" t="s">
        <v>12163</v>
      </c>
      <c r="G717" s="184">
        <f>'4. Campaign staff'!D138</f>
        <v>0</v>
      </c>
    </row>
    <row r="718" spans="1:7" x14ac:dyDescent="0.3">
      <c r="A718" s="181">
        <v>717</v>
      </c>
      <c r="B718" s="181" t="str">
        <f t="shared" si="34"/>
        <v>0-4.02-130</v>
      </c>
      <c r="C718" s="182">
        <f>'1. General information'!$R$8</f>
        <v>0</v>
      </c>
      <c r="D718" s="182" t="s">
        <v>441</v>
      </c>
      <c r="E718" s="183" t="s">
        <v>1446</v>
      </c>
      <c r="F718" s="182" t="s">
        <v>12164</v>
      </c>
      <c r="G718" s="184">
        <f>'4. Campaign staff'!D139</f>
        <v>0</v>
      </c>
    </row>
    <row r="719" spans="1:7" x14ac:dyDescent="0.3">
      <c r="A719" s="181">
        <v>718</v>
      </c>
      <c r="B719" s="181" t="str">
        <f t="shared" ref="B719:B742" si="35">CONCATENATE(LEFT(C719,2),"-",E719)</f>
        <v>0-4.03-1</v>
      </c>
      <c r="C719" s="182">
        <f>'1. General information'!$R$8</f>
        <v>0</v>
      </c>
      <c r="D719" s="182" t="s">
        <v>441</v>
      </c>
      <c r="E719" s="183" t="s">
        <v>1448</v>
      </c>
      <c r="F719" s="182" t="s">
        <v>1449</v>
      </c>
      <c r="G719" s="186">
        <f>'4. Campaign staff'!E10</f>
        <v>0</v>
      </c>
    </row>
    <row r="720" spans="1:7" x14ac:dyDescent="0.3">
      <c r="A720" s="181">
        <v>719</v>
      </c>
      <c r="B720" s="181" t="str">
        <f t="shared" si="35"/>
        <v>0-4.03-2</v>
      </c>
      <c r="C720" s="182">
        <f>'1. General information'!$R$8</f>
        <v>0</v>
      </c>
      <c r="D720" s="182" t="s">
        <v>441</v>
      </c>
      <c r="E720" s="183" t="s">
        <v>1450</v>
      </c>
      <c r="F720" s="182" t="s">
        <v>1451</v>
      </c>
      <c r="G720" s="186">
        <f>'4. Campaign staff'!E11</f>
        <v>0</v>
      </c>
    </row>
    <row r="721" spans="1:7" x14ac:dyDescent="0.3">
      <c r="A721" s="181">
        <v>720</v>
      </c>
      <c r="B721" s="181" t="str">
        <f t="shared" si="35"/>
        <v>0-4.03-3</v>
      </c>
      <c r="C721" s="182">
        <f>'1. General information'!$R$8</f>
        <v>0</v>
      </c>
      <c r="D721" s="182" t="s">
        <v>441</v>
      </c>
      <c r="E721" s="183" t="s">
        <v>1452</v>
      </c>
      <c r="F721" s="182" t="s">
        <v>1453</v>
      </c>
      <c r="G721" s="186">
        <f>'4. Campaign staff'!E12</f>
        <v>0</v>
      </c>
    </row>
    <row r="722" spans="1:7" x14ac:dyDescent="0.3">
      <c r="A722" s="181">
        <v>721</v>
      </c>
      <c r="B722" s="181" t="str">
        <f t="shared" si="35"/>
        <v>0-4.03-4</v>
      </c>
      <c r="C722" s="182">
        <f>'1. General information'!$R$8</f>
        <v>0</v>
      </c>
      <c r="D722" s="182" t="s">
        <v>441</v>
      </c>
      <c r="E722" s="183" t="s">
        <v>1454</v>
      </c>
      <c r="F722" s="182" t="s">
        <v>1455</v>
      </c>
      <c r="G722" s="186">
        <f>'4. Campaign staff'!E13</f>
        <v>0</v>
      </c>
    </row>
    <row r="723" spans="1:7" x14ac:dyDescent="0.3">
      <c r="A723" s="181">
        <v>722</v>
      </c>
      <c r="B723" s="181" t="str">
        <f t="shared" si="35"/>
        <v>0-4.03-5</v>
      </c>
      <c r="C723" s="182">
        <f>'1. General information'!$R$8</f>
        <v>0</v>
      </c>
      <c r="D723" s="182" t="s">
        <v>441</v>
      </c>
      <c r="E723" s="183" t="s">
        <v>1456</v>
      </c>
      <c r="F723" s="182" t="s">
        <v>1457</v>
      </c>
      <c r="G723" s="186">
        <f>'4. Campaign staff'!E14</f>
        <v>0</v>
      </c>
    </row>
    <row r="724" spans="1:7" x14ac:dyDescent="0.3">
      <c r="A724" s="181">
        <v>723</v>
      </c>
      <c r="B724" s="181" t="str">
        <f t="shared" si="35"/>
        <v>0-4.03-6</v>
      </c>
      <c r="C724" s="182">
        <f>'1. General information'!$R$8</f>
        <v>0</v>
      </c>
      <c r="D724" s="182" t="s">
        <v>441</v>
      </c>
      <c r="E724" s="183" t="s">
        <v>1458</v>
      </c>
      <c r="F724" s="182" t="s">
        <v>1459</v>
      </c>
      <c r="G724" s="186">
        <f>'4. Campaign staff'!E15</f>
        <v>0</v>
      </c>
    </row>
    <row r="725" spans="1:7" x14ac:dyDescent="0.3">
      <c r="A725" s="181">
        <v>724</v>
      </c>
      <c r="B725" s="181" t="str">
        <f t="shared" si="35"/>
        <v>0-4.03-7</v>
      </c>
      <c r="C725" s="182">
        <f>'1. General information'!$R$8</f>
        <v>0</v>
      </c>
      <c r="D725" s="182" t="s">
        <v>441</v>
      </c>
      <c r="E725" s="183" t="s">
        <v>1460</v>
      </c>
      <c r="F725" s="182" t="s">
        <v>1461</v>
      </c>
      <c r="G725" s="186">
        <f>'4. Campaign staff'!E16</f>
        <v>0</v>
      </c>
    </row>
    <row r="726" spans="1:7" x14ac:dyDescent="0.3">
      <c r="A726" s="181">
        <v>725</v>
      </c>
      <c r="B726" s="181" t="str">
        <f t="shared" si="35"/>
        <v>0-4.03-8</v>
      </c>
      <c r="C726" s="182">
        <f>'1. General information'!$R$8</f>
        <v>0</v>
      </c>
      <c r="D726" s="182" t="s">
        <v>441</v>
      </c>
      <c r="E726" s="183" t="s">
        <v>1462</v>
      </c>
      <c r="F726" s="182" t="s">
        <v>1463</v>
      </c>
      <c r="G726" s="186">
        <f>'4. Campaign staff'!E17</f>
        <v>0</v>
      </c>
    </row>
    <row r="727" spans="1:7" x14ac:dyDescent="0.3">
      <c r="A727" s="181">
        <v>726</v>
      </c>
      <c r="B727" s="181" t="str">
        <f t="shared" si="35"/>
        <v>0-4.03-9</v>
      </c>
      <c r="C727" s="182">
        <f>'1. General information'!$R$8</f>
        <v>0</v>
      </c>
      <c r="D727" s="182" t="s">
        <v>441</v>
      </c>
      <c r="E727" s="183" t="s">
        <v>1464</v>
      </c>
      <c r="F727" s="182" t="s">
        <v>1465</v>
      </c>
      <c r="G727" s="186">
        <f>'4. Campaign staff'!E18</f>
        <v>0</v>
      </c>
    </row>
    <row r="728" spans="1:7" x14ac:dyDescent="0.3">
      <c r="A728" s="181">
        <v>727</v>
      </c>
      <c r="B728" s="181" t="str">
        <f t="shared" si="35"/>
        <v>0-4.03-10</v>
      </c>
      <c r="C728" s="182">
        <f>'1. General information'!$R$8</f>
        <v>0</v>
      </c>
      <c r="D728" s="182" t="s">
        <v>441</v>
      </c>
      <c r="E728" s="183" t="s">
        <v>1466</v>
      </c>
      <c r="F728" s="182" t="s">
        <v>1467</v>
      </c>
      <c r="G728" s="186">
        <f>'4. Campaign staff'!E19</f>
        <v>0</v>
      </c>
    </row>
    <row r="729" spans="1:7" x14ac:dyDescent="0.3">
      <c r="A729" s="181">
        <v>728</v>
      </c>
      <c r="B729" s="181" t="str">
        <f t="shared" si="35"/>
        <v>0-4.03-11</v>
      </c>
      <c r="C729" s="182">
        <f>'1. General information'!$R$8</f>
        <v>0</v>
      </c>
      <c r="D729" s="182" t="s">
        <v>441</v>
      </c>
      <c r="E729" s="183" t="s">
        <v>1468</v>
      </c>
      <c r="F729" s="182" t="s">
        <v>1469</v>
      </c>
      <c r="G729" s="186">
        <f>'4. Campaign staff'!E20</f>
        <v>0</v>
      </c>
    </row>
    <row r="730" spans="1:7" x14ac:dyDescent="0.3">
      <c r="A730" s="181">
        <v>729</v>
      </c>
      <c r="B730" s="181" t="str">
        <f t="shared" si="35"/>
        <v>0-4.03-12</v>
      </c>
      <c r="C730" s="182">
        <f>'1. General information'!$R$8</f>
        <v>0</v>
      </c>
      <c r="D730" s="182" t="s">
        <v>441</v>
      </c>
      <c r="E730" s="183" t="s">
        <v>1470</v>
      </c>
      <c r="F730" s="182" t="s">
        <v>1471</v>
      </c>
      <c r="G730" s="186">
        <f>'4. Campaign staff'!E21</f>
        <v>0</v>
      </c>
    </row>
    <row r="731" spans="1:7" x14ac:dyDescent="0.3">
      <c r="A731" s="181">
        <v>730</v>
      </c>
      <c r="B731" s="181" t="str">
        <f t="shared" si="35"/>
        <v>0-4.03-13</v>
      </c>
      <c r="C731" s="182">
        <f>'1. General information'!$R$8</f>
        <v>0</v>
      </c>
      <c r="D731" s="182" t="s">
        <v>441</v>
      </c>
      <c r="E731" s="183" t="s">
        <v>1472</v>
      </c>
      <c r="F731" s="182" t="s">
        <v>1473</v>
      </c>
      <c r="G731" s="186">
        <f>'4. Campaign staff'!E22</f>
        <v>0</v>
      </c>
    </row>
    <row r="732" spans="1:7" x14ac:dyDescent="0.3">
      <c r="A732" s="181">
        <v>731</v>
      </c>
      <c r="B732" s="181" t="str">
        <f t="shared" si="35"/>
        <v>0-4.03-14</v>
      </c>
      <c r="C732" s="182">
        <f>'1. General information'!$R$8</f>
        <v>0</v>
      </c>
      <c r="D732" s="182" t="s">
        <v>441</v>
      </c>
      <c r="E732" s="183" t="s">
        <v>1474</v>
      </c>
      <c r="F732" s="182" t="s">
        <v>1475</v>
      </c>
      <c r="G732" s="186">
        <f>'4. Campaign staff'!E23</f>
        <v>0</v>
      </c>
    </row>
    <row r="733" spans="1:7" x14ac:dyDescent="0.3">
      <c r="A733" s="181">
        <v>732</v>
      </c>
      <c r="B733" s="181" t="str">
        <f t="shared" si="35"/>
        <v>0-4.03-15</v>
      </c>
      <c r="C733" s="182">
        <f>'1. General information'!$R$8</f>
        <v>0</v>
      </c>
      <c r="D733" s="182" t="s">
        <v>441</v>
      </c>
      <c r="E733" s="183" t="s">
        <v>1476</v>
      </c>
      <c r="F733" s="182" t="s">
        <v>1477</v>
      </c>
      <c r="G733" s="186">
        <f>'4. Campaign staff'!E24</f>
        <v>0</v>
      </c>
    </row>
    <row r="734" spans="1:7" x14ac:dyDescent="0.3">
      <c r="A734" s="181">
        <v>733</v>
      </c>
      <c r="B734" s="181" t="str">
        <f t="shared" si="35"/>
        <v>0-4.03-16</v>
      </c>
      <c r="C734" s="182">
        <f>'1. General information'!$R$8</f>
        <v>0</v>
      </c>
      <c r="D734" s="182" t="s">
        <v>441</v>
      </c>
      <c r="E734" s="183" t="s">
        <v>1478</v>
      </c>
      <c r="F734" s="182" t="s">
        <v>1479</v>
      </c>
      <c r="G734" s="186">
        <f>'4. Campaign staff'!E25</f>
        <v>0</v>
      </c>
    </row>
    <row r="735" spans="1:7" x14ac:dyDescent="0.3">
      <c r="A735" s="181">
        <v>734</v>
      </c>
      <c r="B735" s="181" t="str">
        <f t="shared" si="35"/>
        <v>0-4.03-17</v>
      </c>
      <c r="C735" s="182">
        <f>'1. General information'!$R$8</f>
        <v>0</v>
      </c>
      <c r="D735" s="182" t="s">
        <v>441</v>
      </c>
      <c r="E735" s="183" t="s">
        <v>1480</v>
      </c>
      <c r="F735" s="182" t="s">
        <v>1481</v>
      </c>
      <c r="G735" s="186">
        <f>'4. Campaign staff'!E26</f>
        <v>0</v>
      </c>
    </row>
    <row r="736" spans="1:7" x14ac:dyDescent="0.3">
      <c r="A736" s="181">
        <v>735</v>
      </c>
      <c r="B736" s="181" t="str">
        <f t="shared" si="35"/>
        <v>0-4.03-18</v>
      </c>
      <c r="C736" s="182">
        <f>'1. General information'!$R$8</f>
        <v>0</v>
      </c>
      <c r="D736" s="182" t="s">
        <v>441</v>
      </c>
      <c r="E736" s="183" t="s">
        <v>1482</v>
      </c>
      <c r="F736" s="182" t="s">
        <v>1483</v>
      </c>
      <c r="G736" s="186">
        <f>'4. Campaign staff'!E27</f>
        <v>0</v>
      </c>
    </row>
    <row r="737" spans="1:7" x14ac:dyDescent="0.3">
      <c r="A737" s="181">
        <v>736</v>
      </c>
      <c r="B737" s="181" t="str">
        <f t="shared" si="35"/>
        <v>0-4.03-19</v>
      </c>
      <c r="C737" s="182">
        <f>'1. General information'!$R$8</f>
        <v>0</v>
      </c>
      <c r="D737" s="182" t="s">
        <v>441</v>
      </c>
      <c r="E737" s="183" t="s">
        <v>1484</v>
      </c>
      <c r="F737" s="182" t="s">
        <v>1485</v>
      </c>
      <c r="G737" s="186">
        <f>'4. Campaign staff'!E28</f>
        <v>0</v>
      </c>
    </row>
    <row r="738" spans="1:7" x14ac:dyDescent="0.3">
      <c r="A738" s="181">
        <v>737</v>
      </c>
      <c r="B738" s="181" t="str">
        <f t="shared" si="35"/>
        <v>0-4.03-20</v>
      </c>
      <c r="C738" s="182">
        <f>'1. General information'!$R$8</f>
        <v>0</v>
      </c>
      <c r="D738" s="182" t="s">
        <v>441</v>
      </c>
      <c r="E738" s="183" t="s">
        <v>1486</v>
      </c>
      <c r="F738" s="182" t="s">
        <v>1487</v>
      </c>
      <c r="G738" s="186">
        <f>'4. Campaign staff'!E29</f>
        <v>0</v>
      </c>
    </row>
    <row r="739" spans="1:7" x14ac:dyDescent="0.3">
      <c r="A739" s="181">
        <v>738</v>
      </c>
      <c r="B739" s="181" t="str">
        <f t="shared" si="35"/>
        <v>0-4.03-21</v>
      </c>
      <c r="C739" s="182">
        <f>'1. General information'!$R$8</f>
        <v>0</v>
      </c>
      <c r="D739" s="182" t="s">
        <v>441</v>
      </c>
      <c r="E739" s="183" t="s">
        <v>1488</v>
      </c>
      <c r="F739" s="182" t="s">
        <v>1489</v>
      </c>
      <c r="G739" s="186">
        <f>'4. Campaign staff'!E30</f>
        <v>0</v>
      </c>
    </row>
    <row r="740" spans="1:7" x14ac:dyDescent="0.3">
      <c r="A740" s="181">
        <v>739</v>
      </c>
      <c r="B740" s="181" t="str">
        <f t="shared" si="35"/>
        <v>0-4.03-22</v>
      </c>
      <c r="C740" s="182">
        <f>'1. General information'!$R$8</f>
        <v>0</v>
      </c>
      <c r="D740" s="182" t="s">
        <v>441</v>
      </c>
      <c r="E740" s="183" t="s">
        <v>1490</v>
      </c>
      <c r="F740" s="182" t="s">
        <v>1491</v>
      </c>
      <c r="G740" s="186">
        <f>'4. Campaign staff'!E31</f>
        <v>0</v>
      </c>
    </row>
    <row r="741" spans="1:7" x14ac:dyDescent="0.3">
      <c r="A741" s="181">
        <v>740</v>
      </c>
      <c r="B741" s="181" t="str">
        <f t="shared" si="35"/>
        <v>0-4.03-23</v>
      </c>
      <c r="C741" s="182">
        <f>'1. General information'!$R$8</f>
        <v>0</v>
      </c>
      <c r="D741" s="182" t="s">
        <v>441</v>
      </c>
      <c r="E741" s="183" t="s">
        <v>1492</v>
      </c>
      <c r="F741" s="182" t="s">
        <v>1493</v>
      </c>
      <c r="G741" s="186">
        <f>'4. Campaign staff'!E32</f>
        <v>0</v>
      </c>
    </row>
    <row r="742" spans="1:7" x14ac:dyDescent="0.3">
      <c r="A742" s="181">
        <v>741</v>
      </c>
      <c r="B742" s="181" t="str">
        <f t="shared" si="35"/>
        <v>0-4.03-24</v>
      </c>
      <c r="C742" s="182">
        <f>'1. General information'!$R$8</f>
        <v>0</v>
      </c>
      <c r="D742" s="182" t="s">
        <v>441</v>
      </c>
      <c r="E742" s="183" t="s">
        <v>1494</v>
      </c>
      <c r="F742" s="182" t="s">
        <v>1495</v>
      </c>
      <c r="G742" s="186">
        <f>'4. Campaign staff'!E33</f>
        <v>0</v>
      </c>
    </row>
    <row r="743" spans="1:7" x14ac:dyDescent="0.3">
      <c r="A743" s="181">
        <v>742</v>
      </c>
      <c r="B743" s="181" t="str">
        <f t="shared" ref="B743:B806" si="36">CONCATENATE(LEFT(C743,2),"-",E743)</f>
        <v>0-4.03-25</v>
      </c>
      <c r="C743" s="182">
        <f>'1. General information'!$R$8</f>
        <v>0</v>
      </c>
      <c r="D743" s="182" t="s">
        <v>441</v>
      </c>
      <c r="E743" s="183" t="s">
        <v>1496</v>
      </c>
      <c r="F743" s="182" t="s">
        <v>1497</v>
      </c>
      <c r="G743" s="186">
        <f>'4. Campaign staff'!E34</f>
        <v>0</v>
      </c>
    </row>
    <row r="744" spans="1:7" x14ac:dyDescent="0.3">
      <c r="A744" s="181">
        <v>743</v>
      </c>
      <c r="B744" s="181" t="str">
        <f t="shared" si="36"/>
        <v>0-4.03-26</v>
      </c>
      <c r="C744" s="182">
        <f>'1. General information'!$R$8</f>
        <v>0</v>
      </c>
      <c r="D744" s="182" t="s">
        <v>441</v>
      </c>
      <c r="E744" s="183" t="s">
        <v>1498</v>
      </c>
      <c r="F744" s="182" t="s">
        <v>1499</v>
      </c>
      <c r="G744" s="186">
        <f>'4. Campaign staff'!E35</f>
        <v>0</v>
      </c>
    </row>
    <row r="745" spans="1:7" x14ac:dyDescent="0.3">
      <c r="A745" s="181">
        <v>744</v>
      </c>
      <c r="B745" s="181" t="str">
        <f t="shared" si="36"/>
        <v>0-4.03-27</v>
      </c>
      <c r="C745" s="182">
        <f>'1. General information'!$R$8</f>
        <v>0</v>
      </c>
      <c r="D745" s="182" t="s">
        <v>441</v>
      </c>
      <c r="E745" s="183" t="s">
        <v>1500</v>
      </c>
      <c r="F745" s="182" t="s">
        <v>1501</v>
      </c>
      <c r="G745" s="186">
        <f>'4. Campaign staff'!E36</f>
        <v>0</v>
      </c>
    </row>
    <row r="746" spans="1:7" x14ac:dyDescent="0.3">
      <c r="A746" s="181">
        <v>745</v>
      </c>
      <c r="B746" s="181" t="str">
        <f t="shared" si="36"/>
        <v>0-4.03-28</v>
      </c>
      <c r="C746" s="182">
        <f>'1. General information'!$R$8</f>
        <v>0</v>
      </c>
      <c r="D746" s="182" t="s">
        <v>441</v>
      </c>
      <c r="E746" s="183" t="s">
        <v>1502</v>
      </c>
      <c r="F746" s="182" t="s">
        <v>1503</v>
      </c>
      <c r="G746" s="186">
        <f>'4. Campaign staff'!E37</f>
        <v>0</v>
      </c>
    </row>
    <row r="747" spans="1:7" x14ac:dyDescent="0.3">
      <c r="A747" s="181">
        <v>746</v>
      </c>
      <c r="B747" s="181" t="str">
        <f t="shared" si="36"/>
        <v>0-4.03-29</v>
      </c>
      <c r="C747" s="182">
        <f>'1. General information'!$R$8</f>
        <v>0</v>
      </c>
      <c r="D747" s="182" t="s">
        <v>441</v>
      </c>
      <c r="E747" s="183" t="s">
        <v>1504</v>
      </c>
      <c r="F747" s="182" t="s">
        <v>1505</v>
      </c>
      <c r="G747" s="186">
        <f>'4. Campaign staff'!E38</f>
        <v>0</v>
      </c>
    </row>
    <row r="748" spans="1:7" x14ac:dyDescent="0.3">
      <c r="A748" s="181">
        <v>747</v>
      </c>
      <c r="B748" s="181" t="str">
        <f t="shared" si="36"/>
        <v>0-4.03-30</v>
      </c>
      <c r="C748" s="182">
        <f>'1. General information'!$R$8</f>
        <v>0</v>
      </c>
      <c r="D748" s="182" t="s">
        <v>441</v>
      </c>
      <c r="E748" s="183" t="s">
        <v>1506</v>
      </c>
      <c r="F748" s="182" t="s">
        <v>1507</v>
      </c>
      <c r="G748" s="186">
        <f>'4. Campaign staff'!E39</f>
        <v>0</v>
      </c>
    </row>
    <row r="749" spans="1:7" x14ac:dyDescent="0.3">
      <c r="A749" s="181">
        <v>748</v>
      </c>
      <c r="B749" s="181" t="str">
        <f t="shared" si="36"/>
        <v>0-4.03-31</v>
      </c>
      <c r="C749" s="182">
        <f>'1. General information'!$R$8</f>
        <v>0</v>
      </c>
      <c r="D749" s="182" t="s">
        <v>441</v>
      </c>
      <c r="E749" s="183" t="s">
        <v>1508</v>
      </c>
      <c r="F749" s="182" t="s">
        <v>1509</v>
      </c>
      <c r="G749" s="186">
        <f>'4. Campaign staff'!E40</f>
        <v>0</v>
      </c>
    </row>
    <row r="750" spans="1:7" x14ac:dyDescent="0.3">
      <c r="A750" s="181">
        <v>749</v>
      </c>
      <c r="B750" s="181" t="str">
        <f t="shared" si="36"/>
        <v>0-4.03-32</v>
      </c>
      <c r="C750" s="182">
        <f>'1. General information'!$R$8</f>
        <v>0</v>
      </c>
      <c r="D750" s="182" t="s">
        <v>441</v>
      </c>
      <c r="E750" s="183" t="s">
        <v>1510</v>
      </c>
      <c r="F750" s="182" t="s">
        <v>1511</v>
      </c>
      <c r="G750" s="186">
        <f>'4. Campaign staff'!E41</f>
        <v>0</v>
      </c>
    </row>
    <row r="751" spans="1:7" x14ac:dyDescent="0.3">
      <c r="A751" s="181">
        <v>750</v>
      </c>
      <c r="B751" s="181" t="str">
        <f t="shared" si="36"/>
        <v>0-4.03-33</v>
      </c>
      <c r="C751" s="182">
        <f>'1. General information'!$R$8</f>
        <v>0</v>
      </c>
      <c r="D751" s="182" t="s">
        <v>441</v>
      </c>
      <c r="E751" s="183" t="s">
        <v>1512</v>
      </c>
      <c r="F751" s="182" t="s">
        <v>1513</v>
      </c>
      <c r="G751" s="186">
        <f>'4. Campaign staff'!E42</f>
        <v>0</v>
      </c>
    </row>
    <row r="752" spans="1:7" x14ac:dyDescent="0.3">
      <c r="A752" s="181">
        <v>751</v>
      </c>
      <c r="B752" s="181" t="str">
        <f t="shared" si="36"/>
        <v>0-4.03-34</v>
      </c>
      <c r="C752" s="182">
        <f>'1. General information'!$R$8</f>
        <v>0</v>
      </c>
      <c r="D752" s="182" t="s">
        <v>441</v>
      </c>
      <c r="E752" s="183" t="s">
        <v>1514</v>
      </c>
      <c r="F752" s="182" t="s">
        <v>1515</v>
      </c>
      <c r="G752" s="186">
        <f>'4. Campaign staff'!E43</f>
        <v>0</v>
      </c>
    </row>
    <row r="753" spans="1:7" x14ac:dyDescent="0.3">
      <c r="A753" s="181">
        <v>752</v>
      </c>
      <c r="B753" s="181" t="str">
        <f t="shared" si="36"/>
        <v>0-4.03-35</v>
      </c>
      <c r="C753" s="182">
        <f>'1. General information'!$R$8</f>
        <v>0</v>
      </c>
      <c r="D753" s="182" t="s">
        <v>441</v>
      </c>
      <c r="E753" s="183" t="s">
        <v>1516</v>
      </c>
      <c r="F753" s="182" t="s">
        <v>1517</v>
      </c>
      <c r="G753" s="186">
        <f>'4. Campaign staff'!E44</f>
        <v>0</v>
      </c>
    </row>
    <row r="754" spans="1:7" x14ac:dyDescent="0.3">
      <c r="A754" s="181">
        <v>753</v>
      </c>
      <c r="B754" s="181" t="str">
        <f t="shared" si="36"/>
        <v>0-4.03-36</v>
      </c>
      <c r="C754" s="182">
        <f>'1. General information'!$R$8</f>
        <v>0</v>
      </c>
      <c r="D754" s="182" t="s">
        <v>441</v>
      </c>
      <c r="E754" s="183" t="s">
        <v>1518</v>
      </c>
      <c r="F754" s="182" t="s">
        <v>1519</v>
      </c>
      <c r="G754" s="186">
        <f>'4. Campaign staff'!E45</f>
        <v>0</v>
      </c>
    </row>
    <row r="755" spans="1:7" x14ac:dyDescent="0.3">
      <c r="A755" s="181">
        <v>754</v>
      </c>
      <c r="B755" s="181" t="str">
        <f t="shared" si="36"/>
        <v>0-4.03-37</v>
      </c>
      <c r="C755" s="182">
        <f>'1. General information'!$R$8</f>
        <v>0</v>
      </c>
      <c r="D755" s="182" t="s">
        <v>441</v>
      </c>
      <c r="E755" s="183" t="s">
        <v>1520</v>
      </c>
      <c r="F755" s="182" t="s">
        <v>1521</v>
      </c>
      <c r="G755" s="186">
        <f>'4. Campaign staff'!E46</f>
        <v>0</v>
      </c>
    </row>
    <row r="756" spans="1:7" x14ac:dyDescent="0.3">
      <c r="A756" s="181">
        <v>755</v>
      </c>
      <c r="B756" s="181" t="str">
        <f t="shared" si="36"/>
        <v>0-4.03-38</v>
      </c>
      <c r="C756" s="182">
        <f>'1. General information'!$R$8</f>
        <v>0</v>
      </c>
      <c r="D756" s="182" t="s">
        <v>441</v>
      </c>
      <c r="E756" s="183" t="s">
        <v>1522</v>
      </c>
      <c r="F756" s="182" t="s">
        <v>1523</v>
      </c>
      <c r="G756" s="186">
        <f>'4. Campaign staff'!E47</f>
        <v>0</v>
      </c>
    </row>
    <row r="757" spans="1:7" x14ac:dyDescent="0.3">
      <c r="A757" s="181">
        <v>756</v>
      </c>
      <c r="B757" s="181" t="str">
        <f t="shared" si="36"/>
        <v>0-4.03-39</v>
      </c>
      <c r="C757" s="182">
        <f>'1. General information'!$R$8</f>
        <v>0</v>
      </c>
      <c r="D757" s="182" t="s">
        <v>441</v>
      </c>
      <c r="E757" s="183" t="s">
        <v>1524</v>
      </c>
      <c r="F757" s="182" t="s">
        <v>1525</v>
      </c>
      <c r="G757" s="186">
        <f>'4. Campaign staff'!E48</f>
        <v>0</v>
      </c>
    </row>
    <row r="758" spans="1:7" x14ac:dyDescent="0.3">
      <c r="A758" s="181">
        <v>757</v>
      </c>
      <c r="B758" s="181" t="str">
        <f t="shared" si="36"/>
        <v>0-4.03-40</v>
      </c>
      <c r="C758" s="182">
        <f>'1. General information'!$R$8</f>
        <v>0</v>
      </c>
      <c r="D758" s="182" t="s">
        <v>441</v>
      </c>
      <c r="E758" s="183" t="s">
        <v>1526</v>
      </c>
      <c r="F758" s="182" t="s">
        <v>1527</v>
      </c>
      <c r="G758" s="186">
        <f>'4. Campaign staff'!E49</f>
        <v>0</v>
      </c>
    </row>
    <row r="759" spans="1:7" x14ac:dyDescent="0.3">
      <c r="A759" s="181">
        <v>758</v>
      </c>
      <c r="B759" s="181" t="str">
        <f t="shared" si="36"/>
        <v>0-4.03-41</v>
      </c>
      <c r="C759" s="182">
        <f>'1. General information'!$R$8</f>
        <v>0</v>
      </c>
      <c r="D759" s="182" t="s">
        <v>441</v>
      </c>
      <c r="E759" s="183" t="s">
        <v>1528</v>
      </c>
      <c r="F759" s="182" t="s">
        <v>1529</v>
      </c>
      <c r="G759" s="186">
        <f>'4. Campaign staff'!E50</f>
        <v>0</v>
      </c>
    </row>
    <row r="760" spans="1:7" x14ac:dyDescent="0.3">
      <c r="A760" s="181">
        <v>759</v>
      </c>
      <c r="B760" s="181" t="str">
        <f t="shared" si="36"/>
        <v>0-4.03-42</v>
      </c>
      <c r="C760" s="182">
        <f>'1. General information'!$R$8</f>
        <v>0</v>
      </c>
      <c r="D760" s="182" t="s">
        <v>441</v>
      </c>
      <c r="E760" s="183" t="s">
        <v>1530</v>
      </c>
      <c r="F760" s="182" t="s">
        <v>1531</v>
      </c>
      <c r="G760" s="186">
        <f>'4. Campaign staff'!E51</f>
        <v>0</v>
      </c>
    </row>
    <row r="761" spans="1:7" x14ac:dyDescent="0.3">
      <c r="A761" s="181">
        <v>760</v>
      </c>
      <c r="B761" s="181" t="str">
        <f t="shared" si="36"/>
        <v>0-4.03-43</v>
      </c>
      <c r="C761" s="182">
        <f>'1. General information'!$R$8</f>
        <v>0</v>
      </c>
      <c r="D761" s="182" t="s">
        <v>441</v>
      </c>
      <c r="E761" s="183" t="s">
        <v>1532</v>
      </c>
      <c r="F761" s="182" t="s">
        <v>1533</v>
      </c>
      <c r="G761" s="186">
        <f>'4. Campaign staff'!E52</f>
        <v>0</v>
      </c>
    </row>
    <row r="762" spans="1:7" x14ac:dyDescent="0.3">
      <c r="A762" s="181">
        <v>761</v>
      </c>
      <c r="B762" s="181" t="str">
        <f t="shared" si="36"/>
        <v>0-4.03-44</v>
      </c>
      <c r="C762" s="182">
        <f>'1. General information'!$R$8</f>
        <v>0</v>
      </c>
      <c r="D762" s="182" t="s">
        <v>441</v>
      </c>
      <c r="E762" s="183" t="s">
        <v>1534</v>
      </c>
      <c r="F762" s="182" t="s">
        <v>1535</v>
      </c>
      <c r="G762" s="186">
        <f>'4. Campaign staff'!E53</f>
        <v>0</v>
      </c>
    </row>
    <row r="763" spans="1:7" x14ac:dyDescent="0.3">
      <c r="A763" s="181">
        <v>762</v>
      </c>
      <c r="B763" s="181" t="str">
        <f t="shared" si="36"/>
        <v>0-4.03-45</v>
      </c>
      <c r="C763" s="182">
        <f>'1. General information'!$R$8</f>
        <v>0</v>
      </c>
      <c r="D763" s="182" t="s">
        <v>441</v>
      </c>
      <c r="E763" s="183" t="s">
        <v>1536</v>
      </c>
      <c r="F763" s="182" t="s">
        <v>1537</v>
      </c>
      <c r="G763" s="186">
        <f>'4. Campaign staff'!E54</f>
        <v>0</v>
      </c>
    </row>
    <row r="764" spans="1:7" x14ac:dyDescent="0.3">
      <c r="A764" s="181">
        <v>763</v>
      </c>
      <c r="B764" s="181" t="str">
        <f t="shared" si="36"/>
        <v>0-4.03-46</v>
      </c>
      <c r="C764" s="182">
        <f>'1. General information'!$R$8</f>
        <v>0</v>
      </c>
      <c r="D764" s="182" t="s">
        <v>441</v>
      </c>
      <c r="E764" s="183" t="s">
        <v>1538</v>
      </c>
      <c r="F764" s="182" t="s">
        <v>1539</v>
      </c>
      <c r="G764" s="186">
        <f>'4. Campaign staff'!E55</f>
        <v>0</v>
      </c>
    </row>
    <row r="765" spans="1:7" x14ac:dyDescent="0.3">
      <c r="A765" s="181">
        <v>764</v>
      </c>
      <c r="B765" s="181" t="str">
        <f t="shared" si="36"/>
        <v>0-4.03-47</v>
      </c>
      <c r="C765" s="182">
        <f>'1. General information'!$R$8</f>
        <v>0</v>
      </c>
      <c r="D765" s="182" t="s">
        <v>441</v>
      </c>
      <c r="E765" s="183" t="s">
        <v>1540</v>
      </c>
      <c r="F765" s="182" t="s">
        <v>1541</v>
      </c>
      <c r="G765" s="186">
        <f>'4. Campaign staff'!E56</f>
        <v>0</v>
      </c>
    </row>
    <row r="766" spans="1:7" x14ac:dyDescent="0.3">
      <c r="A766" s="181">
        <v>765</v>
      </c>
      <c r="B766" s="181" t="str">
        <f t="shared" si="36"/>
        <v>0-4.03-48</v>
      </c>
      <c r="C766" s="182">
        <f>'1. General information'!$R$8</f>
        <v>0</v>
      </c>
      <c r="D766" s="182" t="s">
        <v>441</v>
      </c>
      <c r="E766" s="183" t="s">
        <v>1542</v>
      </c>
      <c r="F766" s="182" t="s">
        <v>1543</v>
      </c>
      <c r="G766" s="186">
        <f>'4. Campaign staff'!E57</f>
        <v>0</v>
      </c>
    </row>
    <row r="767" spans="1:7" x14ac:dyDescent="0.3">
      <c r="A767" s="181">
        <v>766</v>
      </c>
      <c r="B767" s="181" t="str">
        <f t="shared" si="36"/>
        <v>0-4.03-49</v>
      </c>
      <c r="C767" s="182">
        <f>'1. General information'!$R$8</f>
        <v>0</v>
      </c>
      <c r="D767" s="182" t="s">
        <v>441</v>
      </c>
      <c r="E767" s="183" t="s">
        <v>1544</v>
      </c>
      <c r="F767" s="182" t="s">
        <v>1545</v>
      </c>
      <c r="G767" s="186">
        <f>'4. Campaign staff'!E58</f>
        <v>0</v>
      </c>
    </row>
    <row r="768" spans="1:7" x14ac:dyDescent="0.3">
      <c r="A768" s="181">
        <v>767</v>
      </c>
      <c r="B768" s="181" t="str">
        <f t="shared" si="36"/>
        <v>0-4.03-50</v>
      </c>
      <c r="C768" s="182">
        <f>'1. General information'!$R$8</f>
        <v>0</v>
      </c>
      <c r="D768" s="182" t="s">
        <v>441</v>
      </c>
      <c r="E768" s="183" t="s">
        <v>1546</v>
      </c>
      <c r="F768" s="182" t="s">
        <v>1547</v>
      </c>
      <c r="G768" s="186">
        <f>'4. Campaign staff'!E59</f>
        <v>0</v>
      </c>
    </row>
    <row r="769" spans="1:7" x14ac:dyDescent="0.3">
      <c r="A769" s="181">
        <v>768</v>
      </c>
      <c r="B769" s="181" t="str">
        <f t="shared" si="36"/>
        <v>0-4.03-51</v>
      </c>
      <c r="C769" s="182">
        <f>'1. General information'!$R$8</f>
        <v>0</v>
      </c>
      <c r="D769" s="182" t="s">
        <v>441</v>
      </c>
      <c r="E769" s="183" t="s">
        <v>1548</v>
      </c>
      <c r="F769" s="182" t="s">
        <v>1549</v>
      </c>
      <c r="G769" s="186">
        <f>'4. Campaign staff'!E60</f>
        <v>0</v>
      </c>
    </row>
    <row r="770" spans="1:7" x14ac:dyDescent="0.3">
      <c r="A770" s="181">
        <v>769</v>
      </c>
      <c r="B770" s="181" t="str">
        <f t="shared" si="36"/>
        <v>0-4.03-52</v>
      </c>
      <c r="C770" s="182">
        <f>'1. General information'!$R$8</f>
        <v>0</v>
      </c>
      <c r="D770" s="182" t="s">
        <v>441</v>
      </c>
      <c r="E770" s="183" t="s">
        <v>1550</v>
      </c>
      <c r="F770" s="182" t="s">
        <v>1551</v>
      </c>
      <c r="G770" s="186">
        <f>'4. Campaign staff'!E61</f>
        <v>0</v>
      </c>
    </row>
    <row r="771" spans="1:7" x14ac:dyDescent="0.3">
      <c r="A771" s="181">
        <v>770</v>
      </c>
      <c r="B771" s="181" t="str">
        <f t="shared" si="36"/>
        <v>0-4.03-53</v>
      </c>
      <c r="C771" s="182">
        <f>'1. General information'!$R$8</f>
        <v>0</v>
      </c>
      <c r="D771" s="182" t="s">
        <v>441</v>
      </c>
      <c r="E771" s="183" t="s">
        <v>1552</v>
      </c>
      <c r="F771" s="182" t="s">
        <v>1553</v>
      </c>
      <c r="G771" s="186">
        <f>'4. Campaign staff'!E62</f>
        <v>0</v>
      </c>
    </row>
    <row r="772" spans="1:7" x14ac:dyDescent="0.3">
      <c r="A772" s="181">
        <v>771</v>
      </c>
      <c r="B772" s="181" t="str">
        <f t="shared" si="36"/>
        <v>0-4.03-54</v>
      </c>
      <c r="C772" s="182">
        <f>'1. General information'!$R$8</f>
        <v>0</v>
      </c>
      <c r="D772" s="182" t="s">
        <v>441</v>
      </c>
      <c r="E772" s="183" t="s">
        <v>1554</v>
      </c>
      <c r="F772" s="182" t="s">
        <v>1555</v>
      </c>
      <c r="G772" s="186">
        <f>'4. Campaign staff'!E63</f>
        <v>0</v>
      </c>
    </row>
    <row r="773" spans="1:7" x14ac:dyDescent="0.3">
      <c r="A773" s="181">
        <v>772</v>
      </c>
      <c r="B773" s="181" t="str">
        <f t="shared" si="36"/>
        <v>0-4.03-55</v>
      </c>
      <c r="C773" s="182">
        <f>'1. General information'!$R$8</f>
        <v>0</v>
      </c>
      <c r="D773" s="182" t="s">
        <v>441</v>
      </c>
      <c r="E773" s="183" t="s">
        <v>1556</v>
      </c>
      <c r="F773" s="182" t="s">
        <v>1557</v>
      </c>
      <c r="G773" s="186">
        <f>'4. Campaign staff'!E64</f>
        <v>0</v>
      </c>
    </row>
    <row r="774" spans="1:7" x14ac:dyDescent="0.3">
      <c r="A774" s="181">
        <v>773</v>
      </c>
      <c r="B774" s="181" t="str">
        <f t="shared" si="36"/>
        <v>0-4.03-56</v>
      </c>
      <c r="C774" s="182">
        <f>'1. General information'!$R$8</f>
        <v>0</v>
      </c>
      <c r="D774" s="182" t="s">
        <v>441</v>
      </c>
      <c r="E774" s="183" t="s">
        <v>1558</v>
      </c>
      <c r="F774" s="182" t="s">
        <v>1559</v>
      </c>
      <c r="G774" s="186">
        <f>'4. Campaign staff'!E65</f>
        <v>0</v>
      </c>
    </row>
    <row r="775" spans="1:7" x14ac:dyDescent="0.3">
      <c r="A775" s="181">
        <v>774</v>
      </c>
      <c r="B775" s="181" t="str">
        <f t="shared" si="36"/>
        <v>0-4.03-57</v>
      </c>
      <c r="C775" s="182">
        <f>'1. General information'!$R$8</f>
        <v>0</v>
      </c>
      <c r="D775" s="182" t="s">
        <v>441</v>
      </c>
      <c r="E775" s="183" t="s">
        <v>1560</v>
      </c>
      <c r="F775" s="182" t="s">
        <v>1561</v>
      </c>
      <c r="G775" s="186">
        <f>'4. Campaign staff'!E66</f>
        <v>0</v>
      </c>
    </row>
    <row r="776" spans="1:7" x14ac:dyDescent="0.3">
      <c r="A776" s="181">
        <v>775</v>
      </c>
      <c r="B776" s="181" t="str">
        <f t="shared" si="36"/>
        <v>0-4.03-58</v>
      </c>
      <c r="C776" s="182">
        <f>'1. General information'!$R$8</f>
        <v>0</v>
      </c>
      <c r="D776" s="182" t="s">
        <v>441</v>
      </c>
      <c r="E776" s="183" t="s">
        <v>1562</v>
      </c>
      <c r="F776" s="182" t="s">
        <v>1563</v>
      </c>
      <c r="G776" s="186">
        <f>'4. Campaign staff'!E67</f>
        <v>0</v>
      </c>
    </row>
    <row r="777" spans="1:7" x14ac:dyDescent="0.3">
      <c r="A777" s="181">
        <v>776</v>
      </c>
      <c r="B777" s="181" t="str">
        <f t="shared" si="36"/>
        <v>0-4.03-59</v>
      </c>
      <c r="C777" s="182">
        <f>'1. General information'!$R$8</f>
        <v>0</v>
      </c>
      <c r="D777" s="182" t="s">
        <v>441</v>
      </c>
      <c r="E777" s="183" t="s">
        <v>1564</v>
      </c>
      <c r="F777" s="182" t="s">
        <v>1565</v>
      </c>
      <c r="G777" s="186">
        <f>'4. Campaign staff'!E68</f>
        <v>0</v>
      </c>
    </row>
    <row r="778" spans="1:7" x14ac:dyDescent="0.3">
      <c r="A778" s="181">
        <v>777</v>
      </c>
      <c r="B778" s="181" t="str">
        <f t="shared" si="36"/>
        <v>0-4.03-60</v>
      </c>
      <c r="C778" s="182">
        <f>'1. General information'!$R$8</f>
        <v>0</v>
      </c>
      <c r="D778" s="182" t="s">
        <v>441</v>
      </c>
      <c r="E778" s="183" t="s">
        <v>1566</v>
      </c>
      <c r="F778" s="182" t="s">
        <v>1567</v>
      </c>
      <c r="G778" s="186">
        <f>'4. Campaign staff'!E69</f>
        <v>0</v>
      </c>
    </row>
    <row r="779" spans="1:7" x14ac:dyDescent="0.3">
      <c r="A779" s="181">
        <v>778</v>
      </c>
      <c r="B779" s="181" t="str">
        <f t="shared" si="36"/>
        <v>0-4.03-61</v>
      </c>
      <c r="C779" s="182">
        <f>'1. General information'!$R$8</f>
        <v>0</v>
      </c>
      <c r="D779" s="182" t="s">
        <v>441</v>
      </c>
      <c r="E779" s="183" t="s">
        <v>1568</v>
      </c>
      <c r="F779" s="182" t="s">
        <v>1569</v>
      </c>
      <c r="G779" s="186">
        <f>'4. Campaign staff'!E70</f>
        <v>0</v>
      </c>
    </row>
    <row r="780" spans="1:7" x14ac:dyDescent="0.3">
      <c r="A780" s="181">
        <v>779</v>
      </c>
      <c r="B780" s="181" t="str">
        <f t="shared" si="36"/>
        <v>0-4.03-62</v>
      </c>
      <c r="C780" s="182">
        <f>'1. General information'!$R$8</f>
        <v>0</v>
      </c>
      <c r="D780" s="182" t="s">
        <v>441</v>
      </c>
      <c r="E780" s="183" t="s">
        <v>1570</v>
      </c>
      <c r="F780" s="182" t="s">
        <v>1571</v>
      </c>
      <c r="G780" s="186">
        <f>'4. Campaign staff'!E71</f>
        <v>0</v>
      </c>
    </row>
    <row r="781" spans="1:7" x14ac:dyDescent="0.3">
      <c r="A781" s="181">
        <v>780</v>
      </c>
      <c r="B781" s="181" t="str">
        <f t="shared" si="36"/>
        <v>0-4.03-63</v>
      </c>
      <c r="C781" s="182">
        <f>'1. General information'!$R$8</f>
        <v>0</v>
      </c>
      <c r="D781" s="182" t="s">
        <v>441</v>
      </c>
      <c r="E781" s="183" t="s">
        <v>1572</v>
      </c>
      <c r="F781" s="182" t="s">
        <v>1573</v>
      </c>
      <c r="G781" s="186">
        <f>'4. Campaign staff'!E72</f>
        <v>0</v>
      </c>
    </row>
    <row r="782" spans="1:7" x14ac:dyDescent="0.3">
      <c r="A782" s="181">
        <v>781</v>
      </c>
      <c r="B782" s="181" t="str">
        <f t="shared" si="36"/>
        <v>0-4.03-64</v>
      </c>
      <c r="C782" s="182">
        <f>'1. General information'!$R$8</f>
        <v>0</v>
      </c>
      <c r="D782" s="182" t="s">
        <v>441</v>
      </c>
      <c r="E782" s="183" t="s">
        <v>1574</v>
      </c>
      <c r="F782" s="182" t="s">
        <v>1575</v>
      </c>
      <c r="G782" s="186">
        <f>'4. Campaign staff'!E73</f>
        <v>0</v>
      </c>
    </row>
    <row r="783" spans="1:7" x14ac:dyDescent="0.3">
      <c r="A783" s="181">
        <v>782</v>
      </c>
      <c r="B783" s="181" t="str">
        <f t="shared" si="36"/>
        <v>0-4.03-65</v>
      </c>
      <c r="C783" s="182">
        <f>'1. General information'!$R$8</f>
        <v>0</v>
      </c>
      <c r="D783" s="182" t="s">
        <v>441</v>
      </c>
      <c r="E783" s="183" t="s">
        <v>1576</v>
      </c>
      <c r="F783" s="182" t="s">
        <v>1577</v>
      </c>
      <c r="G783" s="186">
        <f>'4. Campaign staff'!E74</f>
        <v>0</v>
      </c>
    </row>
    <row r="784" spans="1:7" x14ac:dyDescent="0.3">
      <c r="A784" s="181">
        <v>783</v>
      </c>
      <c r="B784" s="181" t="str">
        <f t="shared" si="36"/>
        <v>0-4.03-66</v>
      </c>
      <c r="C784" s="182">
        <f>'1. General information'!$R$8</f>
        <v>0</v>
      </c>
      <c r="D784" s="182" t="s">
        <v>441</v>
      </c>
      <c r="E784" s="183" t="s">
        <v>1578</v>
      </c>
      <c r="F784" s="182" t="s">
        <v>1579</v>
      </c>
      <c r="G784" s="186">
        <f>'4. Campaign staff'!E75</f>
        <v>0</v>
      </c>
    </row>
    <row r="785" spans="1:7" x14ac:dyDescent="0.3">
      <c r="A785" s="181">
        <v>784</v>
      </c>
      <c r="B785" s="181" t="str">
        <f t="shared" si="36"/>
        <v>0-4.03-67</v>
      </c>
      <c r="C785" s="182">
        <f>'1. General information'!$R$8</f>
        <v>0</v>
      </c>
      <c r="D785" s="182" t="s">
        <v>441</v>
      </c>
      <c r="E785" s="183" t="s">
        <v>1580</v>
      </c>
      <c r="F785" s="182" t="s">
        <v>1581</v>
      </c>
      <c r="G785" s="186">
        <f>'4. Campaign staff'!E76</f>
        <v>0</v>
      </c>
    </row>
    <row r="786" spans="1:7" x14ac:dyDescent="0.3">
      <c r="A786" s="181">
        <v>785</v>
      </c>
      <c r="B786" s="181" t="str">
        <f t="shared" si="36"/>
        <v>0-4.03-68</v>
      </c>
      <c r="C786" s="182">
        <f>'1. General information'!$R$8</f>
        <v>0</v>
      </c>
      <c r="D786" s="182" t="s">
        <v>441</v>
      </c>
      <c r="E786" s="183" t="s">
        <v>1582</v>
      </c>
      <c r="F786" s="182" t="s">
        <v>1583</v>
      </c>
      <c r="G786" s="186">
        <f>'4. Campaign staff'!E77</f>
        <v>0</v>
      </c>
    </row>
    <row r="787" spans="1:7" x14ac:dyDescent="0.3">
      <c r="A787" s="181">
        <v>786</v>
      </c>
      <c r="B787" s="181" t="str">
        <f t="shared" si="36"/>
        <v>0-4.03-69</v>
      </c>
      <c r="C787" s="182">
        <f>'1. General information'!$R$8</f>
        <v>0</v>
      </c>
      <c r="D787" s="182" t="s">
        <v>441</v>
      </c>
      <c r="E787" s="183" t="s">
        <v>1584</v>
      </c>
      <c r="F787" s="182" t="s">
        <v>1585</v>
      </c>
      <c r="G787" s="186">
        <f>'4. Campaign staff'!E78</f>
        <v>0</v>
      </c>
    </row>
    <row r="788" spans="1:7" x14ac:dyDescent="0.3">
      <c r="A788" s="181">
        <v>787</v>
      </c>
      <c r="B788" s="181" t="str">
        <f t="shared" si="36"/>
        <v>0-4.03-70</v>
      </c>
      <c r="C788" s="182">
        <f>'1. General information'!$R$8</f>
        <v>0</v>
      </c>
      <c r="D788" s="182" t="s">
        <v>441</v>
      </c>
      <c r="E788" s="183" t="s">
        <v>1586</v>
      </c>
      <c r="F788" s="182" t="s">
        <v>1587</v>
      </c>
      <c r="G788" s="186">
        <f>'4. Campaign staff'!E79</f>
        <v>0</v>
      </c>
    </row>
    <row r="789" spans="1:7" x14ac:dyDescent="0.3">
      <c r="A789" s="181">
        <v>788</v>
      </c>
      <c r="B789" s="181" t="str">
        <f t="shared" si="36"/>
        <v>0-4.03-71</v>
      </c>
      <c r="C789" s="182">
        <f>'1. General information'!$R$8</f>
        <v>0</v>
      </c>
      <c r="D789" s="182" t="s">
        <v>441</v>
      </c>
      <c r="E789" s="183" t="s">
        <v>1588</v>
      </c>
      <c r="F789" s="182" t="s">
        <v>1589</v>
      </c>
      <c r="G789" s="186">
        <f>'4. Campaign staff'!E80</f>
        <v>0</v>
      </c>
    </row>
    <row r="790" spans="1:7" x14ac:dyDescent="0.3">
      <c r="A790" s="181">
        <v>789</v>
      </c>
      <c r="B790" s="181" t="str">
        <f t="shared" si="36"/>
        <v>0-4.03-72</v>
      </c>
      <c r="C790" s="182">
        <f>'1. General information'!$R$8</f>
        <v>0</v>
      </c>
      <c r="D790" s="182" t="s">
        <v>441</v>
      </c>
      <c r="E790" s="183" t="s">
        <v>1590</v>
      </c>
      <c r="F790" s="182" t="s">
        <v>1591</v>
      </c>
      <c r="G790" s="186">
        <f>'4. Campaign staff'!E81</f>
        <v>0</v>
      </c>
    </row>
    <row r="791" spans="1:7" x14ac:dyDescent="0.3">
      <c r="A791" s="181">
        <v>790</v>
      </c>
      <c r="B791" s="181" t="str">
        <f t="shared" si="36"/>
        <v>0-4.03-73</v>
      </c>
      <c r="C791" s="182">
        <f>'1. General information'!$R$8</f>
        <v>0</v>
      </c>
      <c r="D791" s="182" t="s">
        <v>441</v>
      </c>
      <c r="E791" s="183" t="s">
        <v>1592</v>
      </c>
      <c r="F791" s="182" t="s">
        <v>1593</v>
      </c>
      <c r="G791" s="186">
        <f>'4. Campaign staff'!E82</f>
        <v>0</v>
      </c>
    </row>
    <row r="792" spans="1:7" x14ac:dyDescent="0.3">
      <c r="A792" s="181">
        <v>791</v>
      </c>
      <c r="B792" s="181" t="str">
        <f t="shared" si="36"/>
        <v>0-4.03-74</v>
      </c>
      <c r="C792" s="182">
        <f>'1. General information'!$R$8</f>
        <v>0</v>
      </c>
      <c r="D792" s="182" t="s">
        <v>441</v>
      </c>
      <c r="E792" s="183" t="s">
        <v>1594</v>
      </c>
      <c r="F792" s="182" t="s">
        <v>1595</v>
      </c>
      <c r="G792" s="186">
        <f>'4. Campaign staff'!E83</f>
        <v>0</v>
      </c>
    </row>
    <row r="793" spans="1:7" x14ac:dyDescent="0.3">
      <c r="A793" s="181">
        <v>792</v>
      </c>
      <c r="B793" s="181" t="str">
        <f t="shared" si="36"/>
        <v>0-4.03-75</v>
      </c>
      <c r="C793" s="182">
        <f>'1. General information'!$R$8</f>
        <v>0</v>
      </c>
      <c r="D793" s="182" t="s">
        <v>441</v>
      </c>
      <c r="E793" s="183" t="s">
        <v>1596</v>
      </c>
      <c r="F793" s="182" t="s">
        <v>1597</v>
      </c>
      <c r="G793" s="186">
        <f>'4. Campaign staff'!E84</f>
        <v>0</v>
      </c>
    </row>
    <row r="794" spans="1:7" x14ac:dyDescent="0.3">
      <c r="A794" s="181">
        <v>793</v>
      </c>
      <c r="B794" s="181" t="str">
        <f t="shared" si="36"/>
        <v>0-4.03-76</v>
      </c>
      <c r="C794" s="182">
        <f>'1. General information'!$R$8</f>
        <v>0</v>
      </c>
      <c r="D794" s="182" t="s">
        <v>441</v>
      </c>
      <c r="E794" s="183" t="s">
        <v>1598</v>
      </c>
      <c r="F794" s="182" t="s">
        <v>1599</v>
      </c>
      <c r="G794" s="186">
        <f>'4. Campaign staff'!E85</f>
        <v>0</v>
      </c>
    </row>
    <row r="795" spans="1:7" x14ac:dyDescent="0.3">
      <c r="A795" s="181">
        <v>794</v>
      </c>
      <c r="B795" s="181" t="str">
        <f t="shared" si="36"/>
        <v>0-4.03-77</v>
      </c>
      <c r="C795" s="182">
        <f>'1. General information'!$R$8</f>
        <v>0</v>
      </c>
      <c r="D795" s="182" t="s">
        <v>441</v>
      </c>
      <c r="E795" s="183" t="s">
        <v>1600</v>
      </c>
      <c r="F795" s="182" t="s">
        <v>1601</v>
      </c>
      <c r="G795" s="186">
        <f>'4. Campaign staff'!E86</f>
        <v>0</v>
      </c>
    </row>
    <row r="796" spans="1:7" x14ac:dyDescent="0.3">
      <c r="A796" s="181">
        <v>795</v>
      </c>
      <c r="B796" s="181" t="str">
        <f t="shared" si="36"/>
        <v>0-4.03-78</v>
      </c>
      <c r="C796" s="182">
        <f>'1. General information'!$R$8</f>
        <v>0</v>
      </c>
      <c r="D796" s="182" t="s">
        <v>441</v>
      </c>
      <c r="E796" s="183" t="s">
        <v>1602</v>
      </c>
      <c r="F796" s="182" t="s">
        <v>1603</v>
      </c>
      <c r="G796" s="186">
        <f>'4. Campaign staff'!E87</f>
        <v>0</v>
      </c>
    </row>
    <row r="797" spans="1:7" x14ac:dyDescent="0.3">
      <c r="A797" s="181">
        <v>796</v>
      </c>
      <c r="B797" s="181" t="str">
        <f t="shared" si="36"/>
        <v>0-4.03-79</v>
      </c>
      <c r="C797" s="182">
        <f>'1. General information'!$R$8</f>
        <v>0</v>
      </c>
      <c r="D797" s="182" t="s">
        <v>441</v>
      </c>
      <c r="E797" s="183" t="s">
        <v>1604</v>
      </c>
      <c r="F797" s="182" t="s">
        <v>1605</v>
      </c>
      <c r="G797" s="186">
        <f>'4. Campaign staff'!E88</f>
        <v>0</v>
      </c>
    </row>
    <row r="798" spans="1:7" x14ac:dyDescent="0.3">
      <c r="A798" s="181">
        <v>797</v>
      </c>
      <c r="B798" s="181" t="str">
        <f t="shared" si="36"/>
        <v>0-4.03-80</v>
      </c>
      <c r="C798" s="182">
        <f>'1. General information'!$R$8</f>
        <v>0</v>
      </c>
      <c r="D798" s="182" t="s">
        <v>441</v>
      </c>
      <c r="E798" s="183" t="s">
        <v>1606</v>
      </c>
      <c r="F798" s="182" t="s">
        <v>1607</v>
      </c>
      <c r="G798" s="186">
        <f>'4. Campaign staff'!E89</f>
        <v>0</v>
      </c>
    </row>
    <row r="799" spans="1:7" x14ac:dyDescent="0.3">
      <c r="A799" s="181">
        <v>798</v>
      </c>
      <c r="B799" s="181" t="str">
        <f t="shared" si="36"/>
        <v>0-4.03-81</v>
      </c>
      <c r="C799" s="182">
        <f>'1. General information'!$R$8</f>
        <v>0</v>
      </c>
      <c r="D799" s="182" t="s">
        <v>441</v>
      </c>
      <c r="E799" s="183" t="s">
        <v>1608</v>
      </c>
      <c r="F799" s="182" t="s">
        <v>1609</v>
      </c>
      <c r="G799" s="186">
        <f>'4. Campaign staff'!E90</f>
        <v>0</v>
      </c>
    </row>
    <row r="800" spans="1:7" x14ac:dyDescent="0.3">
      <c r="A800" s="181">
        <v>799</v>
      </c>
      <c r="B800" s="181" t="str">
        <f t="shared" si="36"/>
        <v>0-4.03-82</v>
      </c>
      <c r="C800" s="182">
        <f>'1. General information'!$R$8</f>
        <v>0</v>
      </c>
      <c r="D800" s="182" t="s">
        <v>441</v>
      </c>
      <c r="E800" s="183" t="s">
        <v>1610</v>
      </c>
      <c r="F800" s="182" t="s">
        <v>1611</v>
      </c>
      <c r="G800" s="186">
        <f>'4. Campaign staff'!E91</f>
        <v>0</v>
      </c>
    </row>
    <row r="801" spans="1:7" x14ac:dyDescent="0.3">
      <c r="A801" s="181">
        <v>800</v>
      </c>
      <c r="B801" s="181" t="str">
        <f t="shared" si="36"/>
        <v>0-4.03-83</v>
      </c>
      <c r="C801" s="182">
        <f>'1. General information'!$R$8</f>
        <v>0</v>
      </c>
      <c r="D801" s="182" t="s">
        <v>441</v>
      </c>
      <c r="E801" s="183" t="s">
        <v>1612</v>
      </c>
      <c r="F801" s="182" t="s">
        <v>1613</v>
      </c>
      <c r="G801" s="186">
        <f>'4. Campaign staff'!E92</f>
        <v>0</v>
      </c>
    </row>
    <row r="802" spans="1:7" x14ac:dyDescent="0.3">
      <c r="A802" s="181">
        <v>801</v>
      </c>
      <c r="B802" s="181" t="str">
        <f t="shared" si="36"/>
        <v>0-4.03-84</v>
      </c>
      <c r="C802" s="182">
        <f>'1. General information'!$R$8</f>
        <v>0</v>
      </c>
      <c r="D802" s="182" t="s">
        <v>441</v>
      </c>
      <c r="E802" s="183" t="s">
        <v>1614</v>
      </c>
      <c r="F802" s="182" t="s">
        <v>1615</v>
      </c>
      <c r="G802" s="186">
        <f>'4. Campaign staff'!E93</f>
        <v>0</v>
      </c>
    </row>
    <row r="803" spans="1:7" x14ac:dyDescent="0.3">
      <c r="A803" s="181">
        <v>802</v>
      </c>
      <c r="B803" s="181" t="str">
        <f t="shared" si="36"/>
        <v>0-4.03-85</v>
      </c>
      <c r="C803" s="182">
        <f>'1. General information'!$R$8</f>
        <v>0</v>
      </c>
      <c r="D803" s="182" t="s">
        <v>441</v>
      </c>
      <c r="E803" s="183" t="s">
        <v>1616</v>
      </c>
      <c r="F803" s="182" t="s">
        <v>1617</v>
      </c>
      <c r="G803" s="186">
        <f>'4. Campaign staff'!E94</f>
        <v>0</v>
      </c>
    </row>
    <row r="804" spans="1:7" x14ac:dyDescent="0.3">
      <c r="A804" s="181">
        <v>803</v>
      </c>
      <c r="B804" s="181" t="str">
        <f t="shared" si="36"/>
        <v>0-4.03-86</v>
      </c>
      <c r="C804" s="182">
        <f>'1. General information'!$R$8</f>
        <v>0</v>
      </c>
      <c r="D804" s="182" t="s">
        <v>441</v>
      </c>
      <c r="E804" s="183" t="s">
        <v>1618</v>
      </c>
      <c r="F804" s="182" t="s">
        <v>1619</v>
      </c>
      <c r="G804" s="186">
        <f>'4. Campaign staff'!E95</f>
        <v>0</v>
      </c>
    </row>
    <row r="805" spans="1:7" x14ac:dyDescent="0.3">
      <c r="A805" s="181">
        <v>804</v>
      </c>
      <c r="B805" s="181" t="str">
        <f t="shared" si="36"/>
        <v>0-4.03-87</v>
      </c>
      <c r="C805" s="182">
        <f>'1. General information'!$R$8</f>
        <v>0</v>
      </c>
      <c r="D805" s="182" t="s">
        <v>441</v>
      </c>
      <c r="E805" s="183" t="s">
        <v>1620</v>
      </c>
      <c r="F805" s="182" t="s">
        <v>1621</v>
      </c>
      <c r="G805" s="186">
        <f>'4. Campaign staff'!E96</f>
        <v>0</v>
      </c>
    </row>
    <row r="806" spans="1:7" x14ac:dyDescent="0.3">
      <c r="A806" s="181">
        <v>805</v>
      </c>
      <c r="B806" s="181" t="str">
        <f t="shared" si="36"/>
        <v>0-4.03-88</v>
      </c>
      <c r="C806" s="182">
        <f>'1. General information'!$R$8</f>
        <v>0</v>
      </c>
      <c r="D806" s="182" t="s">
        <v>441</v>
      </c>
      <c r="E806" s="183" t="s">
        <v>1622</v>
      </c>
      <c r="F806" s="182" t="s">
        <v>1623</v>
      </c>
      <c r="G806" s="186">
        <f>'4. Campaign staff'!E97</f>
        <v>0</v>
      </c>
    </row>
    <row r="807" spans="1:7" x14ac:dyDescent="0.3">
      <c r="A807" s="181">
        <v>806</v>
      </c>
      <c r="B807" s="181" t="str">
        <f t="shared" ref="B807:B870" si="37">CONCATENATE(LEFT(C807,2),"-",E807)</f>
        <v>0-4.03-89</v>
      </c>
      <c r="C807" s="182">
        <f>'1. General information'!$R$8</f>
        <v>0</v>
      </c>
      <c r="D807" s="182" t="s">
        <v>441</v>
      </c>
      <c r="E807" s="183" t="s">
        <v>1624</v>
      </c>
      <c r="F807" s="182" t="s">
        <v>1625</v>
      </c>
      <c r="G807" s="186">
        <f>'4. Campaign staff'!E98</f>
        <v>0</v>
      </c>
    </row>
    <row r="808" spans="1:7" x14ac:dyDescent="0.3">
      <c r="A808" s="181">
        <v>807</v>
      </c>
      <c r="B808" s="181" t="str">
        <f t="shared" si="37"/>
        <v>0-4.03-90</v>
      </c>
      <c r="C808" s="182">
        <f>'1. General information'!$R$8</f>
        <v>0</v>
      </c>
      <c r="D808" s="182" t="s">
        <v>441</v>
      </c>
      <c r="E808" s="183" t="s">
        <v>1626</v>
      </c>
      <c r="F808" s="182" t="s">
        <v>1627</v>
      </c>
      <c r="G808" s="186">
        <f>'4. Campaign staff'!E99</f>
        <v>0</v>
      </c>
    </row>
    <row r="809" spans="1:7" x14ac:dyDescent="0.3">
      <c r="A809" s="181">
        <v>808</v>
      </c>
      <c r="B809" s="181" t="str">
        <f t="shared" si="37"/>
        <v>0-4.03-91</v>
      </c>
      <c r="C809" s="182">
        <f>'1. General information'!$R$8</f>
        <v>0</v>
      </c>
      <c r="D809" s="182" t="s">
        <v>441</v>
      </c>
      <c r="E809" s="183" t="s">
        <v>1628</v>
      </c>
      <c r="F809" s="182" t="s">
        <v>1629</v>
      </c>
      <c r="G809" s="186">
        <f>'4. Campaign staff'!E100</f>
        <v>0</v>
      </c>
    </row>
    <row r="810" spans="1:7" x14ac:dyDescent="0.3">
      <c r="A810" s="181">
        <v>809</v>
      </c>
      <c r="B810" s="181" t="str">
        <f t="shared" si="37"/>
        <v>0-4.03-92</v>
      </c>
      <c r="C810" s="182">
        <f>'1. General information'!$R$8</f>
        <v>0</v>
      </c>
      <c r="D810" s="182" t="s">
        <v>441</v>
      </c>
      <c r="E810" s="183" t="s">
        <v>1630</v>
      </c>
      <c r="F810" s="182" t="s">
        <v>1631</v>
      </c>
      <c r="G810" s="186">
        <f>'4. Campaign staff'!E101</f>
        <v>0</v>
      </c>
    </row>
    <row r="811" spans="1:7" x14ac:dyDescent="0.3">
      <c r="A811" s="181">
        <v>810</v>
      </c>
      <c r="B811" s="181" t="str">
        <f t="shared" si="37"/>
        <v>0-4.03-93</v>
      </c>
      <c r="C811" s="182">
        <f>'1. General information'!$R$8</f>
        <v>0</v>
      </c>
      <c r="D811" s="182" t="s">
        <v>441</v>
      </c>
      <c r="E811" s="183" t="s">
        <v>1632</v>
      </c>
      <c r="F811" s="182" t="s">
        <v>1633</v>
      </c>
      <c r="G811" s="186">
        <f>'4. Campaign staff'!E102</f>
        <v>0</v>
      </c>
    </row>
    <row r="812" spans="1:7" x14ac:dyDescent="0.3">
      <c r="A812" s="181">
        <v>811</v>
      </c>
      <c r="B812" s="181" t="str">
        <f t="shared" si="37"/>
        <v>0-4.03-94</v>
      </c>
      <c r="C812" s="182">
        <f>'1. General information'!$R$8</f>
        <v>0</v>
      </c>
      <c r="D812" s="182" t="s">
        <v>441</v>
      </c>
      <c r="E812" s="183" t="s">
        <v>1634</v>
      </c>
      <c r="F812" s="182" t="s">
        <v>1635</v>
      </c>
      <c r="G812" s="186">
        <f>'4. Campaign staff'!E103</f>
        <v>0</v>
      </c>
    </row>
    <row r="813" spans="1:7" x14ac:dyDescent="0.3">
      <c r="A813" s="181">
        <v>812</v>
      </c>
      <c r="B813" s="181" t="str">
        <f t="shared" si="37"/>
        <v>0-4.03-95</v>
      </c>
      <c r="C813" s="182">
        <f>'1. General information'!$R$8</f>
        <v>0</v>
      </c>
      <c r="D813" s="182" t="s">
        <v>441</v>
      </c>
      <c r="E813" s="183" t="s">
        <v>1636</v>
      </c>
      <c r="F813" s="182" t="s">
        <v>1637</v>
      </c>
      <c r="G813" s="186">
        <f>'4. Campaign staff'!E104</f>
        <v>0</v>
      </c>
    </row>
    <row r="814" spans="1:7" x14ac:dyDescent="0.3">
      <c r="A814" s="181">
        <v>813</v>
      </c>
      <c r="B814" s="181" t="str">
        <f t="shared" si="37"/>
        <v>0-4.03-96</v>
      </c>
      <c r="C814" s="182">
        <f>'1. General information'!$R$8</f>
        <v>0</v>
      </c>
      <c r="D814" s="182" t="s">
        <v>441</v>
      </c>
      <c r="E814" s="183" t="s">
        <v>1638</v>
      </c>
      <c r="F814" s="182" t="s">
        <v>1639</v>
      </c>
      <c r="G814" s="186">
        <f>'4. Campaign staff'!E105</f>
        <v>0</v>
      </c>
    </row>
    <row r="815" spans="1:7" x14ac:dyDescent="0.3">
      <c r="A815" s="181">
        <v>814</v>
      </c>
      <c r="B815" s="181" t="str">
        <f t="shared" si="37"/>
        <v>0-4.03-97</v>
      </c>
      <c r="C815" s="182">
        <f>'1. General information'!$R$8</f>
        <v>0</v>
      </c>
      <c r="D815" s="182" t="s">
        <v>441</v>
      </c>
      <c r="E815" s="183" t="s">
        <v>1640</v>
      </c>
      <c r="F815" s="182" t="s">
        <v>1641</v>
      </c>
      <c r="G815" s="186">
        <f>'4. Campaign staff'!E106</f>
        <v>0</v>
      </c>
    </row>
    <row r="816" spans="1:7" x14ac:dyDescent="0.3">
      <c r="A816" s="181">
        <v>815</v>
      </c>
      <c r="B816" s="181" t="str">
        <f t="shared" si="37"/>
        <v>0-4.03-98</v>
      </c>
      <c r="C816" s="182">
        <f>'1. General information'!$R$8</f>
        <v>0</v>
      </c>
      <c r="D816" s="182" t="s">
        <v>441</v>
      </c>
      <c r="E816" s="183" t="s">
        <v>1642</v>
      </c>
      <c r="F816" s="182" t="s">
        <v>1643</v>
      </c>
      <c r="G816" s="186">
        <f>'4. Campaign staff'!E107</f>
        <v>0</v>
      </c>
    </row>
    <row r="817" spans="1:7" x14ac:dyDescent="0.3">
      <c r="A817" s="181">
        <v>816</v>
      </c>
      <c r="B817" s="181" t="str">
        <f t="shared" si="37"/>
        <v>0-4.03-99</v>
      </c>
      <c r="C817" s="182">
        <f>'1. General information'!$R$8</f>
        <v>0</v>
      </c>
      <c r="D817" s="182" t="s">
        <v>441</v>
      </c>
      <c r="E817" s="183" t="s">
        <v>1644</v>
      </c>
      <c r="F817" s="182" t="s">
        <v>1645</v>
      </c>
      <c r="G817" s="186">
        <f>'4. Campaign staff'!E108</f>
        <v>0</v>
      </c>
    </row>
    <row r="818" spans="1:7" x14ac:dyDescent="0.3">
      <c r="A818" s="181">
        <v>817</v>
      </c>
      <c r="B818" s="181" t="str">
        <f t="shared" si="37"/>
        <v>0-4.03-100</v>
      </c>
      <c r="C818" s="182">
        <f>'1. General information'!$R$8</f>
        <v>0</v>
      </c>
      <c r="D818" s="182" t="s">
        <v>441</v>
      </c>
      <c r="E818" s="183" t="s">
        <v>1646</v>
      </c>
      <c r="F818" s="182" t="s">
        <v>1647</v>
      </c>
      <c r="G818" s="186">
        <f>'4. Campaign staff'!E109</f>
        <v>0</v>
      </c>
    </row>
    <row r="819" spans="1:7" x14ac:dyDescent="0.3">
      <c r="A819" s="181">
        <v>818</v>
      </c>
      <c r="B819" s="181" t="str">
        <f t="shared" si="37"/>
        <v>0-4.03-101</v>
      </c>
      <c r="C819" s="182">
        <f>'1. General information'!$R$8</f>
        <v>0</v>
      </c>
      <c r="D819" s="182" t="s">
        <v>441</v>
      </c>
      <c r="E819" s="183" t="s">
        <v>1648</v>
      </c>
      <c r="F819" s="182" t="s">
        <v>1649</v>
      </c>
      <c r="G819" s="186">
        <f>'4. Campaign staff'!E110</f>
        <v>0</v>
      </c>
    </row>
    <row r="820" spans="1:7" x14ac:dyDescent="0.3">
      <c r="A820" s="181">
        <v>819</v>
      </c>
      <c r="B820" s="181" t="str">
        <f t="shared" si="37"/>
        <v>0-4.03-102</v>
      </c>
      <c r="C820" s="182">
        <f>'1. General information'!$R$8</f>
        <v>0</v>
      </c>
      <c r="D820" s="182" t="s">
        <v>441</v>
      </c>
      <c r="E820" s="183" t="s">
        <v>1650</v>
      </c>
      <c r="F820" s="182" t="s">
        <v>1651</v>
      </c>
      <c r="G820" s="186">
        <f>'4. Campaign staff'!E111</f>
        <v>0</v>
      </c>
    </row>
    <row r="821" spans="1:7" x14ac:dyDescent="0.3">
      <c r="A821" s="181">
        <v>820</v>
      </c>
      <c r="B821" s="181" t="str">
        <f t="shared" si="37"/>
        <v>0-4.03-103</v>
      </c>
      <c r="C821" s="182">
        <f>'1. General information'!$R$8</f>
        <v>0</v>
      </c>
      <c r="D821" s="182" t="s">
        <v>441</v>
      </c>
      <c r="E821" s="183" t="s">
        <v>1652</v>
      </c>
      <c r="F821" s="182" t="s">
        <v>1653</v>
      </c>
      <c r="G821" s="186">
        <f>'4. Campaign staff'!E112</f>
        <v>0</v>
      </c>
    </row>
    <row r="822" spans="1:7" x14ac:dyDescent="0.3">
      <c r="A822" s="181">
        <v>821</v>
      </c>
      <c r="B822" s="181" t="str">
        <f t="shared" si="37"/>
        <v>0-4.03-104</v>
      </c>
      <c r="C822" s="182">
        <f>'1. General information'!$R$8</f>
        <v>0</v>
      </c>
      <c r="D822" s="182" t="s">
        <v>441</v>
      </c>
      <c r="E822" s="183" t="s">
        <v>1654</v>
      </c>
      <c r="F822" s="182" t="s">
        <v>1655</v>
      </c>
      <c r="G822" s="186">
        <f>'4. Campaign staff'!E113</f>
        <v>0</v>
      </c>
    </row>
    <row r="823" spans="1:7" x14ac:dyDescent="0.3">
      <c r="A823" s="181">
        <v>822</v>
      </c>
      <c r="B823" s="181" t="str">
        <f t="shared" si="37"/>
        <v>0-4.03-105</v>
      </c>
      <c r="C823" s="182">
        <f>'1. General information'!$R$8</f>
        <v>0</v>
      </c>
      <c r="D823" s="182" t="s">
        <v>441</v>
      </c>
      <c r="E823" s="183" t="s">
        <v>1656</v>
      </c>
      <c r="F823" s="182" t="s">
        <v>1657</v>
      </c>
      <c r="G823" s="186">
        <f>'4. Campaign staff'!E114</f>
        <v>0</v>
      </c>
    </row>
    <row r="824" spans="1:7" x14ac:dyDescent="0.3">
      <c r="A824" s="181">
        <v>823</v>
      </c>
      <c r="B824" s="181" t="str">
        <f t="shared" si="37"/>
        <v>0-4.03-106</v>
      </c>
      <c r="C824" s="182">
        <f>'1. General information'!$R$8</f>
        <v>0</v>
      </c>
      <c r="D824" s="182" t="s">
        <v>441</v>
      </c>
      <c r="E824" s="183" t="s">
        <v>1658</v>
      </c>
      <c r="F824" s="182" t="s">
        <v>1659</v>
      </c>
      <c r="G824" s="186">
        <f>'4. Campaign staff'!E115</f>
        <v>0</v>
      </c>
    </row>
    <row r="825" spans="1:7" x14ac:dyDescent="0.3">
      <c r="A825" s="181">
        <v>824</v>
      </c>
      <c r="B825" s="181" t="str">
        <f t="shared" si="37"/>
        <v>0-4.03-107</v>
      </c>
      <c r="C825" s="182">
        <f>'1. General information'!$R$8</f>
        <v>0</v>
      </c>
      <c r="D825" s="182" t="s">
        <v>441</v>
      </c>
      <c r="E825" s="183" t="s">
        <v>1660</v>
      </c>
      <c r="F825" s="182" t="s">
        <v>1661</v>
      </c>
      <c r="G825" s="186">
        <f>'4. Campaign staff'!E116</f>
        <v>0</v>
      </c>
    </row>
    <row r="826" spans="1:7" x14ac:dyDescent="0.3">
      <c r="A826" s="181">
        <v>825</v>
      </c>
      <c r="B826" s="181" t="str">
        <f t="shared" si="37"/>
        <v>0-4.03-108</v>
      </c>
      <c r="C826" s="182">
        <f>'1. General information'!$R$8</f>
        <v>0</v>
      </c>
      <c r="D826" s="182" t="s">
        <v>441</v>
      </c>
      <c r="E826" s="183" t="s">
        <v>1662</v>
      </c>
      <c r="F826" s="182" t="s">
        <v>1663</v>
      </c>
      <c r="G826" s="186">
        <f>'4. Campaign staff'!E117</f>
        <v>0</v>
      </c>
    </row>
    <row r="827" spans="1:7" x14ac:dyDescent="0.3">
      <c r="A827" s="181">
        <v>826</v>
      </c>
      <c r="B827" s="181" t="str">
        <f t="shared" si="37"/>
        <v>0-4.03-109</v>
      </c>
      <c r="C827" s="182">
        <f>'1. General information'!$R$8</f>
        <v>0</v>
      </c>
      <c r="D827" s="182" t="s">
        <v>441</v>
      </c>
      <c r="E827" s="183" t="s">
        <v>1664</v>
      </c>
      <c r="F827" s="182" t="s">
        <v>1665</v>
      </c>
      <c r="G827" s="186">
        <f>'4. Campaign staff'!E118</f>
        <v>0</v>
      </c>
    </row>
    <row r="828" spans="1:7" x14ac:dyDescent="0.3">
      <c r="A828" s="181">
        <v>827</v>
      </c>
      <c r="B828" s="181" t="str">
        <f t="shared" si="37"/>
        <v>0-4.03-110</v>
      </c>
      <c r="C828" s="182">
        <f>'1. General information'!$R$8</f>
        <v>0</v>
      </c>
      <c r="D828" s="182" t="s">
        <v>441</v>
      </c>
      <c r="E828" s="183" t="s">
        <v>1666</v>
      </c>
      <c r="F828" s="182" t="s">
        <v>1667</v>
      </c>
      <c r="G828" s="186">
        <f>'4. Campaign staff'!E119</f>
        <v>0</v>
      </c>
    </row>
    <row r="829" spans="1:7" x14ac:dyDescent="0.3">
      <c r="A829" s="181">
        <v>828</v>
      </c>
      <c r="B829" s="181" t="str">
        <f t="shared" si="37"/>
        <v>0-4.03-111</v>
      </c>
      <c r="C829" s="182">
        <f>'1. General information'!$R$8</f>
        <v>0</v>
      </c>
      <c r="D829" s="182" t="s">
        <v>441</v>
      </c>
      <c r="E829" s="183" t="s">
        <v>1668</v>
      </c>
      <c r="F829" s="182" t="s">
        <v>1669</v>
      </c>
      <c r="G829" s="186">
        <f>'4. Campaign staff'!E120</f>
        <v>0</v>
      </c>
    </row>
    <row r="830" spans="1:7" x14ac:dyDescent="0.3">
      <c r="A830" s="181">
        <v>829</v>
      </c>
      <c r="B830" s="181" t="str">
        <f t="shared" si="37"/>
        <v>0-4.03-112</v>
      </c>
      <c r="C830" s="182">
        <f>'1. General information'!$R$8</f>
        <v>0</v>
      </c>
      <c r="D830" s="182" t="s">
        <v>441</v>
      </c>
      <c r="E830" s="183" t="s">
        <v>1670</v>
      </c>
      <c r="F830" s="182" t="s">
        <v>1671</v>
      </c>
      <c r="G830" s="186">
        <f>'4. Campaign staff'!E121</f>
        <v>0</v>
      </c>
    </row>
    <row r="831" spans="1:7" x14ac:dyDescent="0.3">
      <c r="A831" s="181">
        <v>830</v>
      </c>
      <c r="B831" s="181" t="str">
        <f t="shared" si="37"/>
        <v>0-4.03-113</v>
      </c>
      <c r="C831" s="182">
        <f>'1. General information'!$R$8</f>
        <v>0</v>
      </c>
      <c r="D831" s="182" t="s">
        <v>441</v>
      </c>
      <c r="E831" s="183" t="s">
        <v>1672</v>
      </c>
      <c r="F831" s="182" t="s">
        <v>1673</v>
      </c>
      <c r="G831" s="186">
        <f>'4. Campaign staff'!E122</f>
        <v>0</v>
      </c>
    </row>
    <row r="832" spans="1:7" x14ac:dyDescent="0.3">
      <c r="A832" s="181">
        <v>831</v>
      </c>
      <c r="B832" s="181" t="str">
        <f t="shared" si="37"/>
        <v>0-4.03-114</v>
      </c>
      <c r="C832" s="182">
        <f>'1. General information'!$R$8</f>
        <v>0</v>
      </c>
      <c r="D832" s="182" t="s">
        <v>441</v>
      </c>
      <c r="E832" s="183" t="s">
        <v>1674</v>
      </c>
      <c r="F832" s="182" t="s">
        <v>1675</v>
      </c>
      <c r="G832" s="186">
        <f>'4. Campaign staff'!E123</f>
        <v>0</v>
      </c>
    </row>
    <row r="833" spans="1:7" x14ac:dyDescent="0.3">
      <c r="A833" s="181">
        <v>832</v>
      </c>
      <c r="B833" s="181" t="str">
        <f t="shared" si="37"/>
        <v>0-4.03-115</v>
      </c>
      <c r="C833" s="182">
        <f>'1. General information'!$R$8</f>
        <v>0</v>
      </c>
      <c r="D833" s="182" t="s">
        <v>441</v>
      </c>
      <c r="E833" s="183" t="s">
        <v>1676</v>
      </c>
      <c r="F833" s="182" t="s">
        <v>1677</v>
      </c>
      <c r="G833" s="186">
        <f>'4. Campaign staff'!E124</f>
        <v>0</v>
      </c>
    </row>
    <row r="834" spans="1:7" x14ac:dyDescent="0.3">
      <c r="A834" s="181">
        <v>833</v>
      </c>
      <c r="B834" s="181" t="str">
        <f t="shared" si="37"/>
        <v>0-4.03-116</v>
      </c>
      <c r="C834" s="182">
        <f>'1. General information'!$R$8</f>
        <v>0</v>
      </c>
      <c r="D834" s="182" t="s">
        <v>441</v>
      </c>
      <c r="E834" s="183" t="s">
        <v>1678</v>
      </c>
      <c r="F834" s="182" t="s">
        <v>1679</v>
      </c>
      <c r="G834" s="186">
        <f>'4. Campaign staff'!E125</f>
        <v>0</v>
      </c>
    </row>
    <row r="835" spans="1:7" x14ac:dyDescent="0.3">
      <c r="A835" s="181">
        <v>834</v>
      </c>
      <c r="B835" s="181" t="str">
        <f t="shared" si="37"/>
        <v>0-4.03-117</v>
      </c>
      <c r="C835" s="182">
        <f>'1. General information'!$R$8</f>
        <v>0</v>
      </c>
      <c r="D835" s="182" t="s">
        <v>441</v>
      </c>
      <c r="E835" s="183" t="s">
        <v>1680</v>
      </c>
      <c r="F835" s="182" t="s">
        <v>1681</v>
      </c>
      <c r="G835" s="186">
        <f>'4. Campaign staff'!E126</f>
        <v>0</v>
      </c>
    </row>
    <row r="836" spans="1:7" x14ac:dyDescent="0.3">
      <c r="A836" s="181">
        <v>835</v>
      </c>
      <c r="B836" s="181" t="str">
        <f t="shared" si="37"/>
        <v>0-4.03-118</v>
      </c>
      <c r="C836" s="182">
        <f>'1. General information'!$R$8</f>
        <v>0</v>
      </c>
      <c r="D836" s="182" t="s">
        <v>441</v>
      </c>
      <c r="E836" s="183" t="s">
        <v>1682</v>
      </c>
      <c r="F836" s="182" t="s">
        <v>1683</v>
      </c>
      <c r="G836" s="186">
        <f>'4. Campaign staff'!E127</f>
        <v>0</v>
      </c>
    </row>
    <row r="837" spans="1:7" x14ac:dyDescent="0.3">
      <c r="A837" s="181">
        <v>836</v>
      </c>
      <c r="B837" s="181" t="str">
        <f t="shared" si="37"/>
        <v>0-4.03-119</v>
      </c>
      <c r="C837" s="182">
        <f>'1. General information'!$R$8</f>
        <v>0</v>
      </c>
      <c r="D837" s="182" t="s">
        <v>441</v>
      </c>
      <c r="E837" s="183" t="s">
        <v>1684</v>
      </c>
      <c r="F837" s="182" t="s">
        <v>1685</v>
      </c>
      <c r="G837" s="186">
        <f>'4. Campaign staff'!E128</f>
        <v>0</v>
      </c>
    </row>
    <row r="838" spans="1:7" x14ac:dyDescent="0.3">
      <c r="A838" s="181">
        <v>837</v>
      </c>
      <c r="B838" s="181" t="str">
        <f t="shared" si="37"/>
        <v>0-4.03-120</v>
      </c>
      <c r="C838" s="182">
        <f>'1. General information'!$R$8</f>
        <v>0</v>
      </c>
      <c r="D838" s="182" t="s">
        <v>441</v>
      </c>
      <c r="E838" s="183" t="s">
        <v>1686</v>
      </c>
      <c r="F838" s="182" t="s">
        <v>1687</v>
      </c>
      <c r="G838" s="186">
        <f>'4. Campaign staff'!E129</f>
        <v>0</v>
      </c>
    </row>
    <row r="839" spans="1:7" x14ac:dyDescent="0.3">
      <c r="A839" s="181">
        <v>838</v>
      </c>
      <c r="B839" s="181" t="str">
        <f t="shared" si="37"/>
        <v>0-4.03-121</v>
      </c>
      <c r="C839" s="182">
        <f>'1. General information'!$R$8</f>
        <v>0</v>
      </c>
      <c r="D839" s="182" t="s">
        <v>441</v>
      </c>
      <c r="E839" s="183" t="s">
        <v>1688</v>
      </c>
      <c r="F839" s="182" t="s">
        <v>1689</v>
      </c>
      <c r="G839" s="186">
        <f>'4. Campaign staff'!E130</f>
        <v>0</v>
      </c>
    </row>
    <row r="840" spans="1:7" x14ac:dyDescent="0.3">
      <c r="A840" s="181">
        <v>839</v>
      </c>
      <c r="B840" s="181" t="str">
        <f t="shared" si="37"/>
        <v>0-4.03-122</v>
      </c>
      <c r="C840" s="182">
        <f>'1. General information'!$R$8</f>
        <v>0</v>
      </c>
      <c r="D840" s="182" t="s">
        <v>441</v>
      </c>
      <c r="E840" s="183" t="s">
        <v>1690</v>
      </c>
      <c r="F840" s="182" t="s">
        <v>1691</v>
      </c>
      <c r="G840" s="186">
        <f>'4. Campaign staff'!E131</f>
        <v>0</v>
      </c>
    </row>
    <row r="841" spans="1:7" x14ac:dyDescent="0.3">
      <c r="A841" s="181">
        <v>840</v>
      </c>
      <c r="B841" s="181" t="str">
        <f t="shared" si="37"/>
        <v>0-4.03-123</v>
      </c>
      <c r="C841" s="182">
        <f>'1. General information'!$R$8</f>
        <v>0</v>
      </c>
      <c r="D841" s="182" t="s">
        <v>441</v>
      </c>
      <c r="E841" s="183" t="s">
        <v>1692</v>
      </c>
      <c r="F841" s="182" t="s">
        <v>1693</v>
      </c>
      <c r="G841" s="186">
        <f>'4. Campaign staff'!E132</f>
        <v>0</v>
      </c>
    </row>
    <row r="842" spans="1:7" x14ac:dyDescent="0.3">
      <c r="A842" s="181">
        <v>841</v>
      </c>
      <c r="B842" s="181" t="str">
        <f t="shared" si="37"/>
        <v>0-4.03-124</v>
      </c>
      <c r="C842" s="182">
        <f>'1. General information'!$R$8</f>
        <v>0</v>
      </c>
      <c r="D842" s="182" t="s">
        <v>441</v>
      </c>
      <c r="E842" s="183" t="s">
        <v>1694</v>
      </c>
      <c r="F842" s="182" t="s">
        <v>1695</v>
      </c>
      <c r="G842" s="186">
        <f>'4. Campaign staff'!E133</f>
        <v>0</v>
      </c>
    </row>
    <row r="843" spans="1:7" x14ac:dyDescent="0.3">
      <c r="A843" s="181">
        <v>842</v>
      </c>
      <c r="B843" s="181" t="str">
        <f t="shared" si="37"/>
        <v>0-4.03-125</v>
      </c>
      <c r="C843" s="182">
        <f>'1. General information'!$R$8</f>
        <v>0</v>
      </c>
      <c r="D843" s="182" t="s">
        <v>441</v>
      </c>
      <c r="E843" s="183" t="s">
        <v>1696</v>
      </c>
      <c r="F843" s="182" t="s">
        <v>1697</v>
      </c>
      <c r="G843" s="186">
        <f>'4. Campaign staff'!E134</f>
        <v>0</v>
      </c>
    </row>
    <row r="844" spans="1:7" x14ac:dyDescent="0.3">
      <c r="A844" s="181">
        <v>843</v>
      </c>
      <c r="B844" s="181" t="str">
        <f t="shared" si="37"/>
        <v>0-4.03-126</v>
      </c>
      <c r="C844" s="182">
        <f>'1. General information'!$R$8</f>
        <v>0</v>
      </c>
      <c r="D844" s="182" t="s">
        <v>441</v>
      </c>
      <c r="E844" s="183" t="s">
        <v>1698</v>
      </c>
      <c r="F844" s="182" t="s">
        <v>1699</v>
      </c>
      <c r="G844" s="186">
        <f>'4. Campaign staff'!E135</f>
        <v>0</v>
      </c>
    </row>
    <row r="845" spans="1:7" x14ac:dyDescent="0.3">
      <c r="A845" s="181">
        <v>844</v>
      </c>
      <c r="B845" s="181" t="str">
        <f t="shared" si="37"/>
        <v>0-4.03-127</v>
      </c>
      <c r="C845" s="182">
        <f>'1. General information'!$R$8</f>
        <v>0</v>
      </c>
      <c r="D845" s="182" t="s">
        <v>441</v>
      </c>
      <c r="E845" s="183" t="s">
        <v>1700</v>
      </c>
      <c r="F845" s="182" t="s">
        <v>1701</v>
      </c>
      <c r="G845" s="186">
        <f>'4. Campaign staff'!E136</f>
        <v>0</v>
      </c>
    </row>
    <row r="846" spans="1:7" x14ac:dyDescent="0.3">
      <c r="A846" s="181">
        <v>845</v>
      </c>
      <c r="B846" s="181" t="str">
        <f t="shared" si="37"/>
        <v>0-4.03-128</v>
      </c>
      <c r="C846" s="182">
        <f>'1. General information'!$R$8</f>
        <v>0</v>
      </c>
      <c r="D846" s="182" t="s">
        <v>441</v>
      </c>
      <c r="E846" s="183" t="s">
        <v>1702</v>
      </c>
      <c r="F846" s="182" t="s">
        <v>1703</v>
      </c>
      <c r="G846" s="186">
        <f>'4. Campaign staff'!E137</f>
        <v>0</v>
      </c>
    </row>
    <row r="847" spans="1:7" x14ac:dyDescent="0.3">
      <c r="A847" s="181">
        <v>846</v>
      </c>
      <c r="B847" s="181" t="str">
        <f t="shared" si="37"/>
        <v>0-4.03-129</v>
      </c>
      <c r="C847" s="182">
        <f>'1. General information'!$R$8</f>
        <v>0</v>
      </c>
      <c r="D847" s="182" t="s">
        <v>441</v>
      </c>
      <c r="E847" s="183" t="s">
        <v>1704</v>
      </c>
      <c r="F847" s="182" t="s">
        <v>1705</v>
      </c>
      <c r="G847" s="186">
        <f>'4. Campaign staff'!E138</f>
        <v>0</v>
      </c>
    </row>
    <row r="848" spans="1:7" x14ac:dyDescent="0.3">
      <c r="A848" s="181">
        <v>847</v>
      </c>
      <c r="B848" s="181" t="str">
        <f t="shared" si="37"/>
        <v>0-4.03-130</v>
      </c>
      <c r="C848" s="182">
        <f>'1. General information'!$R$8</f>
        <v>0</v>
      </c>
      <c r="D848" s="182" t="s">
        <v>441</v>
      </c>
      <c r="E848" s="183" t="s">
        <v>1706</v>
      </c>
      <c r="F848" s="182" t="s">
        <v>1707</v>
      </c>
      <c r="G848" s="186">
        <f>'4. Campaign staff'!E139</f>
        <v>0</v>
      </c>
    </row>
    <row r="849" spans="1:7" x14ac:dyDescent="0.3">
      <c r="A849" s="181">
        <v>848</v>
      </c>
      <c r="B849" s="181" t="str">
        <f t="shared" si="37"/>
        <v>0-4.04-1</v>
      </c>
      <c r="C849" s="182">
        <f>'1. General information'!$R$8</f>
        <v>0</v>
      </c>
      <c r="D849" s="182" t="s">
        <v>441</v>
      </c>
      <c r="E849" s="183" t="s">
        <v>1708</v>
      </c>
      <c r="F849" s="182" t="s">
        <v>11905</v>
      </c>
      <c r="G849" s="186">
        <f>'4. Campaign staff'!F10</f>
        <v>0</v>
      </c>
    </row>
    <row r="850" spans="1:7" x14ac:dyDescent="0.3">
      <c r="A850" s="181">
        <v>849</v>
      </c>
      <c r="B850" s="181" t="str">
        <f t="shared" si="37"/>
        <v>0-4.04-2</v>
      </c>
      <c r="C850" s="182">
        <f>'1. General information'!$R$8</f>
        <v>0</v>
      </c>
      <c r="D850" s="182" t="s">
        <v>441</v>
      </c>
      <c r="E850" s="183" t="s">
        <v>1709</v>
      </c>
      <c r="F850" s="182" t="s">
        <v>11906</v>
      </c>
      <c r="G850" s="186">
        <f>'4. Campaign staff'!F11</f>
        <v>0</v>
      </c>
    </row>
    <row r="851" spans="1:7" x14ac:dyDescent="0.3">
      <c r="A851" s="181">
        <v>850</v>
      </c>
      <c r="B851" s="181" t="str">
        <f t="shared" si="37"/>
        <v>0-4.04-3</v>
      </c>
      <c r="C851" s="182">
        <f>'1. General information'!$R$8</f>
        <v>0</v>
      </c>
      <c r="D851" s="182" t="s">
        <v>441</v>
      </c>
      <c r="E851" s="183" t="s">
        <v>1710</v>
      </c>
      <c r="F851" s="182" t="s">
        <v>11907</v>
      </c>
      <c r="G851" s="186">
        <f>'4. Campaign staff'!F12</f>
        <v>0</v>
      </c>
    </row>
    <row r="852" spans="1:7" x14ac:dyDescent="0.3">
      <c r="A852" s="181">
        <v>851</v>
      </c>
      <c r="B852" s="181" t="str">
        <f t="shared" si="37"/>
        <v>0-4.04-4</v>
      </c>
      <c r="C852" s="182">
        <f>'1. General information'!$R$8</f>
        <v>0</v>
      </c>
      <c r="D852" s="182" t="s">
        <v>441</v>
      </c>
      <c r="E852" s="183" t="s">
        <v>1711</v>
      </c>
      <c r="F852" s="182" t="s">
        <v>11908</v>
      </c>
      <c r="G852" s="186">
        <f>'4. Campaign staff'!F13</f>
        <v>0</v>
      </c>
    </row>
    <row r="853" spans="1:7" x14ac:dyDescent="0.3">
      <c r="A853" s="181">
        <v>852</v>
      </c>
      <c r="B853" s="181" t="str">
        <f t="shared" si="37"/>
        <v>0-4.04-5</v>
      </c>
      <c r="C853" s="182">
        <f>'1. General information'!$R$8</f>
        <v>0</v>
      </c>
      <c r="D853" s="182" t="s">
        <v>441</v>
      </c>
      <c r="E853" s="183" t="s">
        <v>1712</v>
      </c>
      <c r="F853" s="182" t="s">
        <v>11909</v>
      </c>
      <c r="G853" s="186">
        <f>'4. Campaign staff'!F14</f>
        <v>0</v>
      </c>
    </row>
    <row r="854" spans="1:7" x14ac:dyDescent="0.3">
      <c r="A854" s="181">
        <v>853</v>
      </c>
      <c r="B854" s="181" t="str">
        <f t="shared" si="37"/>
        <v>0-4.04-6</v>
      </c>
      <c r="C854" s="182">
        <f>'1. General information'!$R$8</f>
        <v>0</v>
      </c>
      <c r="D854" s="182" t="s">
        <v>441</v>
      </c>
      <c r="E854" s="183" t="s">
        <v>1713</v>
      </c>
      <c r="F854" s="182" t="s">
        <v>11910</v>
      </c>
      <c r="G854" s="186">
        <f>'4. Campaign staff'!F15</f>
        <v>0</v>
      </c>
    </row>
    <row r="855" spans="1:7" x14ac:dyDescent="0.3">
      <c r="A855" s="181">
        <v>854</v>
      </c>
      <c r="B855" s="181" t="str">
        <f t="shared" si="37"/>
        <v>0-4.04-7</v>
      </c>
      <c r="C855" s="182">
        <f>'1. General information'!$R$8</f>
        <v>0</v>
      </c>
      <c r="D855" s="182" t="s">
        <v>441</v>
      </c>
      <c r="E855" s="183" t="s">
        <v>1714</v>
      </c>
      <c r="F855" s="182" t="s">
        <v>11911</v>
      </c>
      <c r="G855" s="186">
        <f>'4. Campaign staff'!F16</f>
        <v>0</v>
      </c>
    </row>
    <row r="856" spans="1:7" x14ac:dyDescent="0.3">
      <c r="A856" s="181">
        <v>855</v>
      </c>
      <c r="B856" s="181" t="str">
        <f t="shared" si="37"/>
        <v>0-4.04-8</v>
      </c>
      <c r="C856" s="182">
        <f>'1. General information'!$R$8</f>
        <v>0</v>
      </c>
      <c r="D856" s="182" t="s">
        <v>441</v>
      </c>
      <c r="E856" s="183" t="s">
        <v>1715</v>
      </c>
      <c r="F856" s="182" t="s">
        <v>11912</v>
      </c>
      <c r="G856" s="186">
        <f>'4. Campaign staff'!F17</f>
        <v>0</v>
      </c>
    </row>
    <row r="857" spans="1:7" x14ac:dyDescent="0.3">
      <c r="A857" s="181">
        <v>856</v>
      </c>
      <c r="B857" s="181" t="str">
        <f t="shared" si="37"/>
        <v>0-4.04-9</v>
      </c>
      <c r="C857" s="182">
        <f>'1. General information'!$R$8</f>
        <v>0</v>
      </c>
      <c r="D857" s="182" t="s">
        <v>441</v>
      </c>
      <c r="E857" s="183" t="s">
        <v>1716</v>
      </c>
      <c r="F857" s="182" t="s">
        <v>11913</v>
      </c>
      <c r="G857" s="186">
        <f>'4. Campaign staff'!F18</f>
        <v>0</v>
      </c>
    </row>
    <row r="858" spans="1:7" x14ac:dyDescent="0.3">
      <c r="A858" s="181">
        <v>857</v>
      </c>
      <c r="B858" s="181" t="str">
        <f t="shared" si="37"/>
        <v>0-4.04-10</v>
      </c>
      <c r="C858" s="182">
        <f>'1. General information'!$R$8</f>
        <v>0</v>
      </c>
      <c r="D858" s="182" t="s">
        <v>441</v>
      </c>
      <c r="E858" s="183" t="s">
        <v>1717</v>
      </c>
      <c r="F858" s="182" t="s">
        <v>11914</v>
      </c>
      <c r="G858" s="186">
        <f>'4. Campaign staff'!F19</f>
        <v>0</v>
      </c>
    </row>
    <row r="859" spans="1:7" x14ac:dyDescent="0.3">
      <c r="A859" s="181">
        <v>858</v>
      </c>
      <c r="B859" s="181" t="str">
        <f t="shared" si="37"/>
        <v>0-4.04-11</v>
      </c>
      <c r="C859" s="182">
        <f>'1. General information'!$R$8</f>
        <v>0</v>
      </c>
      <c r="D859" s="182" t="s">
        <v>441</v>
      </c>
      <c r="E859" s="183" t="s">
        <v>1718</v>
      </c>
      <c r="F859" s="182" t="s">
        <v>11915</v>
      </c>
      <c r="G859" s="186">
        <f>'4. Campaign staff'!F20</f>
        <v>0</v>
      </c>
    </row>
    <row r="860" spans="1:7" x14ac:dyDescent="0.3">
      <c r="A860" s="181">
        <v>859</v>
      </c>
      <c r="B860" s="181" t="str">
        <f t="shared" si="37"/>
        <v>0-4.04-12</v>
      </c>
      <c r="C860" s="182">
        <f>'1. General information'!$R$8</f>
        <v>0</v>
      </c>
      <c r="D860" s="182" t="s">
        <v>441</v>
      </c>
      <c r="E860" s="183" t="s">
        <v>1719</v>
      </c>
      <c r="F860" s="182" t="s">
        <v>11916</v>
      </c>
      <c r="G860" s="186">
        <f>'4. Campaign staff'!F21</f>
        <v>0</v>
      </c>
    </row>
    <row r="861" spans="1:7" x14ac:dyDescent="0.3">
      <c r="A861" s="181">
        <v>860</v>
      </c>
      <c r="B861" s="181" t="str">
        <f t="shared" si="37"/>
        <v>0-4.04-13</v>
      </c>
      <c r="C861" s="182">
        <f>'1. General information'!$R$8</f>
        <v>0</v>
      </c>
      <c r="D861" s="182" t="s">
        <v>441</v>
      </c>
      <c r="E861" s="183" t="s">
        <v>1720</v>
      </c>
      <c r="F861" s="182" t="s">
        <v>11917</v>
      </c>
      <c r="G861" s="186">
        <f>'4. Campaign staff'!F22</f>
        <v>0</v>
      </c>
    </row>
    <row r="862" spans="1:7" x14ac:dyDescent="0.3">
      <c r="A862" s="181">
        <v>861</v>
      </c>
      <c r="B862" s="181" t="str">
        <f t="shared" si="37"/>
        <v>0-4.04-14</v>
      </c>
      <c r="C862" s="182">
        <f>'1. General information'!$R$8</f>
        <v>0</v>
      </c>
      <c r="D862" s="182" t="s">
        <v>441</v>
      </c>
      <c r="E862" s="183" t="s">
        <v>1721</v>
      </c>
      <c r="F862" s="182" t="s">
        <v>11918</v>
      </c>
      <c r="G862" s="186">
        <f>'4. Campaign staff'!F23</f>
        <v>0</v>
      </c>
    </row>
    <row r="863" spans="1:7" x14ac:dyDescent="0.3">
      <c r="A863" s="181">
        <v>862</v>
      </c>
      <c r="B863" s="181" t="str">
        <f t="shared" si="37"/>
        <v>0-4.04-15</v>
      </c>
      <c r="C863" s="182">
        <f>'1. General information'!$R$8</f>
        <v>0</v>
      </c>
      <c r="D863" s="182" t="s">
        <v>441</v>
      </c>
      <c r="E863" s="183" t="s">
        <v>1722</v>
      </c>
      <c r="F863" s="182" t="s">
        <v>11919</v>
      </c>
      <c r="G863" s="186">
        <f>'4. Campaign staff'!F24</f>
        <v>0</v>
      </c>
    </row>
    <row r="864" spans="1:7" x14ac:dyDescent="0.3">
      <c r="A864" s="181">
        <v>863</v>
      </c>
      <c r="B864" s="181" t="str">
        <f t="shared" si="37"/>
        <v>0-4.04-16</v>
      </c>
      <c r="C864" s="182">
        <f>'1. General information'!$R$8</f>
        <v>0</v>
      </c>
      <c r="D864" s="182" t="s">
        <v>441</v>
      </c>
      <c r="E864" s="183" t="s">
        <v>1723</v>
      </c>
      <c r="F864" s="182" t="s">
        <v>11920</v>
      </c>
      <c r="G864" s="186">
        <f>'4. Campaign staff'!F25</f>
        <v>0</v>
      </c>
    </row>
    <row r="865" spans="1:7" x14ac:dyDescent="0.3">
      <c r="A865" s="181">
        <v>864</v>
      </c>
      <c r="B865" s="181" t="str">
        <f t="shared" si="37"/>
        <v>0-4.04-17</v>
      </c>
      <c r="C865" s="182">
        <f>'1. General information'!$R$8</f>
        <v>0</v>
      </c>
      <c r="D865" s="182" t="s">
        <v>441</v>
      </c>
      <c r="E865" s="183" t="s">
        <v>1724</v>
      </c>
      <c r="F865" s="182" t="s">
        <v>11921</v>
      </c>
      <c r="G865" s="186">
        <f>'4. Campaign staff'!F26</f>
        <v>0</v>
      </c>
    </row>
    <row r="866" spans="1:7" x14ac:dyDescent="0.3">
      <c r="A866" s="181">
        <v>865</v>
      </c>
      <c r="B866" s="181" t="str">
        <f t="shared" si="37"/>
        <v>0-4.04-18</v>
      </c>
      <c r="C866" s="182">
        <f>'1. General information'!$R$8</f>
        <v>0</v>
      </c>
      <c r="D866" s="182" t="s">
        <v>441</v>
      </c>
      <c r="E866" s="183" t="s">
        <v>1725</v>
      </c>
      <c r="F866" s="182" t="s">
        <v>11922</v>
      </c>
      <c r="G866" s="186">
        <f>'4. Campaign staff'!F27</f>
        <v>0</v>
      </c>
    </row>
    <row r="867" spans="1:7" x14ac:dyDescent="0.3">
      <c r="A867" s="181">
        <v>866</v>
      </c>
      <c r="B867" s="181" t="str">
        <f t="shared" si="37"/>
        <v>0-4.04-19</v>
      </c>
      <c r="C867" s="182">
        <f>'1. General information'!$R$8</f>
        <v>0</v>
      </c>
      <c r="D867" s="182" t="s">
        <v>441</v>
      </c>
      <c r="E867" s="183" t="s">
        <v>1726</v>
      </c>
      <c r="F867" s="182" t="s">
        <v>11923</v>
      </c>
      <c r="G867" s="186">
        <f>'4. Campaign staff'!F28</f>
        <v>0</v>
      </c>
    </row>
    <row r="868" spans="1:7" x14ac:dyDescent="0.3">
      <c r="A868" s="181">
        <v>867</v>
      </c>
      <c r="B868" s="181" t="str">
        <f t="shared" si="37"/>
        <v>0-4.04-20</v>
      </c>
      <c r="C868" s="182">
        <f>'1. General information'!$R$8</f>
        <v>0</v>
      </c>
      <c r="D868" s="182" t="s">
        <v>441</v>
      </c>
      <c r="E868" s="183" t="s">
        <v>1727</v>
      </c>
      <c r="F868" s="182" t="s">
        <v>11924</v>
      </c>
      <c r="G868" s="186">
        <f>'4. Campaign staff'!F29</f>
        <v>0</v>
      </c>
    </row>
    <row r="869" spans="1:7" x14ac:dyDescent="0.3">
      <c r="A869" s="181">
        <v>868</v>
      </c>
      <c r="B869" s="181" t="str">
        <f t="shared" si="37"/>
        <v>0-4.04-21</v>
      </c>
      <c r="C869" s="182">
        <f>'1. General information'!$R$8</f>
        <v>0</v>
      </c>
      <c r="D869" s="182" t="s">
        <v>441</v>
      </c>
      <c r="E869" s="183" t="s">
        <v>1728</v>
      </c>
      <c r="F869" s="182" t="s">
        <v>11925</v>
      </c>
      <c r="G869" s="186">
        <f>'4. Campaign staff'!F30</f>
        <v>0</v>
      </c>
    </row>
    <row r="870" spans="1:7" x14ac:dyDescent="0.3">
      <c r="A870" s="181">
        <v>869</v>
      </c>
      <c r="B870" s="181" t="str">
        <f t="shared" si="37"/>
        <v>0-4.04-22</v>
      </c>
      <c r="C870" s="182">
        <f>'1. General information'!$R$8</f>
        <v>0</v>
      </c>
      <c r="D870" s="182" t="s">
        <v>441</v>
      </c>
      <c r="E870" s="183" t="s">
        <v>1729</v>
      </c>
      <c r="F870" s="182" t="s">
        <v>11926</v>
      </c>
      <c r="G870" s="186">
        <f>'4. Campaign staff'!F31</f>
        <v>0</v>
      </c>
    </row>
    <row r="871" spans="1:7" x14ac:dyDescent="0.3">
      <c r="A871" s="181">
        <v>870</v>
      </c>
      <c r="B871" s="181" t="str">
        <f t="shared" ref="B871:B934" si="38">CONCATENATE(LEFT(C871,2),"-",E871)</f>
        <v>0-4.04-23</v>
      </c>
      <c r="C871" s="182">
        <f>'1. General information'!$R$8</f>
        <v>0</v>
      </c>
      <c r="D871" s="182" t="s">
        <v>441</v>
      </c>
      <c r="E871" s="183" t="s">
        <v>1730</v>
      </c>
      <c r="F871" s="182" t="s">
        <v>11927</v>
      </c>
      <c r="G871" s="186">
        <f>'4. Campaign staff'!F32</f>
        <v>0</v>
      </c>
    </row>
    <row r="872" spans="1:7" x14ac:dyDescent="0.3">
      <c r="A872" s="181">
        <v>871</v>
      </c>
      <c r="B872" s="181" t="str">
        <f t="shared" si="38"/>
        <v>0-4.04-24</v>
      </c>
      <c r="C872" s="182">
        <f>'1. General information'!$R$8</f>
        <v>0</v>
      </c>
      <c r="D872" s="182" t="s">
        <v>441</v>
      </c>
      <c r="E872" s="183" t="s">
        <v>1731</v>
      </c>
      <c r="F872" s="182" t="s">
        <v>11928</v>
      </c>
      <c r="G872" s="186">
        <f>'4. Campaign staff'!F33</f>
        <v>0</v>
      </c>
    </row>
    <row r="873" spans="1:7" x14ac:dyDescent="0.3">
      <c r="A873" s="181">
        <v>872</v>
      </c>
      <c r="B873" s="181" t="str">
        <f t="shared" si="38"/>
        <v>0-4.04-25</v>
      </c>
      <c r="C873" s="182">
        <f>'1. General information'!$R$8</f>
        <v>0</v>
      </c>
      <c r="D873" s="182" t="s">
        <v>441</v>
      </c>
      <c r="E873" s="183" t="s">
        <v>1732</v>
      </c>
      <c r="F873" s="182" t="s">
        <v>11929</v>
      </c>
      <c r="G873" s="186">
        <f>'4. Campaign staff'!F34</f>
        <v>0</v>
      </c>
    </row>
    <row r="874" spans="1:7" x14ac:dyDescent="0.3">
      <c r="A874" s="181">
        <v>873</v>
      </c>
      <c r="B874" s="181" t="str">
        <f t="shared" si="38"/>
        <v>0-4.04-26</v>
      </c>
      <c r="C874" s="182">
        <f>'1. General information'!$R$8</f>
        <v>0</v>
      </c>
      <c r="D874" s="182" t="s">
        <v>441</v>
      </c>
      <c r="E874" s="183" t="s">
        <v>1733</v>
      </c>
      <c r="F874" s="182" t="s">
        <v>11930</v>
      </c>
      <c r="G874" s="186">
        <f>'4. Campaign staff'!F35</f>
        <v>0</v>
      </c>
    </row>
    <row r="875" spans="1:7" x14ac:dyDescent="0.3">
      <c r="A875" s="181">
        <v>874</v>
      </c>
      <c r="B875" s="181" t="str">
        <f t="shared" si="38"/>
        <v>0-4.04-27</v>
      </c>
      <c r="C875" s="182">
        <f>'1. General information'!$R$8</f>
        <v>0</v>
      </c>
      <c r="D875" s="182" t="s">
        <v>441</v>
      </c>
      <c r="E875" s="183" t="s">
        <v>1734</v>
      </c>
      <c r="F875" s="182" t="s">
        <v>11931</v>
      </c>
      <c r="G875" s="186">
        <f>'4. Campaign staff'!F36</f>
        <v>0</v>
      </c>
    </row>
    <row r="876" spans="1:7" x14ac:dyDescent="0.3">
      <c r="A876" s="181">
        <v>875</v>
      </c>
      <c r="B876" s="181" t="str">
        <f t="shared" si="38"/>
        <v>0-4.04-28</v>
      </c>
      <c r="C876" s="182">
        <f>'1. General information'!$R$8</f>
        <v>0</v>
      </c>
      <c r="D876" s="182" t="s">
        <v>441</v>
      </c>
      <c r="E876" s="183" t="s">
        <v>1735</v>
      </c>
      <c r="F876" s="182" t="s">
        <v>11932</v>
      </c>
      <c r="G876" s="186">
        <f>'4. Campaign staff'!F37</f>
        <v>0</v>
      </c>
    </row>
    <row r="877" spans="1:7" x14ac:dyDescent="0.3">
      <c r="A877" s="181">
        <v>876</v>
      </c>
      <c r="B877" s="181" t="str">
        <f t="shared" si="38"/>
        <v>0-4.04-29</v>
      </c>
      <c r="C877" s="182">
        <f>'1. General information'!$R$8</f>
        <v>0</v>
      </c>
      <c r="D877" s="182" t="s">
        <v>441</v>
      </c>
      <c r="E877" s="183" t="s">
        <v>1736</v>
      </c>
      <c r="F877" s="182" t="s">
        <v>11933</v>
      </c>
      <c r="G877" s="186">
        <f>'4. Campaign staff'!F38</f>
        <v>0</v>
      </c>
    </row>
    <row r="878" spans="1:7" x14ac:dyDescent="0.3">
      <c r="A878" s="181">
        <v>877</v>
      </c>
      <c r="B878" s="181" t="str">
        <f t="shared" si="38"/>
        <v>0-4.04-30</v>
      </c>
      <c r="C878" s="182">
        <f>'1. General information'!$R$8</f>
        <v>0</v>
      </c>
      <c r="D878" s="182" t="s">
        <v>441</v>
      </c>
      <c r="E878" s="183" t="s">
        <v>1737</v>
      </c>
      <c r="F878" s="182" t="s">
        <v>11934</v>
      </c>
      <c r="G878" s="186">
        <f>'4. Campaign staff'!F39</f>
        <v>0</v>
      </c>
    </row>
    <row r="879" spans="1:7" x14ac:dyDescent="0.3">
      <c r="A879" s="181">
        <v>878</v>
      </c>
      <c r="B879" s="181" t="str">
        <f t="shared" si="38"/>
        <v>0-4.04-31</v>
      </c>
      <c r="C879" s="182">
        <f>'1. General information'!$R$8</f>
        <v>0</v>
      </c>
      <c r="D879" s="182" t="s">
        <v>441</v>
      </c>
      <c r="E879" s="183" t="s">
        <v>1738</v>
      </c>
      <c r="F879" s="182" t="s">
        <v>11935</v>
      </c>
      <c r="G879" s="186">
        <f>'4. Campaign staff'!F40</f>
        <v>0</v>
      </c>
    </row>
    <row r="880" spans="1:7" x14ac:dyDescent="0.3">
      <c r="A880" s="181">
        <v>879</v>
      </c>
      <c r="B880" s="181" t="str">
        <f t="shared" si="38"/>
        <v>0-4.04-32</v>
      </c>
      <c r="C880" s="182">
        <f>'1. General information'!$R$8</f>
        <v>0</v>
      </c>
      <c r="D880" s="182" t="s">
        <v>441</v>
      </c>
      <c r="E880" s="183" t="s">
        <v>1739</v>
      </c>
      <c r="F880" s="182" t="s">
        <v>11936</v>
      </c>
      <c r="G880" s="186">
        <f>'4. Campaign staff'!F41</f>
        <v>0</v>
      </c>
    </row>
    <row r="881" spans="1:7" x14ac:dyDescent="0.3">
      <c r="A881" s="181">
        <v>880</v>
      </c>
      <c r="B881" s="181" t="str">
        <f t="shared" si="38"/>
        <v>0-4.04-33</v>
      </c>
      <c r="C881" s="182">
        <f>'1. General information'!$R$8</f>
        <v>0</v>
      </c>
      <c r="D881" s="182" t="s">
        <v>441</v>
      </c>
      <c r="E881" s="183" t="s">
        <v>1740</v>
      </c>
      <c r="F881" s="182" t="s">
        <v>11937</v>
      </c>
      <c r="G881" s="186">
        <f>'4. Campaign staff'!F42</f>
        <v>0</v>
      </c>
    </row>
    <row r="882" spans="1:7" x14ac:dyDescent="0.3">
      <c r="A882" s="181">
        <v>881</v>
      </c>
      <c r="B882" s="181" t="str">
        <f t="shared" si="38"/>
        <v>0-4.04-34</v>
      </c>
      <c r="C882" s="182">
        <f>'1. General information'!$R$8</f>
        <v>0</v>
      </c>
      <c r="D882" s="182" t="s">
        <v>441</v>
      </c>
      <c r="E882" s="183" t="s">
        <v>1741</v>
      </c>
      <c r="F882" s="182" t="s">
        <v>11938</v>
      </c>
      <c r="G882" s="186">
        <f>'4. Campaign staff'!F43</f>
        <v>0</v>
      </c>
    </row>
    <row r="883" spans="1:7" x14ac:dyDescent="0.3">
      <c r="A883" s="181">
        <v>882</v>
      </c>
      <c r="B883" s="181" t="str">
        <f t="shared" si="38"/>
        <v>0-4.04-35</v>
      </c>
      <c r="C883" s="182">
        <f>'1. General information'!$R$8</f>
        <v>0</v>
      </c>
      <c r="D883" s="182" t="s">
        <v>441</v>
      </c>
      <c r="E883" s="183" t="s">
        <v>1742</v>
      </c>
      <c r="F883" s="182" t="s">
        <v>11939</v>
      </c>
      <c r="G883" s="186">
        <f>'4. Campaign staff'!F44</f>
        <v>0</v>
      </c>
    </row>
    <row r="884" spans="1:7" x14ac:dyDescent="0.3">
      <c r="A884" s="181">
        <v>883</v>
      </c>
      <c r="B884" s="181" t="str">
        <f t="shared" si="38"/>
        <v>0-4.04-36</v>
      </c>
      <c r="C884" s="182">
        <f>'1. General information'!$R$8</f>
        <v>0</v>
      </c>
      <c r="D884" s="182" t="s">
        <v>441</v>
      </c>
      <c r="E884" s="183" t="s">
        <v>1743</v>
      </c>
      <c r="F884" s="182" t="s">
        <v>11940</v>
      </c>
      <c r="G884" s="186">
        <f>'4. Campaign staff'!F45</f>
        <v>0</v>
      </c>
    </row>
    <row r="885" spans="1:7" x14ac:dyDescent="0.3">
      <c r="A885" s="181">
        <v>884</v>
      </c>
      <c r="B885" s="181" t="str">
        <f t="shared" si="38"/>
        <v>0-4.04-37</v>
      </c>
      <c r="C885" s="182">
        <f>'1. General information'!$R$8</f>
        <v>0</v>
      </c>
      <c r="D885" s="182" t="s">
        <v>441</v>
      </c>
      <c r="E885" s="183" t="s">
        <v>1744</v>
      </c>
      <c r="F885" s="182" t="s">
        <v>11941</v>
      </c>
      <c r="G885" s="186">
        <f>'4. Campaign staff'!F46</f>
        <v>0</v>
      </c>
    </row>
    <row r="886" spans="1:7" x14ac:dyDescent="0.3">
      <c r="A886" s="181">
        <v>885</v>
      </c>
      <c r="B886" s="181" t="str">
        <f t="shared" si="38"/>
        <v>0-4.04-38</v>
      </c>
      <c r="C886" s="182">
        <f>'1. General information'!$R$8</f>
        <v>0</v>
      </c>
      <c r="D886" s="182" t="s">
        <v>441</v>
      </c>
      <c r="E886" s="183" t="s">
        <v>1745</v>
      </c>
      <c r="F886" s="182" t="s">
        <v>11942</v>
      </c>
      <c r="G886" s="186">
        <f>'4. Campaign staff'!F47</f>
        <v>0</v>
      </c>
    </row>
    <row r="887" spans="1:7" x14ac:dyDescent="0.3">
      <c r="A887" s="181">
        <v>886</v>
      </c>
      <c r="B887" s="181" t="str">
        <f t="shared" si="38"/>
        <v>0-4.04-39</v>
      </c>
      <c r="C887" s="182">
        <f>'1. General information'!$R$8</f>
        <v>0</v>
      </c>
      <c r="D887" s="182" t="s">
        <v>441</v>
      </c>
      <c r="E887" s="183" t="s">
        <v>1746</v>
      </c>
      <c r="F887" s="182" t="s">
        <v>11943</v>
      </c>
      <c r="G887" s="186">
        <f>'4. Campaign staff'!F48</f>
        <v>0</v>
      </c>
    </row>
    <row r="888" spans="1:7" x14ac:dyDescent="0.3">
      <c r="A888" s="181">
        <v>887</v>
      </c>
      <c r="B888" s="181" t="str">
        <f t="shared" si="38"/>
        <v>0-4.04-40</v>
      </c>
      <c r="C888" s="182">
        <f>'1. General information'!$R$8</f>
        <v>0</v>
      </c>
      <c r="D888" s="182" t="s">
        <v>441</v>
      </c>
      <c r="E888" s="183" t="s">
        <v>1747</v>
      </c>
      <c r="F888" s="182" t="s">
        <v>11944</v>
      </c>
      <c r="G888" s="186">
        <f>'4. Campaign staff'!F49</f>
        <v>0</v>
      </c>
    </row>
    <row r="889" spans="1:7" x14ac:dyDescent="0.3">
      <c r="A889" s="181">
        <v>888</v>
      </c>
      <c r="B889" s="181" t="str">
        <f t="shared" si="38"/>
        <v>0-4.04-41</v>
      </c>
      <c r="C889" s="182">
        <f>'1. General information'!$R$8</f>
        <v>0</v>
      </c>
      <c r="D889" s="182" t="s">
        <v>441</v>
      </c>
      <c r="E889" s="183" t="s">
        <v>1748</v>
      </c>
      <c r="F889" s="182" t="s">
        <v>11945</v>
      </c>
      <c r="G889" s="186">
        <f>'4. Campaign staff'!F50</f>
        <v>0</v>
      </c>
    </row>
    <row r="890" spans="1:7" x14ac:dyDescent="0.3">
      <c r="A890" s="181">
        <v>889</v>
      </c>
      <c r="B890" s="181" t="str">
        <f t="shared" si="38"/>
        <v>0-4.04-42</v>
      </c>
      <c r="C890" s="182">
        <f>'1. General information'!$R$8</f>
        <v>0</v>
      </c>
      <c r="D890" s="182" t="s">
        <v>441</v>
      </c>
      <c r="E890" s="183" t="s">
        <v>1749</v>
      </c>
      <c r="F890" s="182" t="s">
        <v>11946</v>
      </c>
      <c r="G890" s="186">
        <f>'4. Campaign staff'!F51</f>
        <v>0</v>
      </c>
    </row>
    <row r="891" spans="1:7" x14ac:dyDescent="0.3">
      <c r="A891" s="181">
        <v>890</v>
      </c>
      <c r="B891" s="181" t="str">
        <f t="shared" si="38"/>
        <v>0-4.04-43</v>
      </c>
      <c r="C891" s="182">
        <f>'1. General information'!$R$8</f>
        <v>0</v>
      </c>
      <c r="D891" s="182" t="s">
        <v>441</v>
      </c>
      <c r="E891" s="183" t="s">
        <v>1750</v>
      </c>
      <c r="F891" s="182" t="s">
        <v>11947</v>
      </c>
      <c r="G891" s="186">
        <f>'4. Campaign staff'!F52</f>
        <v>0</v>
      </c>
    </row>
    <row r="892" spans="1:7" x14ac:dyDescent="0.3">
      <c r="A892" s="181">
        <v>891</v>
      </c>
      <c r="B892" s="181" t="str">
        <f t="shared" si="38"/>
        <v>0-4.04-44</v>
      </c>
      <c r="C892" s="182">
        <f>'1. General information'!$R$8</f>
        <v>0</v>
      </c>
      <c r="D892" s="182" t="s">
        <v>441</v>
      </c>
      <c r="E892" s="183" t="s">
        <v>1751</v>
      </c>
      <c r="F892" s="182" t="s">
        <v>11948</v>
      </c>
      <c r="G892" s="186">
        <f>'4. Campaign staff'!F53</f>
        <v>0</v>
      </c>
    </row>
    <row r="893" spans="1:7" x14ac:dyDescent="0.3">
      <c r="A893" s="181">
        <v>892</v>
      </c>
      <c r="B893" s="181" t="str">
        <f t="shared" si="38"/>
        <v>0-4.04-45</v>
      </c>
      <c r="C893" s="182">
        <f>'1. General information'!$R$8</f>
        <v>0</v>
      </c>
      <c r="D893" s="182" t="s">
        <v>441</v>
      </c>
      <c r="E893" s="183" t="s">
        <v>1752</v>
      </c>
      <c r="F893" s="182" t="s">
        <v>11949</v>
      </c>
      <c r="G893" s="186">
        <f>'4. Campaign staff'!F54</f>
        <v>0</v>
      </c>
    </row>
    <row r="894" spans="1:7" x14ac:dyDescent="0.3">
      <c r="A894" s="181">
        <v>893</v>
      </c>
      <c r="B894" s="181" t="str">
        <f t="shared" si="38"/>
        <v>0-4.04-46</v>
      </c>
      <c r="C894" s="182">
        <f>'1. General information'!$R$8</f>
        <v>0</v>
      </c>
      <c r="D894" s="182" t="s">
        <v>441</v>
      </c>
      <c r="E894" s="183" t="s">
        <v>1753</v>
      </c>
      <c r="F894" s="182" t="s">
        <v>11950</v>
      </c>
      <c r="G894" s="186">
        <f>'4. Campaign staff'!F55</f>
        <v>0</v>
      </c>
    </row>
    <row r="895" spans="1:7" x14ac:dyDescent="0.3">
      <c r="A895" s="181">
        <v>894</v>
      </c>
      <c r="B895" s="181" t="str">
        <f t="shared" si="38"/>
        <v>0-4.04-47</v>
      </c>
      <c r="C895" s="182">
        <f>'1. General information'!$R$8</f>
        <v>0</v>
      </c>
      <c r="D895" s="182" t="s">
        <v>441</v>
      </c>
      <c r="E895" s="183" t="s">
        <v>1754</v>
      </c>
      <c r="F895" s="182" t="s">
        <v>11951</v>
      </c>
      <c r="G895" s="186">
        <f>'4. Campaign staff'!F56</f>
        <v>0</v>
      </c>
    </row>
    <row r="896" spans="1:7" x14ac:dyDescent="0.3">
      <c r="A896" s="181">
        <v>895</v>
      </c>
      <c r="B896" s="181" t="str">
        <f t="shared" si="38"/>
        <v>0-4.04-48</v>
      </c>
      <c r="C896" s="182">
        <f>'1. General information'!$R$8</f>
        <v>0</v>
      </c>
      <c r="D896" s="182" t="s">
        <v>441</v>
      </c>
      <c r="E896" s="183" t="s">
        <v>1755</v>
      </c>
      <c r="F896" s="182" t="s">
        <v>11952</v>
      </c>
      <c r="G896" s="186">
        <f>'4. Campaign staff'!F57</f>
        <v>0</v>
      </c>
    </row>
    <row r="897" spans="1:7" x14ac:dyDescent="0.3">
      <c r="A897" s="181">
        <v>896</v>
      </c>
      <c r="B897" s="181" t="str">
        <f t="shared" si="38"/>
        <v>0-4.04-49</v>
      </c>
      <c r="C897" s="182">
        <f>'1. General information'!$R$8</f>
        <v>0</v>
      </c>
      <c r="D897" s="182" t="s">
        <v>441</v>
      </c>
      <c r="E897" s="183" t="s">
        <v>1756</v>
      </c>
      <c r="F897" s="182" t="s">
        <v>11953</v>
      </c>
      <c r="G897" s="186">
        <f>'4. Campaign staff'!F58</f>
        <v>0</v>
      </c>
    </row>
    <row r="898" spans="1:7" x14ac:dyDescent="0.3">
      <c r="A898" s="181">
        <v>897</v>
      </c>
      <c r="B898" s="181" t="str">
        <f t="shared" si="38"/>
        <v>0-4.04-50</v>
      </c>
      <c r="C898" s="182">
        <f>'1. General information'!$R$8</f>
        <v>0</v>
      </c>
      <c r="D898" s="182" t="s">
        <v>441</v>
      </c>
      <c r="E898" s="183" t="s">
        <v>1757</v>
      </c>
      <c r="F898" s="182" t="s">
        <v>11954</v>
      </c>
      <c r="G898" s="186">
        <f>'4. Campaign staff'!F59</f>
        <v>0</v>
      </c>
    </row>
    <row r="899" spans="1:7" x14ac:dyDescent="0.3">
      <c r="A899" s="181">
        <v>898</v>
      </c>
      <c r="B899" s="181" t="str">
        <f t="shared" si="38"/>
        <v>0-4.04-51</v>
      </c>
      <c r="C899" s="182">
        <f>'1. General information'!$R$8</f>
        <v>0</v>
      </c>
      <c r="D899" s="182" t="s">
        <v>441</v>
      </c>
      <c r="E899" s="183" t="s">
        <v>1758</v>
      </c>
      <c r="F899" s="182" t="s">
        <v>11955</v>
      </c>
      <c r="G899" s="186">
        <f>'4. Campaign staff'!F60</f>
        <v>0</v>
      </c>
    </row>
    <row r="900" spans="1:7" x14ac:dyDescent="0.3">
      <c r="A900" s="181">
        <v>899</v>
      </c>
      <c r="B900" s="181" t="str">
        <f t="shared" si="38"/>
        <v>0-4.04-52</v>
      </c>
      <c r="C900" s="182">
        <f>'1. General information'!$R$8</f>
        <v>0</v>
      </c>
      <c r="D900" s="182" t="s">
        <v>441</v>
      </c>
      <c r="E900" s="183" t="s">
        <v>1759</v>
      </c>
      <c r="F900" s="182" t="s">
        <v>11956</v>
      </c>
      <c r="G900" s="186">
        <f>'4. Campaign staff'!F61</f>
        <v>0</v>
      </c>
    </row>
    <row r="901" spans="1:7" x14ac:dyDescent="0.3">
      <c r="A901" s="181">
        <v>900</v>
      </c>
      <c r="B901" s="181" t="str">
        <f t="shared" si="38"/>
        <v>0-4.04-53</v>
      </c>
      <c r="C901" s="182">
        <f>'1. General information'!$R$8</f>
        <v>0</v>
      </c>
      <c r="D901" s="182" t="s">
        <v>441</v>
      </c>
      <c r="E901" s="183" t="s">
        <v>1760</v>
      </c>
      <c r="F901" s="182" t="s">
        <v>11957</v>
      </c>
      <c r="G901" s="186">
        <f>'4. Campaign staff'!F62</f>
        <v>0</v>
      </c>
    </row>
    <row r="902" spans="1:7" x14ac:dyDescent="0.3">
      <c r="A902" s="181">
        <v>901</v>
      </c>
      <c r="B902" s="181" t="str">
        <f t="shared" si="38"/>
        <v>0-4.04-54</v>
      </c>
      <c r="C902" s="182">
        <f>'1. General information'!$R$8</f>
        <v>0</v>
      </c>
      <c r="D902" s="182" t="s">
        <v>441</v>
      </c>
      <c r="E902" s="183" t="s">
        <v>1761</v>
      </c>
      <c r="F902" s="182" t="s">
        <v>11958</v>
      </c>
      <c r="G902" s="186">
        <f>'4. Campaign staff'!F63</f>
        <v>0</v>
      </c>
    </row>
    <row r="903" spans="1:7" x14ac:dyDescent="0.3">
      <c r="A903" s="181">
        <v>902</v>
      </c>
      <c r="B903" s="181" t="str">
        <f t="shared" si="38"/>
        <v>0-4.04-55</v>
      </c>
      <c r="C903" s="182">
        <f>'1. General information'!$R$8</f>
        <v>0</v>
      </c>
      <c r="D903" s="182" t="s">
        <v>441</v>
      </c>
      <c r="E903" s="183" t="s">
        <v>1762</v>
      </c>
      <c r="F903" s="182" t="s">
        <v>11959</v>
      </c>
      <c r="G903" s="186">
        <f>'4. Campaign staff'!F64</f>
        <v>0</v>
      </c>
    </row>
    <row r="904" spans="1:7" x14ac:dyDescent="0.3">
      <c r="A904" s="181">
        <v>903</v>
      </c>
      <c r="B904" s="181" t="str">
        <f t="shared" si="38"/>
        <v>0-4.04-56</v>
      </c>
      <c r="C904" s="182">
        <f>'1. General information'!$R$8</f>
        <v>0</v>
      </c>
      <c r="D904" s="182" t="s">
        <v>441</v>
      </c>
      <c r="E904" s="183" t="s">
        <v>1763</v>
      </c>
      <c r="F904" s="182" t="s">
        <v>11960</v>
      </c>
      <c r="G904" s="186">
        <f>'4. Campaign staff'!F65</f>
        <v>0</v>
      </c>
    </row>
    <row r="905" spans="1:7" x14ac:dyDescent="0.3">
      <c r="A905" s="181">
        <v>904</v>
      </c>
      <c r="B905" s="181" t="str">
        <f t="shared" si="38"/>
        <v>0-4.04-57</v>
      </c>
      <c r="C905" s="182">
        <f>'1. General information'!$R$8</f>
        <v>0</v>
      </c>
      <c r="D905" s="182" t="s">
        <v>441</v>
      </c>
      <c r="E905" s="183" t="s">
        <v>1764</v>
      </c>
      <c r="F905" s="182" t="s">
        <v>11961</v>
      </c>
      <c r="G905" s="186">
        <f>'4. Campaign staff'!F66</f>
        <v>0</v>
      </c>
    </row>
    <row r="906" spans="1:7" x14ac:dyDescent="0.3">
      <c r="A906" s="181">
        <v>905</v>
      </c>
      <c r="B906" s="181" t="str">
        <f t="shared" si="38"/>
        <v>0-4.04-58</v>
      </c>
      <c r="C906" s="182">
        <f>'1. General information'!$R$8</f>
        <v>0</v>
      </c>
      <c r="D906" s="182" t="s">
        <v>441</v>
      </c>
      <c r="E906" s="183" t="s">
        <v>1765</v>
      </c>
      <c r="F906" s="182" t="s">
        <v>11962</v>
      </c>
      <c r="G906" s="186">
        <f>'4. Campaign staff'!F67</f>
        <v>0</v>
      </c>
    </row>
    <row r="907" spans="1:7" x14ac:dyDescent="0.3">
      <c r="A907" s="181">
        <v>906</v>
      </c>
      <c r="B907" s="181" t="str">
        <f t="shared" si="38"/>
        <v>0-4.04-59</v>
      </c>
      <c r="C907" s="182">
        <f>'1. General information'!$R$8</f>
        <v>0</v>
      </c>
      <c r="D907" s="182" t="s">
        <v>441</v>
      </c>
      <c r="E907" s="183" t="s">
        <v>1766</v>
      </c>
      <c r="F907" s="182" t="s">
        <v>11963</v>
      </c>
      <c r="G907" s="186">
        <f>'4. Campaign staff'!F68</f>
        <v>0</v>
      </c>
    </row>
    <row r="908" spans="1:7" x14ac:dyDescent="0.3">
      <c r="A908" s="181">
        <v>907</v>
      </c>
      <c r="B908" s="181" t="str">
        <f t="shared" si="38"/>
        <v>0-4.04-60</v>
      </c>
      <c r="C908" s="182">
        <f>'1. General information'!$R$8</f>
        <v>0</v>
      </c>
      <c r="D908" s="182" t="s">
        <v>441</v>
      </c>
      <c r="E908" s="183" t="s">
        <v>1767</v>
      </c>
      <c r="F908" s="182" t="s">
        <v>11964</v>
      </c>
      <c r="G908" s="186">
        <f>'4. Campaign staff'!F69</f>
        <v>0</v>
      </c>
    </row>
    <row r="909" spans="1:7" x14ac:dyDescent="0.3">
      <c r="A909" s="181">
        <v>908</v>
      </c>
      <c r="B909" s="181" t="str">
        <f t="shared" si="38"/>
        <v>0-4.04-61</v>
      </c>
      <c r="C909" s="182">
        <f>'1. General information'!$R$8</f>
        <v>0</v>
      </c>
      <c r="D909" s="182" t="s">
        <v>441</v>
      </c>
      <c r="E909" s="183" t="s">
        <v>1768</v>
      </c>
      <c r="F909" s="182" t="s">
        <v>11965</v>
      </c>
      <c r="G909" s="186">
        <f>'4. Campaign staff'!F70</f>
        <v>0</v>
      </c>
    </row>
    <row r="910" spans="1:7" x14ac:dyDescent="0.3">
      <c r="A910" s="181">
        <v>909</v>
      </c>
      <c r="B910" s="181" t="str">
        <f t="shared" si="38"/>
        <v>0-4.04-62</v>
      </c>
      <c r="C910" s="182">
        <f>'1. General information'!$R$8</f>
        <v>0</v>
      </c>
      <c r="D910" s="182" t="s">
        <v>441</v>
      </c>
      <c r="E910" s="183" t="s">
        <v>1769</v>
      </c>
      <c r="F910" s="182" t="s">
        <v>11966</v>
      </c>
      <c r="G910" s="186">
        <f>'4. Campaign staff'!F71</f>
        <v>0</v>
      </c>
    </row>
    <row r="911" spans="1:7" x14ac:dyDescent="0.3">
      <c r="A911" s="181">
        <v>910</v>
      </c>
      <c r="B911" s="181" t="str">
        <f t="shared" si="38"/>
        <v>0-4.04-63</v>
      </c>
      <c r="C911" s="182">
        <f>'1. General information'!$R$8</f>
        <v>0</v>
      </c>
      <c r="D911" s="182" t="s">
        <v>441</v>
      </c>
      <c r="E911" s="183" t="s">
        <v>1770</v>
      </c>
      <c r="F911" s="182" t="s">
        <v>11967</v>
      </c>
      <c r="G911" s="186">
        <f>'4. Campaign staff'!F72</f>
        <v>0</v>
      </c>
    </row>
    <row r="912" spans="1:7" x14ac:dyDescent="0.3">
      <c r="A912" s="181">
        <v>911</v>
      </c>
      <c r="B912" s="181" t="str">
        <f t="shared" si="38"/>
        <v>0-4.04-64</v>
      </c>
      <c r="C912" s="182">
        <f>'1. General information'!$R$8</f>
        <v>0</v>
      </c>
      <c r="D912" s="182" t="s">
        <v>441</v>
      </c>
      <c r="E912" s="183" t="s">
        <v>1771</v>
      </c>
      <c r="F912" s="182" t="s">
        <v>11968</v>
      </c>
      <c r="G912" s="186">
        <f>'4. Campaign staff'!F73</f>
        <v>0</v>
      </c>
    </row>
    <row r="913" spans="1:7" x14ac:dyDescent="0.3">
      <c r="A913" s="181">
        <v>912</v>
      </c>
      <c r="B913" s="181" t="str">
        <f t="shared" si="38"/>
        <v>0-4.04-65</v>
      </c>
      <c r="C913" s="182">
        <f>'1. General information'!$R$8</f>
        <v>0</v>
      </c>
      <c r="D913" s="182" t="s">
        <v>441</v>
      </c>
      <c r="E913" s="183" t="s">
        <v>1772</v>
      </c>
      <c r="F913" s="182" t="s">
        <v>11969</v>
      </c>
      <c r="G913" s="186">
        <f>'4. Campaign staff'!F74</f>
        <v>0</v>
      </c>
    </row>
    <row r="914" spans="1:7" x14ac:dyDescent="0.3">
      <c r="A914" s="181">
        <v>913</v>
      </c>
      <c r="B914" s="181" t="str">
        <f t="shared" si="38"/>
        <v>0-4.04-66</v>
      </c>
      <c r="C914" s="182">
        <f>'1. General information'!$R$8</f>
        <v>0</v>
      </c>
      <c r="D914" s="182" t="s">
        <v>441</v>
      </c>
      <c r="E914" s="183" t="s">
        <v>1773</v>
      </c>
      <c r="F914" s="182" t="s">
        <v>11970</v>
      </c>
      <c r="G914" s="186">
        <f>'4. Campaign staff'!F75</f>
        <v>0</v>
      </c>
    </row>
    <row r="915" spans="1:7" x14ac:dyDescent="0.3">
      <c r="A915" s="181">
        <v>914</v>
      </c>
      <c r="B915" s="181" t="str">
        <f t="shared" si="38"/>
        <v>0-4.04-67</v>
      </c>
      <c r="C915" s="182">
        <f>'1. General information'!$R$8</f>
        <v>0</v>
      </c>
      <c r="D915" s="182" t="s">
        <v>441</v>
      </c>
      <c r="E915" s="183" t="s">
        <v>1774</v>
      </c>
      <c r="F915" s="182" t="s">
        <v>11971</v>
      </c>
      <c r="G915" s="186">
        <f>'4. Campaign staff'!F76</f>
        <v>0</v>
      </c>
    </row>
    <row r="916" spans="1:7" x14ac:dyDescent="0.3">
      <c r="A916" s="181">
        <v>915</v>
      </c>
      <c r="B916" s="181" t="str">
        <f t="shared" si="38"/>
        <v>0-4.04-68</v>
      </c>
      <c r="C916" s="182">
        <f>'1. General information'!$R$8</f>
        <v>0</v>
      </c>
      <c r="D916" s="182" t="s">
        <v>441</v>
      </c>
      <c r="E916" s="183" t="s">
        <v>1775</v>
      </c>
      <c r="F916" s="182" t="s">
        <v>11972</v>
      </c>
      <c r="G916" s="186">
        <f>'4. Campaign staff'!F77</f>
        <v>0</v>
      </c>
    </row>
    <row r="917" spans="1:7" x14ac:dyDescent="0.3">
      <c r="A917" s="181">
        <v>916</v>
      </c>
      <c r="B917" s="181" t="str">
        <f t="shared" si="38"/>
        <v>0-4.04-69</v>
      </c>
      <c r="C917" s="182">
        <f>'1. General information'!$R$8</f>
        <v>0</v>
      </c>
      <c r="D917" s="182" t="s">
        <v>441</v>
      </c>
      <c r="E917" s="183" t="s">
        <v>1776</v>
      </c>
      <c r="F917" s="182" t="s">
        <v>11973</v>
      </c>
      <c r="G917" s="186">
        <f>'4. Campaign staff'!F78</f>
        <v>0</v>
      </c>
    </row>
    <row r="918" spans="1:7" x14ac:dyDescent="0.3">
      <c r="A918" s="181">
        <v>917</v>
      </c>
      <c r="B918" s="181" t="str">
        <f t="shared" si="38"/>
        <v>0-4.04-70</v>
      </c>
      <c r="C918" s="182">
        <f>'1. General information'!$R$8</f>
        <v>0</v>
      </c>
      <c r="D918" s="182" t="s">
        <v>441</v>
      </c>
      <c r="E918" s="183" t="s">
        <v>1777</v>
      </c>
      <c r="F918" s="182" t="s">
        <v>11974</v>
      </c>
      <c r="G918" s="186">
        <f>'4. Campaign staff'!F79</f>
        <v>0</v>
      </c>
    </row>
    <row r="919" spans="1:7" x14ac:dyDescent="0.3">
      <c r="A919" s="181">
        <v>918</v>
      </c>
      <c r="B919" s="181" t="str">
        <f t="shared" si="38"/>
        <v>0-4.04-71</v>
      </c>
      <c r="C919" s="182">
        <f>'1. General information'!$R$8</f>
        <v>0</v>
      </c>
      <c r="D919" s="182" t="s">
        <v>441</v>
      </c>
      <c r="E919" s="183" t="s">
        <v>1778</v>
      </c>
      <c r="F919" s="182" t="s">
        <v>11975</v>
      </c>
      <c r="G919" s="186">
        <f>'4. Campaign staff'!F80</f>
        <v>0</v>
      </c>
    </row>
    <row r="920" spans="1:7" x14ac:dyDescent="0.3">
      <c r="A920" s="181">
        <v>919</v>
      </c>
      <c r="B920" s="181" t="str">
        <f t="shared" si="38"/>
        <v>0-4.04-72</v>
      </c>
      <c r="C920" s="182">
        <f>'1. General information'!$R$8</f>
        <v>0</v>
      </c>
      <c r="D920" s="182" t="s">
        <v>441</v>
      </c>
      <c r="E920" s="183" t="s">
        <v>1779</v>
      </c>
      <c r="F920" s="182" t="s">
        <v>11976</v>
      </c>
      <c r="G920" s="186">
        <f>'4. Campaign staff'!F81</f>
        <v>0</v>
      </c>
    </row>
    <row r="921" spans="1:7" x14ac:dyDescent="0.3">
      <c r="A921" s="181">
        <v>920</v>
      </c>
      <c r="B921" s="181" t="str">
        <f t="shared" si="38"/>
        <v>0-4.04-73</v>
      </c>
      <c r="C921" s="182">
        <f>'1. General information'!$R$8</f>
        <v>0</v>
      </c>
      <c r="D921" s="182" t="s">
        <v>441</v>
      </c>
      <c r="E921" s="183" t="s">
        <v>1780</v>
      </c>
      <c r="F921" s="182" t="s">
        <v>11977</v>
      </c>
      <c r="G921" s="186">
        <f>'4. Campaign staff'!F82</f>
        <v>0</v>
      </c>
    </row>
    <row r="922" spans="1:7" x14ac:dyDescent="0.3">
      <c r="A922" s="181">
        <v>921</v>
      </c>
      <c r="B922" s="181" t="str">
        <f t="shared" si="38"/>
        <v>0-4.04-74</v>
      </c>
      <c r="C922" s="182">
        <f>'1. General information'!$R$8</f>
        <v>0</v>
      </c>
      <c r="D922" s="182" t="s">
        <v>441</v>
      </c>
      <c r="E922" s="183" t="s">
        <v>1781</v>
      </c>
      <c r="F922" s="182" t="s">
        <v>11978</v>
      </c>
      <c r="G922" s="186">
        <f>'4. Campaign staff'!F83</f>
        <v>0</v>
      </c>
    </row>
    <row r="923" spans="1:7" x14ac:dyDescent="0.3">
      <c r="A923" s="181">
        <v>922</v>
      </c>
      <c r="B923" s="181" t="str">
        <f t="shared" si="38"/>
        <v>0-4.04-75</v>
      </c>
      <c r="C923" s="182">
        <f>'1. General information'!$R$8</f>
        <v>0</v>
      </c>
      <c r="D923" s="182" t="s">
        <v>441</v>
      </c>
      <c r="E923" s="183" t="s">
        <v>1782</v>
      </c>
      <c r="F923" s="182" t="s">
        <v>11979</v>
      </c>
      <c r="G923" s="186">
        <f>'4. Campaign staff'!F84</f>
        <v>0</v>
      </c>
    </row>
    <row r="924" spans="1:7" x14ac:dyDescent="0.3">
      <c r="A924" s="181">
        <v>923</v>
      </c>
      <c r="B924" s="181" t="str">
        <f t="shared" si="38"/>
        <v>0-4.04-76</v>
      </c>
      <c r="C924" s="182">
        <f>'1. General information'!$R$8</f>
        <v>0</v>
      </c>
      <c r="D924" s="182" t="s">
        <v>441</v>
      </c>
      <c r="E924" s="183" t="s">
        <v>1783</v>
      </c>
      <c r="F924" s="182" t="s">
        <v>11980</v>
      </c>
      <c r="G924" s="186">
        <f>'4. Campaign staff'!F85</f>
        <v>0</v>
      </c>
    </row>
    <row r="925" spans="1:7" x14ac:dyDescent="0.3">
      <c r="A925" s="181">
        <v>924</v>
      </c>
      <c r="B925" s="181" t="str">
        <f t="shared" si="38"/>
        <v>0-4.04-77</v>
      </c>
      <c r="C925" s="182">
        <f>'1. General information'!$R$8</f>
        <v>0</v>
      </c>
      <c r="D925" s="182" t="s">
        <v>441</v>
      </c>
      <c r="E925" s="183" t="s">
        <v>1784</v>
      </c>
      <c r="F925" s="182" t="s">
        <v>11981</v>
      </c>
      <c r="G925" s="186">
        <f>'4. Campaign staff'!F86</f>
        <v>0</v>
      </c>
    </row>
    <row r="926" spans="1:7" x14ac:dyDescent="0.3">
      <c r="A926" s="181">
        <v>925</v>
      </c>
      <c r="B926" s="181" t="str">
        <f t="shared" si="38"/>
        <v>0-4.04-78</v>
      </c>
      <c r="C926" s="182">
        <f>'1. General information'!$R$8</f>
        <v>0</v>
      </c>
      <c r="D926" s="182" t="s">
        <v>441</v>
      </c>
      <c r="E926" s="183" t="s">
        <v>1785</v>
      </c>
      <c r="F926" s="182" t="s">
        <v>11982</v>
      </c>
      <c r="G926" s="186">
        <f>'4. Campaign staff'!F87</f>
        <v>0</v>
      </c>
    </row>
    <row r="927" spans="1:7" x14ac:dyDescent="0.3">
      <c r="A927" s="181">
        <v>926</v>
      </c>
      <c r="B927" s="181" t="str">
        <f t="shared" si="38"/>
        <v>0-4.04-79</v>
      </c>
      <c r="C927" s="182">
        <f>'1. General information'!$R$8</f>
        <v>0</v>
      </c>
      <c r="D927" s="182" t="s">
        <v>441</v>
      </c>
      <c r="E927" s="183" t="s">
        <v>1786</v>
      </c>
      <c r="F927" s="182" t="s">
        <v>11983</v>
      </c>
      <c r="G927" s="186">
        <f>'4. Campaign staff'!F88</f>
        <v>0</v>
      </c>
    </row>
    <row r="928" spans="1:7" x14ac:dyDescent="0.3">
      <c r="A928" s="181">
        <v>927</v>
      </c>
      <c r="B928" s="181" t="str">
        <f t="shared" si="38"/>
        <v>0-4.04-80</v>
      </c>
      <c r="C928" s="182">
        <f>'1. General information'!$R$8</f>
        <v>0</v>
      </c>
      <c r="D928" s="182" t="s">
        <v>441</v>
      </c>
      <c r="E928" s="183" t="s">
        <v>1787</v>
      </c>
      <c r="F928" s="182" t="s">
        <v>11984</v>
      </c>
      <c r="G928" s="186">
        <f>'4. Campaign staff'!F89</f>
        <v>0</v>
      </c>
    </row>
    <row r="929" spans="1:7" x14ac:dyDescent="0.3">
      <c r="A929" s="181">
        <v>928</v>
      </c>
      <c r="B929" s="181" t="str">
        <f t="shared" si="38"/>
        <v>0-4.04-81</v>
      </c>
      <c r="C929" s="182">
        <f>'1. General information'!$R$8</f>
        <v>0</v>
      </c>
      <c r="D929" s="182" t="s">
        <v>441</v>
      </c>
      <c r="E929" s="183" t="s">
        <v>1788</v>
      </c>
      <c r="F929" s="182" t="s">
        <v>11985</v>
      </c>
      <c r="G929" s="186">
        <f>'4. Campaign staff'!F90</f>
        <v>0</v>
      </c>
    </row>
    <row r="930" spans="1:7" x14ac:dyDescent="0.3">
      <c r="A930" s="181">
        <v>929</v>
      </c>
      <c r="B930" s="181" t="str">
        <f t="shared" si="38"/>
        <v>0-4.04-82</v>
      </c>
      <c r="C930" s="182">
        <f>'1. General information'!$R$8</f>
        <v>0</v>
      </c>
      <c r="D930" s="182" t="s">
        <v>441</v>
      </c>
      <c r="E930" s="183" t="s">
        <v>1789</v>
      </c>
      <c r="F930" s="182" t="s">
        <v>11986</v>
      </c>
      <c r="G930" s="186">
        <f>'4. Campaign staff'!F91</f>
        <v>0</v>
      </c>
    </row>
    <row r="931" spans="1:7" x14ac:dyDescent="0.3">
      <c r="A931" s="181">
        <v>930</v>
      </c>
      <c r="B931" s="181" t="str">
        <f t="shared" si="38"/>
        <v>0-4.04-83</v>
      </c>
      <c r="C931" s="182">
        <f>'1. General information'!$R$8</f>
        <v>0</v>
      </c>
      <c r="D931" s="182" t="s">
        <v>441</v>
      </c>
      <c r="E931" s="183" t="s">
        <v>1790</v>
      </c>
      <c r="F931" s="182" t="s">
        <v>11987</v>
      </c>
      <c r="G931" s="186">
        <f>'4. Campaign staff'!F92</f>
        <v>0</v>
      </c>
    </row>
    <row r="932" spans="1:7" x14ac:dyDescent="0.3">
      <c r="A932" s="181">
        <v>931</v>
      </c>
      <c r="B932" s="181" t="str">
        <f t="shared" si="38"/>
        <v>0-4.04-84</v>
      </c>
      <c r="C932" s="182">
        <f>'1. General information'!$R$8</f>
        <v>0</v>
      </c>
      <c r="D932" s="182" t="s">
        <v>441</v>
      </c>
      <c r="E932" s="183" t="s">
        <v>1791</v>
      </c>
      <c r="F932" s="182" t="s">
        <v>11988</v>
      </c>
      <c r="G932" s="186">
        <f>'4. Campaign staff'!F93</f>
        <v>0</v>
      </c>
    </row>
    <row r="933" spans="1:7" x14ac:dyDescent="0.3">
      <c r="A933" s="181">
        <v>932</v>
      </c>
      <c r="B933" s="181" t="str">
        <f t="shared" si="38"/>
        <v>0-4.04-85</v>
      </c>
      <c r="C933" s="182">
        <f>'1. General information'!$R$8</f>
        <v>0</v>
      </c>
      <c r="D933" s="182" t="s">
        <v>441</v>
      </c>
      <c r="E933" s="183" t="s">
        <v>1792</v>
      </c>
      <c r="F933" s="182" t="s">
        <v>11989</v>
      </c>
      <c r="G933" s="186">
        <f>'4. Campaign staff'!F94</f>
        <v>0</v>
      </c>
    </row>
    <row r="934" spans="1:7" x14ac:dyDescent="0.3">
      <c r="A934" s="181">
        <v>933</v>
      </c>
      <c r="B934" s="181" t="str">
        <f t="shared" si="38"/>
        <v>0-4.04-86</v>
      </c>
      <c r="C934" s="182">
        <f>'1. General information'!$R$8</f>
        <v>0</v>
      </c>
      <c r="D934" s="182" t="s">
        <v>441</v>
      </c>
      <c r="E934" s="183" t="s">
        <v>1793</v>
      </c>
      <c r="F934" s="182" t="s">
        <v>11990</v>
      </c>
      <c r="G934" s="186">
        <f>'4. Campaign staff'!F95</f>
        <v>0</v>
      </c>
    </row>
    <row r="935" spans="1:7" x14ac:dyDescent="0.3">
      <c r="A935" s="181">
        <v>934</v>
      </c>
      <c r="B935" s="181" t="str">
        <f t="shared" ref="B935:B1128" si="39">CONCATENATE(LEFT(C935,2),"-",E935)</f>
        <v>0-4.04-87</v>
      </c>
      <c r="C935" s="182">
        <f>'1. General information'!$R$8</f>
        <v>0</v>
      </c>
      <c r="D935" s="182" t="s">
        <v>441</v>
      </c>
      <c r="E935" s="183" t="s">
        <v>1794</v>
      </c>
      <c r="F935" s="182" t="s">
        <v>11991</v>
      </c>
      <c r="G935" s="186">
        <f>'4. Campaign staff'!F96</f>
        <v>0</v>
      </c>
    </row>
    <row r="936" spans="1:7" x14ac:dyDescent="0.3">
      <c r="A936" s="181">
        <v>935</v>
      </c>
      <c r="B936" s="181" t="str">
        <f t="shared" si="39"/>
        <v>0-4.04-88</v>
      </c>
      <c r="C936" s="182">
        <f>'1. General information'!$R$8</f>
        <v>0</v>
      </c>
      <c r="D936" s="182" t="s">
        <v>441</v>
      </c>
      <c r="E936" s="183" t="s">
        <v>1795</v>
      </c>
      <c r="F936" s="182" t="s">
        <v>11992</v>
      </c>
      <c r="G936" s="186">
        <f>'4. Campaign staff'!F97</f>
        <v>0</v>
      </c>
    </row>
    <row r="937" spans="1:7" x14ac:dyDescent="0.3">
      <c r="A937" s="181">
        <v>936</v>
      </c>
      <c r="B937" s="181" t="str">
        <f t="shared" si="39"/>
        <v>0-4.04-89</v>
      </c>
      <c r="C937" s="182">
        <f>'1. General information'!$R$8</f>
        <v>0</v>
      </c>
      <c r="D937" s="182" t="s">
        <v>441</v>
      </c>
      <c r="E937" s="183" t="s">
        <v>1796</v>
      </c>
      <c r="F937" s="182" t="s">
        <v>11993</v>
      </c>
      <c r="G937" s="186">
        <f>'4. Campaign staff'!F98</f>
        <v>0</v>
      </c>
    </row>
    <row r="938" spans="1:7" x14ac:dyDescent="0.3">
      <c r="A938" s="181">
        <v>937</v>
      </c>
      <c r="B938" s="181" t="str">
        <f t="shared" si="39"/>
        <v>0-4.04-90</v>
      </c>
      <c r="C938" s="182">
        <f>'1. General information'!$R$8</f>
        <v>0</v>
      </c>
      <c r="D938" s="182" t="s">
        <v>441</v>
      </c>
      <c r="E938" s="183" t="s">
        <v>1797</v>
      </c>
      <c r="F938" s="182" t="s">
        <v>11994</v>
      </c>
      <c r="G938" s="186">
        <f>'4. Campaign staff'!F99</f>
        <v>0</v>
      </c>
    </row>
    <row r="939" spans="1:7" x14ac:dyDescent="0.3">
      <c r="A939" s="181">
        <v>938</v>
      </c>
      <c r="B939" s="181" t="str">
        <f t="shared" si="39"/>
        <v>0-4.04-91</v>
      </c>
      <c r="C939" s="182">
        <f>'1. General information'!$R$8</f>
        <v>0</v>
      </c>
      <c r="D939" s="182" t="s">
        <v>441</v>
      </c>
      <c r="E939" s="183" t="s">
        <v>1798</v>
      </c>
      <c r="F939" s="182" t="s">
        <v>11995</v>
      </c>
      <c r="G939" s="186">
        <f>'4. Campaign staff'!F100</f>
        <v>0</v>
      </c>
    </row>
    <row r="940" spans="1:7" x14ac:dyDescent="0.3">
      <c r="A940" s="181">
        <v>939</v>
      </c>
      <c r="B940" s="181" t="str">
        <f t="shared" si="39"/>
        <v>0-4.04-92</v>
      </c>
      <c r="C940" s="182">
        <f>'1. General information'!$R$8</f>
        <v>0</v>
      </c>
      <c r="D940" s="182" t="s">
        <v>441</v>
      </c>
      <c r="E940" s="183" t="s">
        <v>1799</v>
      </c>
      <c r="F940" s="182" t="s">
        <v>11996</v>
      </c>
      <c r="G940" s="186">
        <f>'4. Campaign staff'!F101</f>
        <v>0</v>
      </c>
    </row>
    <row r="941" spans="1:7" x14ac:dyDescent="0.3">
      <c r="A941" s="181">
        <v>940</v>
      </c>
      <c r="B941" s="181" t="str">
        <f t="shared" si="39"/>
        <v>0-4.04-93</v>
      </c>
      <c r="C941" s="182">
        <f>'1. General information'!$R$8</f>
        <v>0</v>
      </c>
      <c r="D941" s="182" t="s">
        <v>441</v>
      </c>
      <c r="E941" s="183" t="s">
        <v>1800</v>
      </c>
      <c r="F941" s="182" t="s">
        <v>11997</v>
      </c>
      <c r="G941" s="186">
        <f>'4. Campaign staff'!F102</f>
        <v>0</v>
      </c>
    </row>
    <row r="942" spans="1:7" x14ac:dyDescent="0.3">
      <c r="A942" s="181">
        <v>941</v>
      </c>
      <c r="B942" s="181" t="str">
        <f t="shared" si="39"/>
        <v>0-4.04-94</v>
      </c>
      <c r="C942" s="182">
        <f>'1. General information'!$R$8</f>
        <v>0</v>
      </c>
      <c r="D942" s="182" t="s">
        <v>441</v>
      </c>
      <c r="E942" s="183" t="s">
        <v>1801</v>
      </c>
      <c r="F942" s="182" t="s">
        <v>11998</v>
      </c>
      <c r="G942" s="186">
        <f>'4. Campaign staff'!F103</f>
        <v>0</v>
      </c>
    </row>
    <row r="943" spans="1:7" x14ac:dyDescent="0.3">
      <c r="A943" s="181">
        <v>942</v>
      </c>
      <c r="B943" s="181" t="str">
        <f t="shared" si="39"/>
        <v>0-4.04-95</v>
      </c>
      <c r="C943" s="182">
        <f>'1. General information'!$R$8</f>
        <v>0</v>
      </c>
      <c r="D943" s="182" t="s">
        <v>441</v>
      </c>
      <c r="E943" s="183" t="s">
        <v>1802</v>
      </c>
      <c r="F943" s="182" t="s">
        <v>11999</v>
      </c>
      <c r="G943" s="186">
        <f>'4. Campaign staff'!F104</f>
        <v>0</v>
      </c>
    </row>
    <row r="944" spans="1:7" x14ac:dyDescent="0.3">
      <c r="A944" s="181">
        <v>943</v>
      </c>
      <c r="B944" s="181" t="str">
        <f t="shared" si="39"/>
        <v>0-4.04-96</v>
      </c>
      <c r="C944" s="182">
        <f>'1. General information'!$R$8</f>
        <v>0</v>
      </c>
      <c r="D944" s="182" t="s">
        <v>441</v>
      </c>
      <c r="E944" s="183" t="s">
        <v>1803</v>
      </c>
      <c r="F944" s="182" t="s">
        <v>12000</v>
      </c>
      <c r="G944" s="186">
        <f>'4. Campaign staff'!F105</f>
        <v>0</v>
      </c>
    </row>
    <row r="945" spans="1:7" x14ac:dyDescent="0.3">
      <c r="A945" s="181">
        <v>944</v>
      </c>
      <c r="B945" s="181" t="str">
        <f t="shared" si="39"/>
        <v>0-4.04-97</v>
      </c>
      <c r="C945" s="182">
        <f>'1. General information'!$R$8</f>
        <v>0</v>
      </c>
      <c r="D945" s="182" t="s">
        <v>441</v>
      </c>
      <c r="E945" s="183" t="s">
        <v>1804</v>
      </c>
      <c r="F945" s="182" t="s">
        <v>12001</v>
      </c>
      <c r="G945" s="186">
        <f>'4. Campaign staff'!F106</f>
        <v>0</v>
      </c>
    </row>
    <row r="946" spans="1:7" x14ac:dyDescent="0.3">
      <c r="A946" s="181">
        <v>945</v>
      </c>
      <c r="B946" s="181" t="str">
        <f t="shared" si="39"/>
        <v>0-4.04-98</v>
      </c>
      <c r="C946" s="182">
        <f>'1. General information'!$R$8</f>
        <v>0</v>
      </c>
      <c r="D946" s="182" t="s">
        <v>441</v>
      </c>
      <c r="E946" s="183" t="s">
        <v>1805</v>
      </c>
      <c r="F946" s="182" t="s">
        <v>12002</v>
      </c>
      <c r="G946" s="186">
        <f>'4. Campaign staff'!F107</f>
        <v>0</v>
      </c>
    </row>
    <row r="947" spans="1:7" x14ac:dyDescent="0.3">
      <c r="A947" s="181">
        <v>946</v>
      </c>
      <c r="B947" s="181" t="str">
        <f t="shared" si="39"/>
        <v>0-4.04-99</v>
      </c>
      <c r="C947" s="182">
        <f>'1. General information'!$R$8</f>
        <v>0</v>
      </c>
      <c r="D947" s="182" t="s">
        <v>441</v>
      </c>
      <c r="E947" s="183" t="s">
        <v>1806</v>
      </c>
      <c r="F947" s="182" t="s">
        <v>12003</v>
      </c>
      <c r="G947" s="186">
        <f>'4. Campaign staff'!F108</f>
        <v>0</v>
      </c>
    </row>
    <row r="948" spans="1:7" x14ac:dyDescent="0.3">
      <c r="A948" s="181">
        <v>947</v>
      </c>
      <c r="B948" s="181" t="str">
        <f t="shared" si="39"/>
        <v>0-4.04-100</v>
      </c>
      <c r="C948" s="182">
        <f>'1. General information'!$R$8</f>
        <v>0</v>
      </c>
      <c r="D948" s="182" t="s">
        <v>441</v>
      </c>
      <c r="E948" s="183" t="s">
        <v>1807</v>
      </c>
      <c r="F948" s="182" t="s">
        <v>12004</v>
      </c>
      <c r="G948" s="186">
        <f>'4. Campaign staff'!F109</f>
        <v>0</v>
      </c>
    </row>
    <row r="949" spans="1:7" x14ac:dyDescent="0.3">
      <c r="A949" s="181">
        <v>948</v>
      </c>
      <c r="B949" s="181" t="str">
        <f t="shared" si="39"/>
        <v>0-4.04-101</v>
      </c>
      <c r="C949" s="182">
        <f>'1. General information'!$R$8</f>
        <v>0</v>
      </c>
      <c r="D949" s="182" t="s">
        <v>441</v>
      </c>
      <c r="E949" s="183" t="s">
        <v>1808</v>
      </c>
      <c r="F949" s="182" t="s">
        <v>12005</v>
      </c>
      <c r="G949" s="186">
        <f>'4. Campaign staff'!F110</f>
        <v>0</v>
      </c>
    </row>
    <row r="950" spans="1:7" x14ac:dyDescent="0.3">
      <c r="A950" s="181">
        <v>949</v>
      </c>
      <c r="B950" s="181" t="str">
        <f t="shared" si="39"/>
        <v>0-4.04-102</v>
      </c>
      <c r="C950" s="182">
        <f>'1. General information'!$R$8</f>
        <v>0</v>
      </c>
      <c r="D950" s="182" t="s">
        <v>441</v>
      </c>
      <c r="E950" s="183" t="s">
        <v>1809</v>
      </c>
      <c r="F950" s="182" t="s">
        <v>12006</v>
      </c>
      <c r="G950" s="186">
        <f>'4. Campaign staff'!F111</f>
        <v>0</v>
      </c>
    </row>
    <row r="951" spans="1:7" x14ac:dyDescent="0.3">
      <c r="A951" s="181">
        <v>950</v>
      </c>
      <c r="B951" s="181" t="str">
        <f t="shared" si="39"/>
        <v>0-4.04-103</v>
      </c>
      <c r="C951" s="182">
        <f>'1. General information'!$R$8</f>
        <v>0</v>
      </c>
      <c r="D951" s="182" t="s">
        <v>441</v>
      </c>
      <c r="E951" s="183" t="s">
        <v>1810</v>
      </c>
      <c r="F951" s="182" t="s">
        <v>12007</v>
      </c>
      <c r="G951" s="186">
        <f>'4. Campaign staff'!F112</f>
        <v>0</v>
      </c>
    </row>
    <row r="952" spans="1:7" x14ac:dyDescent="0.3">
      <c r="A952" s="181">
        <v>951</v>
      </c>
      <c r="B952" s="181" t="str">
        <f t="shared" si="39"/>
        <v>0-4.04-104</v>
      </c>
      <c r="C952" s="182">
        <f>'1. General information'!$R$8</f>
        <v>0</v>
      </c>
      <c r="D952" s="182" t="s">
        <v>441</v>
      </c>
      <c r="E952" s="183" t="s">
        <v>1811</v>
      </c>
      <c r="F952" s="182" t="s">
        <v>12008</v>
      </c>
      <c r="G952" s="186">
        <f>'4. Campaign staff'!F113</f>
        <v>0</v>
      </c>
    </row>
    <row r="953" spans="1:7" x14ac:dyDescent="0.3">
      <c r="A953" s="181">
        <v>952</v>
      </c>
      <c r="B953" s="181" t="str">
        <f t="shared" si="39"/>
        <v>0-4.04-105</v>
      </c>
      <c r="C953" s="182">
        <f>'1. General information'!$R$8</f>
        <v>0</v>
      </c>
      <c r="D953" s="182" t="s">
        <v>441</v>
      </c>
      <c r="E953" s="183" t="s">
        <v>1812</v>
      </c>
      <c r="F953" s="182" t="s">
        <v>12009</v>
      </c>
      <c r="G953" s="186">
        <f>'4. Campaign staff'!F114</f>
        <v>0</v>
      </c>
    </row>
    <row r="954" spans="1:7" x14ac:dyDescent="0.3">
      <c r="A954" s="181">
        <v>953</v>
      </c>
      <c r="B954" s="181" t="str">
        <f t="shared" si="39"/>
        <v>0-4.04-106</v>
      </c>
      <c r="C954" s="182">
        <f>'1. General information'!$R$8</f>
        <v>0</v>
      </c>
      <c r="D954" s="182" t="s">
        <v>441</v>
      </c>
      <c r="E954" s="183" t="s">
        <v>1813</v>
      </c>
      <c r="F954" s="182" t="s">
        <v>12010</v>
      </c>
      <c r="G954" s="186">
        <f>'4. Campaign staff'!F115</f>
        <v>0</v>
      </c>
    </row>
    <row r="955" spans="1:7" x14ac:dyDescent="0.3">
      <c r="A955" s="181">
        <v>954</v>
      </c>
      <c r="B955" s="181" t="str">
        <f t="shared" si="39"/>
        <v>0-4.04-107</v>
      </c>
      <c r="C955" s="182">
        <f>'1. General information'!$R$8</f>
        <v>0</v>
      </c>
      <c r="D955" s="182" t="s">
        <v>441</v>
      </c>
      <c r="E955" s="183" t="s">
        <v>1814</v>
      </c>
      <c r="F955" s="182" t="s">
        <v>12011</v>
      </c>
      <c r="G955" s="186">
        <f>'4. Campaign staff'!F116</f>
        <v>0</v>
      </c>
    </row>
    <row r="956" spans="1:7" x14ac:dyDescent="0.3">
      <c r="A956" s="181">
        <v>955</v>
      </c>
      <c r="B956" s="181" t="str">
        <f t="shared" si="39"/>
        <v>0-4.04-108</v>
      </c>
      <c r="C956" s="182">
        <f>'1. General information'!$R$8</f>
        <v>0</v>
      </c>
      <c r="D956" s="182" t="s">
        <v>441</v>
      </c>
      <c r="E956" s="183" t="s">
        <v>1815</v>
      </c>
      <c r="F956" s="182" t="s">
        <v>12012</v>
      </c>
      <c r="G956" s="186">
        <f>'4. Campaign staff'!F117</f>
        <v>0</v>
      </c>
    </row>
    <row r="957" spans="1:7" x14ac:dyDescent="0.3">
      <c r="A957" s="181">
        <v>956</v>
      </c>
      <c r="B957" s="181" t="str">
        <f t="shared" si="39"/>
        <v>0-4.04-109</v>
      </c>
      <c r="C957" s="182">
        <f>'1. General information'!$R$8</f>
        <v>0</v>
      </c>
      <c r="D957" s="182" t="s">
        <v>441</v>
      </c>
      <c r="E957" s="183" t="s">
        <v>1816</v>
      </c>
      <c r="F957" s="182" t="s">
        <v>12013</v>
      </c>
      <c r="G957" s="186">
        <f>'4. Campaign staff'!F118</f>
        <v>0</v>
      </c>
    </row>
    <row r="958" spans="1:7" x14ac:dyDescent="0.3">
      <c r="A958" s="181">
        <v>957</v>
      </c>
      <c r="B958" s="181" t="str">
        <f t="shared" si="39"/>
        <v>0-4.04-110</v>
      </c>
      <c r="C958" s="182">
        <f>'1. General information'!$R$8</f>
        <v>0</v>
      </c>
      <c r="D958" s="182" t="s">
        <v>441</v>
      </c>
      <c r="E958" s="183" t="s">
        <v>1817</v>
      </c>
      <c r="F958" s="182" t="s">
        <v>12014</v>
      </c>
      <c r="G958" s="186">
        <f>'4. Campaign staff'!F119</f>
        <v>0</v>
      </c>
    </row>
    <row r="959" spans="1:7" x14ac:dyDescent="0.3">
      <c r="A959" s="181">
        <v>958</v>
      </c>
      <c r="B959" s="181" t="str">
        <f t="shared" si="39"/>
        <v>0-4.04-111</v>
      </c>
      <c r="C959" s="182">
        <f>'1. General information'!$R$8</f>
        <v>0</v>
      </c>
      <c r="D959" s="182" t="s">
        <v>441</v>
      </c>
      <c r="E959" s="183" t="s">
        <v>1818</v>
      </c>
      <c r="F959" s="182" t="s">
        <v>12015</v>
      </c>
      <c r="G959" s="186">
        <f>'4. Campaign staff'!F120</f>
        <v>0</v>
      </c>
    </row>
    <row r="960" spans="1:7" x14ac:dyDescent="0.3">
      <c r="A960" s="181">
        <v>959</v>
      </c>
      <c r="B960" s="181" t="str">
        <f t="shared" si="39"/>
        <v>0-4.04-112</v>
      </c>
      <c r="C960" s="182">
        <f>'1. General information'!$R$8</f>
        <v>0</v>
      </c>
      <c r="D960" s="182" t="s">
        <v>441</v>
      </c>
      <c r="E960" s="183" t="s">
        <v>1819</v>
      </c>
      <c r="F960" s="182" t="s">
        <v>12016</v>
      </c>
      <c r="G960" s="186">
        <f>'4. Campaign staff'!F121</f>
        <v>0</v>
      </c>
    </row>
    <row r="961" spans="1:7" x14ac:dyDescent="0.3">
      <c r="A961" s="181">
        <v>960</v>
      </c>
      <c r="B961" s="181" t="str">
        <f t="shared" si="39"/>
        <v>0-4.04-113</v>
      </c>
      <c r="C961" s="182">
        <f>'1. General information'!$R$8</f>
        <v>0</v>
      </c>
      <c r="D961" s="182" t="s">
        <v>441</v>
      </c>
      <c r="E961" s="183" t="s">
        <v>1820</v>
      </c>
      <c r="F961" s="182" t="s">
        <v>12017</v>
      </c>
      <c r="G961" s="186">
        <f>'4. Campaign staff'!F122</f>
        <v>0</v>
      </c>
    </row>
    <row r="962" spans="1:7" x14ac:dyDescent="0.3">
      <c r="A962" s="181">
        <v>961</v>
      </c>
      <c r="B962" s="181" t="str">
        <f t="shared" si="39"/>
        <v>0-4.04-114</v>
      </c>
      <c r="C962" s="182">
        <f>'1. General information'!$R$8</f>
        <v>0</v>
      </c>
      <c r="D962" s="182" t="s">
        <v>441</v>
      </c>
      <c r="E962" s="183" t="s">
        <v>1821</v>
      </c>
      <c r="F962" s="182" t="s">
        <v>12018</v>
      </c>
      <c r="G962" s="186">
        <f>'4. Campaign staff'!F123</f>
        <v>0</v>
      </c>
    </row>
    <row r="963" spans="1:7" x14ac:dyDescent="0.3">
      <c r="A963" s="181">
        <v>962</v>
      </c>
      <c r="B963" s="181" t="str">
        <f t="shared" si="39"/>
        <v>0-4.04-115</v>
      </c>
      <c r="C963" s="182">
        <f>'1. General information'!$R$8</f>
        <v>0</v>
      </c>
      <c r="D963" s="182" t="s">
        <v>441</v>
      </c>
      <c r="E963" s="183" t="s">
        <v>1822</v>
      </c>
      <c r="F963" s="182" t="s">
        <v>12019</v>
      </c>
      <c r="G963" s="186">
        <f>'4. Campaign staff'!F124</f>
        <v>0</v>
      </c>
    </row>
    <row r="964" spans="1:7" x14ac:dyDescent="0.3">
      <c r="A964" s="181">
        <v>963</v>
      </c>
      <c r="B964" s="181" t="str">
        <f t="shared" si="39"/>
        <v>0-4.04-116</v>
      </c>
      <c r="C964" s="182">
        <f>'1. General information'!$R$8</f>
        <v>0</v>
      </c>
      <c r="D964" s="182" t="s">
        <v>441</v>
      </c>
      <c r="E964" s="183" t="s">
        <v>1823</v>
      </c>
      <c r="F964" s="182" t="s">
        <v>12020</v>
      </c>
      <c r="G964" s="186">
        <f>'4. Campaign staff'!F125</f>
        <v>0</v>
      </c>
    </row>
    <row r="965" spans="1:7" x14ac:dyDescent="0.3">
      <c r="A965" s="181">
        <v>964</v>
      </c>
      <c r="B965" s="181" t="str">
        <f t="shared" si="39"/>
        <v>0-4.04-117</v>
      </c>
      <c r="C965" s="182">
        <f>'1. General information'!$R$8</f>
        <v>0</v>
      </c>
      <c r="D965" s="182" t="s">
        <v>441</v>
      </c>
      <c r="E965" s="183" t="s">
        <v>1824</v>
      </c>
      <c r="F965" s="182" t="s">
        <v>12021</v>
      </c>
      <c r="G965" s="186">
        <f>'4. Campaign staff'!F126</f>
        <v>0</v>
      </c>
    </row>
    <row r="966" spans="1:7" x14ac:dyDescent="0.3">
      <c r="A966" s="181">
        <v>965</v>
      </c>
      <c r="B966" s="181" t="str">
        <f t="shared" si="39"/>
        <v>0-4.04-118</v>
      </c>
      <c r="C966" s="182">
        <f>'1. General information'!$R$8</f>
        <v>0</v>
      </c>
      <c r="D966" s="182" t="s">
        <v>441</v>
      </c>
      <c r="E966" s="183" t="s">
        <v>1825</v>
      </c>
      <c r="F966" s="182" t="s">
        <v>12022</v>
      </c>
      <c r="G966" s="186">
        <f>'4. Campaign staff'!F127</f>
        <v>0</v>
      </c>
    </row>
    <row r="967" spans="1:7" x14ac:dyDescent="0.3">
      <c r="A967" s="181">
        <v>966</v>
      </c>
      <c r="B967" s="181" t="str">
        <f t="shared" si="39"/>
        <v>0-4.04-119</v>
      </c>
      <c r="C967" s="182">
        <f>'1. General information'!$R$8</f>
        <v>0</v>
      </c>
      <c r="D967" s="182" t="s">
        <v>441</v>
      </c>
      <c r="E967" s="183" t="s">
        <v>1826</v>
      </c>
      <c r="F967" s="182" t="s">
        <v>12023</v>
      </c>
      <c r="G967" s="186">
        <f>'4. Campaign staff'!F128</f>
        <v>0</v>
      </c>
    </row>
    <row r="968" spans="1:7" x14ac:dyDescent="0.3">
      <c r="A968" s="181">
        <v>967</v>
      </c>
      <c r="B968" s="181" t="str">
        <f t="shared" si="39"/>
        <v>0-4.04-120</v>
      </c>
      <c r="C968" s="182">
        <f>'1. General information'!$R$8</f>
        <v>0</v>
      </c>
      <c r="D968" s="182" t="s">
        <v>441</v>
      </c>
      <c r="E968" s="183" t="s">
        <v>1827</v>
      </c>
      <c r="F968" s="182" t="s">
        <v>12024</v>
      </c>
      <c r="G968" s="186">
        <f>'4. Campaign staff'!F129</f>
        <v>0</v>
      </c>
    </row>
    <row r="969" spans="1:7" x14ac:dyDescent="0.3">
      <c r="A969" s="181">
        <v>968</v>
      </c>
      <c r="B969" s="181" t="str">
        <f t="shared" si="39"/>
        <v>0-4.04-121</v>
      </c>
      <c r="C969" s="182">
        <f>'1. General information'!$R$8</f>
        <v>0</v>
      </c>
      <c r="D969" s="182" t="s">
        <v>441</v>
      </c>
      <c r="E969" s="183" t="s">
        <v>1828</v>
      </c>
      <c r="F969" s="182" t="s">
        <v>12025</v>
      </c>
      <c r="G969" s="186">
        <f>'4. Campaign staff'!F130</f>
        <v>0</v>
      </c>
    </row>
    <row r="970" spans="1:7" x14ac:dyDescent="0.3">
      <c r="A970" s="181">
        <v>969</v>
      </c>
      <c r="B970" s="181" t="str">
        <f t="shared" si="39"/>
        <v>0-4.04-122</v>
      </c>
      <c r="C970" s="182">
        <f>'1. General information'!$R$8</f>
        <v>0</v>
      </c>
      <c r="D970" s="182" t="s">
        <v>441</v>
      </c>
      <c r="E970" s="183" t="s">
        <v>1829</v>
      </c>
      <c r="F970" s="182" t="s">
        <v>12026</v>
      </c>
      <c r="G970" s="186">
        <f>'4. Campaign staff'!F131</f>
        <v>0</v>
      </c>
    </row>
    <row r="971" spans="1:7" x14ac:dyDescent="0.3">
      <c r="A971" s="181">
        <v>970</v>
      </c>
      <c r="B971" s="181" t="str">
        <f t="shared" si="39"/>
        <v>0-4.04-123</v>
      </c>
      <c r="C971" s="182">
        <f>'1. General information'!$R$8</f>
        <v>0</v>
      </c>
      <c r="D971" s="182" t="s">
        <v>441</v>
      </c>
      <c r="E971" s="183" t="s">
        <v>1830</v>
      </c>
      <c r="F971" s="182" t="s">
        <v>12027</v>
      </c>
      <c r="G971" s="186">
        <f>'4. Campaign staff'!F132</f>
        <v>0</v>
      </c>
    </row>
    <row r="972" spans="1:7" x14ac:dyDescent="0.3">
      <c r="A972" s="181">
        <v>971</v>
      </c>
      <c r="B972" s="181" t="str">
        <f t="shared" si="39"/>
        <v>0-4.04-124</v>
      </c>
      <c r="C972" s="182">
        <f>'1. General information'!$R$8</f>
        <v>0</v>
      </c>
      <c r="D972" s="182" t="s">
        <v>441</v>
      </c>
      <c r="E972" s="183" t="s">
        <v>1831</v>
      </c>
      <c r="F972" s="182" t="s">
        <v>12028</v>
      </c>
      <c r="G972" s="186">
        <f>'4. Campaign staff'!F133</f>
        <v>0</v>
      </c>
    </row>
    <row r="973" spans="1:7" x14ac:dyDescent="0.3">
      <c r="A973" s="181">
        <v>972</v>
      </c>
      <c r="B973" s="181" t="str">
        <f t="shared" si="39"/>
        <v>0-4.04-125</v>
      </c>
      <c r="C973" s="182">
        <f>'1. General information'!$R$8</f>
        <v>0</v>
      </c>
      <c r="D973" s="182" t="s">
        <v>441</v>
      </c>
      <c r="E973" s="183" t="s">
        <v>1832</v>
      </c>
      <c r="F973" s="182" t="s">
        <v>12029</v>
      </c>
      <c r="G973" s="186">
        <f>'4. Campaign staff'!F134</f>
        <v>0</v>
      </c>
    </row>
    <row r="974" spans="1:7" x14ac:dyDescent="0.3">
      <c r="A974" s="181">
        <v>973</v>
      </c>
      <c r="B974" s="181" t="str">
        <f t="shared" si="39"/>
        <v>0-4.04-126</v>
      </c>
      <c r="C974" s="182">
        <f>'1. General information'!$R$8</f>
        <v>0</v>
      </c>
      <c r="D974" s="182" t="s">
        <v>441</v>
      </c>
      <c r="E974" s="183" t="s">
        <v>1833</v>
      </c>
      <c r="F974" s="182" t="s">
        <v>12030</v>
      </c>
      <c r="G974" s="186">
        <f>'4. Campaign staff'!F135</f>
        <v>0</v>
      </c>
    </row>
    <row r="975" spans="1:7" x14ac:dyDescent="0.3">
      <c r="A975" s="181">
        <v>974</v>
      </c>
      <c r="B975" s="181" t="str">
        <f t="shared" si="39"/>
        <v>0-4.04-127</v>
      </c>
      <c r="C975" s="182">
        <f>'1. General information'!$R$8</f>
        <v>0</v>
      </c>
      <c r="D975" s="182" t="s">
        <v>441</v>
      </c>
      <c r="E975" s="183" t="s">
        <v>1834</v>
      </c>
      <c r="F975" s="182" t="s">
        <v>12031</v>
      </c>
      <c r="G975" s="186">
        <f>'4. Campaign staff'!F136</f>
        <v>0</v>
      </c>
    </row>
    <row r="976" spans="1:7" x14ac:dyDescent="0.3">
      <c r="A976" s="181">
        <v>975</v>
      </c>
      <c r="B976" s="181" t="str">
        <f t="shared" si="39"/>
        <v>0-4.04-128</v>
      </c>
      <c r="C976" s="182">
        <f>'1. General information'!$R$8</f>
        <v>0</v>
      </c>
      <c r="D976" s="182" t="s">
        <v>441</v>
      </c>
      <c r="E976" s="183" t="s">
        <v>1835</v>
      </c>
      <c r="F976" s="182" t="s">
        <v>12032</v>
      </c>
      <c r="G976" s="186">
        <f>'4. Campaign staff'!F137</f>
        <v>0</v>
      </c>
    </row>
    <row r="977" spans="1:7" x14ac:dyDescent="0.3">
      <c r="A977" s="181">
        <v>976</v>
      </c>
      <c r="B977" s="181" t="str">
        <f t="shared" si="39"/>
        <v>0-4.04-129</v>
      </c>
      <c r="C977" s="182">
        <f>'1. General information'!$R$8</f>
        <v>0</v>
      </c>
      <c r="D977" s="182" t="s">
        <v>441</v>
      </c>
      <c r="E977" s="183" t="s">
        <v>1836</v>
      </c>
      <c r="F977" s="182" t="s">
        <v>12033</v>
      </c>
      <c r="G977" s="186">
        <f>'4. Campaign staff'!F138</f>
        <v>0</v>
      </c>
    </row>
    <row r="978" spans="1:7" x14ac:dyDescent="0.3">
      <c r="A978" s="181">
        <v>977</v>
      </c>
      <c r="B978" s="181" t="str">
        <f t="shared" si="39"/>
        <v>0-4.04-130</v>
      </c>
      <c r="C978" s="182">
        <f>'1. General information'!$R$8</f>
        <v>0</v>
      </c>
      <c r="D978" s="182" t="s">
        <v>441</v>
      </c>
      <c r="E978" s="183" t="s">
        <v>1837</v>
      </c>
      <c r="F978" s="182" t="s">
        <v>12034</v>
      </c>
      <c r="G978" s="186">
        <f>'4. Campaign staff'!F139</f>
        <v>0</v>
      </c>
    </row>
    <row r="979" spans="1:7" x14ac:dyDescent="0.3">
      <c r="A979" s="181">
        <v>978</v>
      </c>
      <c r="B979" s="181" t="str">
        <f t="shared" ref="B979:B1004" si="40">CONCATENATE(LEFT(C979,2),"-",E979)</f>
        <v>0-4.05-1</v>
      </c>
      <c r="C979" s="182">
        <f>'1. General information'!$R$8</f>
        <v>0</v>
      </c>
      <c r="D979" s="182" t="s">
        <v>441</v>
      </c>
      <c r="E979" s="183" t="s">
        <v>1838</v>
      </c>
      <c r="F979" s="182" t="s">
        <v>1189</v>
      </c>
      <c r="G979" s="184">
        <f>'4. Campaign staff'!G10</f>
        <v>0</v>
      </c>
    </row>
    <row r="980" spans="1:7" x14ac:dyDescent="0.3">
      <c r="A980" s="181">
        <v>979</v>
      </c>
      <c r="B980" s="181" t="str">
        <f t="shared" si="40"/>
        <v>0-4.05-2</v>
      </c>
      <c r="C980" s="182">
        <f>'1. General information'!$R$8</f>
        <v>0</v>
      </c>
      <c r="D980" s="182" t="s">
        <v>441</v>
      </c>
      <c r="E980" s="183" t="s">
        <v>1840</v>
      </c>
      <c r="F980" s="182" t="s">
        <v>1191</v>
      </c>
      <c r="G980" s="184">
        <f>'4. Campaign staff'!G11</f>
        <v>0</v>
      </c>
    </row>
    <row r="981" spans="1:7" x14ac:dyDescent="0.3">
      <c r="A981" s="181">
        <v>980</v>
      </c>
      <c r="B981" s="181" t="str">
        <f t="shared" si="40"/>
        <v>0-4.05-3</v>
      </c>
      <c r="C981" s="182">
        <f>'1. General information'!$R$8</f>
        <v>0</v>
      </c>
      <c r="D981" s="182" t="s">
        <v>441</v>
      </c>
      <c r="E981" s="183" t="s">
        <v>1842</v>
      </c>
      <c r="F981" s="182" t="s">
        <v>1193</v>
      </c>
      <c r="G981" s="184">
        <f>'4. Campaign staff'!G12</f>
        <v>0</v>
      </c>
    </row>
    <row r="982" spans="1:7" x14ac:dyDescent="0.3">
      <c r="A982" s="181">
        <v>981</v>
      </c>
      <c r="B982" s="181" t="str">
        <f t="shared" si="40"/>
        <v>0-4.05-4</v>
      </c>
      <c r="C982" s="182">
        <f>'1. General information'!$R$8</f>
        <v>0</v>
      </c>
      <c r="D982" s="182" t="s">
        <v>441</v>
      </c>
      <c r="E982" s="183" t="s">
        <v>1844</v>
      </c>
      <c r="F982" s="182" t="s">
        <v>1195</v>
      </c>
      <c r="G982" s="184">
        <f>'4. Campaign staff'!G13</f>
        <v>0</v>
      </c>
    </row>
    <row r="983" spans="1:7" x14ac:dyDescent="0.3">
      <c r="A983" s="181">
        <v>982</v>
      </c>
      <c r="B983" s="181" t="str">
        <f t="shared" si="40"/>
        <v>0-4.05-5</v>
      </c>
      <c r="C983" s="182">
        <f>'1. General information'!$R$8</f>
        <v>0</v>
      </c>
      <c r="D983" s="182" t="s">
        <v>441</v>
      </c>
      <c r="E983" s="183" t="s">
        <v>1846</v>
      </c>
      <c r="F983" s="182" t="s">
        <v>1197</v>
      </c>
      <c r="G983" s="184">
        <f>'4. Campaign staff'!G14</f>
        <v>0</v>
      </c>
    </row>
    <row r="984" spans="1:7" x14ac:dyDescent="0.3">
      <c r="A984" s="181">
        <v>983</v>
      </c>
      <c r="B984" s="181" t="str">
        <f t="shared" si="40"/>
        <v>0-4.05-6</v>
      </c>
      <c r="C984" s="182">
        <f>'1. General information'!$R$8</f>
        <v>0</v>
      </c>
      <c r="D984" s="182" t="s">
        <v>441</v>
      </c>
      <c r="E984" s="183" t="s">
        <v>1848</v>
      </c>
      <c r="F984" s="182" t="s">
        <v>1199</v>
      </c>
      <c r="G984" s="184">
        <f>'4. Campaign staff'!G15</f>
        <v>0</v>
      </c>
    </row>
    <row r="985" spans="1:7" x14ac:dyDescent="0.3">
      <c r="A985" s="181">
        <v>984</v>
      </c>
      <c r="B985" s="181" t="str">
        <f t="shared" si="40"/>
        <v>0-4.05-7</v>
      </c>
      <c r="C985" s="182">
        <f>'1. General information'!$R$8</f>
        <v>0</v>
      </c>
      <c r="D985" s="182" t="s">
        <v>441</v>
      </c>
      <c r="E985" s="183" t="s">
        <v>1850</v>
      </c>
      <c r="F985" s="182" t="s">
        <v>1201</v>
      </c>
      <c r="G985" s="184">
        <f>'4. Campaign staff'!G16</f>
        <v>0</v>
      </c>
    </row>
    <row r="986" spans="1:7" x14ac:dyDescent="0.3">
      <c r="A986" s="181">
        <v>985</v>
      </c>
      <c r="B986" s="181" t="str">
        <f t="shared" si="40"/>
        <v>0-4.05-8</v>
      </c>
      <c r="C986" s="182">
        <f>'1. General information'!$R$8</f>
        <v>0</v>
      </c>
      <c r="D986" s="182" t="s">
        <v>441</v>
      </c>
      <c r="E986" s="183" t="s">
        <v>1852</v>
      </c>
      <c r="F986" s="182" t="s">
        <v>1203</v>
      </c>
      <c r="G986" s="184">
        <f>'4. Campaign staff'!G17</f>
        <v>0</v>
      </c>
    </row>
    <row r="987" spans="1:7" x14ac:dyDescent="0.3">
      <c r="A987" s="181">
        <v>986</v>
      </c>
      <c r="B987" s="181" t="str">
        <f t="shared" si="40"/>
        <v>0-4.05-9</v>
      </c>
      <c r="C987" s="182">
        <f>'1. General information'!$R$8</f>
        <v>0</v>
      </c>
      <c r="D987" s="182" t="s">
        <v>441</v>
      </c>
      <c r="E987" s="183" t="s">
        <v>1854</v>
      </c>
      <c r="F987" s="182" t="s">
        <v>1205</v>
      </c>
      <c r="G987" s="184">
        <f>'4. Campaign staff'!G18</f>
        <v>0</v>
      </c>
    </row>
    <row r="988" spans="1:7" x14ac:dyDescent="0.3">
      <c r="A988" s="181">
        <v>987</v>
      </c>
      <c r="B988" s="181" t="str">
        <f t="shared" si="40"/>
        <v>0-4.05-10</v>
      </c>
      <c r="C988" s="182">
        <f>'1. General information'!$R$8</f>
        <v>0</v>
      </c>
      <c r="D988" s="182" t="s">
        <v>441</v>
      </c>
      <c r="E988" s="183" t="s">
        <v>1856</v>
      </c>
      <c r="F988" s="182" t="s">
        <v>1207</v>
      </c>
      <c r="G988" s="184">
        <f>'4. Campaign staff'!G19</f>
        <v>0</v>
      </c>
    </row>
    <row r="989" spans="1:7" x14ac:dyDescent="0.3">
      <c r="A989" s="181">
        <v>988</v>
      </c>
      <c r="B989" s="181" t="str">
        <f t="shared" si="40"/>
        <v>0-4.05-11</v>
      </c>
      <c r="C989" s="182">
        <f>'1. General information'!$R$8</f>
        <v>0</v>
      </c>
      <c r="D989" s="182" t="s">
        <v>441</v>
      </c>
      <c r="E989" s="183" t="s">
        <v>1858</v>
      </c>
      <c r="F989" s="182" t="s">
        <v>1209</v>
      </c>
      <c r="G989" s="184">
        <f>'4. Campaign staff'!G20</f>
        <v>0</v>
      </c>
    </row>
    <row r="990" spans="1:7" x14ac:dyDescent="0.3">
      <c r="A990" s="181">
        <v>989</v>
      </c>
      <c r="B990" s="181" t="str">
        <f t="shared" si="40"/>
        <v>0-4.05-12</v>
      </c>
      <c r="C990" s="182">
        <f>'1. General information'!$R$8</f>
        <v>0</v>
      </c>
      <c r="D990" s="182" t="s">
        <v>441</v>
      </c>
      <c r="E990" s="183" t="s">
        <v>1860</v>
      </c>
      <c r="F990" s="182" t="s">
        <v>1211</v>
      </c>
      <c r="G990" s="184">
        <f>'4. Campaign staff'!G21</f>
        <v>0</v>
      </c>
    </row>
    <row r="991" spans="1:7" x14ac:dyDescent="0.3">
      <c r="A991" s="181">
        <v>990</v>
      </c>
      <c r="B991" s="181" t="str">
        <f t="shared" si="40"/>
        <v>0-4.05-13</v>
      </c>
      <c r="C991" s="182">
        <f>'1. General information'!$R$8</f>
        <v>0</v>
      </c>
      <c r="D991" s="182" t="s">
        <v>441</v>
      </c>
      <c r="E991" s="183" t="s">
        <v>1862</v>
      </c>
      <c r="F991" s="182" t="s">
        <v>1213</v>
      </c>
      <c r="G991" s="184">
        <f>'4. Campaign staff'!G22</f>
        <v>0</v>
      </c>
    </row>
    <row r="992" spans="1:7" x14ac:dyDescent="0.3">
      <c r="A992" s="181">
        <v>991</v>
      </c>
      <c r="B992" s="181" t="str">
        <f t="shared" si="40"/>
        <v>0-4.05-14</v>
      </c>
      <c r="C992" s="182">
        <f>'1. General information'!$R$8</f>
        <v>0</v>
      </c>
      <c r="D992" s="182" t="s">
        <v>441</v>
      </c>
      <c r="E992" s="183" t="s">
        <v>1864</v>
      </c>
      <c r="F992" s="182" t="s">
        <v>1215</v>
      </c>
      <c r="G992" s="184">
        <f>'4. Campaign staff'!G23</f>
        <v>0</v>
      </c>
    </row>
    <row r="993" spans="1:7" x14ac:dyDescent="0.3">
      <c r="A993" s="181">
        <v>992</v>
      </c>
      <c r="B993" s="181" t="str">
        <f t="shared" si="40"/>
        <v>0-4.05-15</v>
      </c>
      <c r="C993" s="182">
        <f>'1. General information'!$R$8</f>
        <v>0</v>
      </c>
      <c r="D993" s="182" t="s">
        <v>441</v>
      </c>
      <c r="E993" s="183" t="s">
        <v>1866</v>
      </c>
      <c r="F993" s="182" t="s">
        <v>1217</v>
      </c>
      <c r="G993" s="184">
        <f>'4. Campaign staff'!G24</f>
        <v>0</v>
      </c>
    </row>
    <row r="994" spans="1:7" x14ac:dyDescent="0.3">
      <c r="A994" s="181">
        <v>993</v>
      </c>
      <c r="B994" s="181" t="str">
        <f t="shared" si="40"/>
        <v>0-4.05-16</v>
      </c>
      <c r="C994" s="182">
        <f>'1. General information'!$R$8</f>
        <v>0</v>
      </c>
      <c r="D994" s="182" t="s">
        <v>441</v>
      </c>
      <c r="E994" s="183" t="s">
        <v>1868</v>
      </c>
      <c r="F994" s="182" t="s">
        <v>1219</v>
      </c>
      <c r="G994" s="184">
        <f>'4. Campaign staff'!G25</f>
        <v>0</v>
      </c>
    </row>
    <row r="995" spans="1:7" x14ac:dyDescent="0.3">
      <c r="A995" s="181">
        <v>994</v>
      </c>
      <c r="B995" s="181" t="str">
        <f t="shared" si="40"/>
        <v>0-4.05-17</v>
      </c>
      <c r="C995" s="182">
        <f>'1. General information'!$R$8</f>
        <v>0</v>
      </c>
      <c r="D995" s="182" t="s">
        <v>441</v>
      </c>
      <c r="E995" s="183" t="s">
        <v>1870</v>
      </c>
      <c r="F995" s="182" t="s">
        <v>1221</v>
      </c>
      <c r="G995" s="184">
        <f>'4. Campaign staff'!G26</f>
        <v>0</v>
      </c>
    </row>
    <row r="996" spans="1:7" x14ac:dyDescent="0.3">
      <c r="A996" s="181">
        <v>995</v>
      </c>
      <c r="B996" s="181" t="str">
        <f t="shared" si="40"/>
        <v>0-4.05-18</v>
      </c>
      <c r="C996" s="182">
        <f>'1. General information'!$R$8</f>
        <v>0</v>
      </c>
      <c r="D996" s="182" t="s">
        <v>441</v>
      </c>
      <c r="E996" s="183" t="s">
        <v>1872</v>
      </c>
      <c r="F996" s="182" t="s">
        <v>1223</v>
      </c>
      <c r="G996" s="184">
        <f>'4. Campaign staff'!G27</f>
        <v>0</v>
      </c>
    </row>
    <row r="997" spans="1:7" x14ac:dyDescent="0.3">
      <c r="A997" s="181">
        <v>996</v>
      </c>
      <c r="B997" s="181" t="str">
        <f t="shared" si="40"/>
        <v>0-4.05-19</v>
      </c>
      <c r="C997" s="182">
        <f>'1. General information'!$R$8</f>
        <v>0</v>
      </c>
      <c r="D997" s="182" t="s">
        <v>441</v>
      </c>
      <c r="E997" s="183" t="s">
        <v>1874</v>
      </c>
      <c r="F997" s="182" t="s">
        <v>1225</v>
      </c>
      <c r="G997" s="184">
        <f>'4. Campaign staff'!G28</f>
        <v>0</v>
      </c>
    </row>
    <row r="998" spans="1:7" x14ac:dyDescent="0.3">
      <c r="A998" s="181">
        <v>997</v>
      </c>
      <c r="B998" s="181" t="str">
        <f t="shared" si="40"/>
        <v>0-4.05-20</v>
      </c>
      <c r="C998" s="182">
        <f>'1. General information'!$R$8</f>
        <v>0</v>
      </c>
      <c r="D998" s="182" t="s">
        <v>441</v>
      </c>
      <c r="E998" s="183" t="s">
        <v>1876</v>
      </c>
      <c r="F998" s="182" t="s">
        <v>1227</v>
      </c>
      <c r="G998" s="184">
        <f>'4. Campaign staff'!G29</f>
        <v>0</v>
      </c>
    </row>
    <row r="999" spans="1:7" x14ac:dyDescent="0.3">
      <c r="A999" s="181">
        <v>998</v>
      </c>
      <c r="B999" s="181" t="str">
        <f t="shared" si="40"/>
        <v>0-4.05-21</v>
      </c>
      <c r="C999" s="182">
        <f>'1. General information'!$R$8</f>
        <v>0</v>
      </c>
      <c r="D999" s="182" t="s">
        <v>441</v>
      </c>
      <c r="E999" s="183" t="s">
        <v>1878</v>
      </c>
      <c r="F999" s="182" t="s">
        <v>1229</v>
      </c>
      <c r="G999" s="184">
        <f>'4. Campaign staff'!G30</f>
        <v>0</v>
      </c>
    </row>
    <row r="1000" spans="1:7" x14ac:dyDescent="0.3">
      <c r="A1000" s="181">
        <v>999</v>
      </c>
      <c r="B1000" s="181" t="str">
        <f t="shared" si="40"/>
        <v>0-4.05-22</v>
      </c>
      <c r="C1000" s="182">
        <f>'1. General information'!$R$8</f>
        <v>0</v>
      </c>
      <c r="D1000" s="182" t="s">
        <v>441</v>
      </c>
      <c r="E1000" s="183" t="s">
        <v>1880</v>
      </c>
      <c r="F1000" s="182" t="s">
        <v>1231</v>
      </c>
      <c r="G1000" s="184">
        <f>'4. Campaign staff'!G31</f>
        <v>0</v>
      </c>
    </row>
    <row r="1001" spans="1:7" x14ac:dyDescent="0.3">
      <c r="A1001" s="181">
        <v>1000</v>
      </c>
      <c r="B1001" s="181" t="str">
        <f t="shared" si="40"/>
        <v>0-4.05-23</v>
      </c>
      <c r="C1001" s="182">
        <f>'1. General information'!$R$8</f>
        <v>0</v>
      </c>
      <c r="D1001" s="182" t="s">
        <v>441</v>
      </c>
      <c r="E1001" s="183" t="s">
        <v>1882</v>
      </c>
      <c r="F1001" s="182" t="s">
        <v>1233</v>
      </c>
      <c r="G1001" s="184">
        <f>'4. Campaign staff'!G32</f>
        <v>0</v>
      </c>
    </row>
    <row r="1002" spans="1:7" x14ac:dyDescent="0.3">
      <c r="A1002" s="181">
        <v>1001</v>
      </c>
      <c r="B1002" s="181" t="str">
        <f t="shared" si="40"/>
        <v>0-4.05-24</v>
      </c>
      <c r="C1002" s="182">
        <f>'1. General information'!$R$8</f>
        <v>0</v>
      </c>
      <c r="D1002" s="182" t="s">
        <v>441</v>
      </c>
      <c r="E1002" s="183" t="s">
        <v>1884</v>
      </c>
      <c r="F1002" s="182" t="s">
        <v>1235</v>
      </c>
      <c r="G1002" s="184">
        <f>'4. Campaign staff'!G33</f>
        <v>0</v>
      </c>
    </row>
    <row r="1003" spans="1:7" x14ac:dyDescent="0.3">
      <c r="A1003" s="181">
        <v>1002</v>
      </c>
      <c r="B1003" s="181" t="str">
        <f t="shared" si="40"/>
        <v>0-4.05-25</v>
      </c>
      <c r="C1003" s="182">
        <f>'1. General information'!$R$8</f>
        <v>0</v>
      </c>
      <c r="D1003" s="182" t="s">
        <v>441</v>
      </c>
      <c r="E1003" s="183" t="s">
        <v>1886</v>
      </c>
      <c r="F1003" s="182" t="s">
        <v>1237</v>
      </c>
      <c r="G1003" s="184">
        <f>'4. Campaign staff'!G34</f>
        <v>0</v>
      </c>
    </row>
    <row r="1004" spans="1:7" x14ac:dyDescent="0.3">
      <c r="A1004" s="181">
        <v>1003</v>
      </c>
      <c r="B1004" s="181" t="str">
        <f t="shared" si="40"/>
        <v>0-4.05-26</v>
      </c>
      <c r="C1004" s="182">
        <f>'1. General information'!$R$8</f>
        <v>0</v>
      </c>
      <c r="D1004" s="182" t="s">
        <v>441</v>
      </c>
      <c r="E1004" s="183" t="s">
        <v>1888</v>
      </c>
      <c r="F1004" s="182" t="s">
        <v>1239</v>
      </c>
      <c r="G1004" s="184">
        <f>'4. Campaign staff'!G35</f>
        <v>0</v>
      </c>
    </row>
    <row r="1005" spans="1:7" x14ac:dyDescent="0.3">
      <c r="A1005" s="181">
        <v>1004</v>
      </c>
      <c r="B1005" s="181" t="str">
        <f t="shared" ref="B1005:B1068" si="41">CONCATENATE(LEFT(C1005,2),"-",E1005)</f>
        <v>0-4.05-27</v>
      </c>
      <c r="C1005" s="182">
        <f>'1. General information'!$R$8</f>
        <v>0</v>
      </c>
      <c r="D1005" s="182" t="s">
        <v>441</v>
      </c>
      <c r="E1005" s="183" t="s">
        <v>1890</v>
      </c>
      <c r="F1005" s="182" t="s">
        <v>1241</v>
      </c>
      <c r="G1005" s="184">
        <f>'4. Campaign staff'!G36</f>
        <v>0</v>
      </c>
    </row>
    <row r="1006" spans="1:7" x14ac:dyDescent="0.3">
      <c r="A1006" s="181">
        <v>1005</v>
      </c>
      <c r="B1006" s="181" t="str">
        <f t="shared" si="41"/>
        <v>0-4.05-28</v>
      </c>
      <c r="C1006" s="182">
        <f>'1. General information'!$R$8</f>
        <v>0</v>
      </c>
      <c r="D1006" s="182" t="s">
        <v>441</v>
      </c>
      <c r="E1006" s="183" t="s">
        <v>1892</v>
      </c>
      <c r="F1006" s="182" t="s">
        <v>1243</v>
      </c>
      <c r="G1006" s="184">
        <f>'4. Campaign staff'!G37</f>
        <v>0</v>
      </c>
    </row>
    <row r="1007" spans="1:7" x14ac:dyDescent="0.3">
      <c r="A1007" s="181">
        <v>1006</v>
      </c>
      <c r="B1007" s="181" t="str">
        <f t="shared" si="41"/>
        <v>0-4.05-29</v>
      </c>
      <c r="C1007" s="182">
        <f>'1. General information'!$R$8</f>
        <v>0</v>
      </c>
      <c r="D1007" s="182" t="s">
        <v>441</v>
      </c>
      <c r="E1007" s="183" t="s">
        <v>1894</v>
      </c>
      <c r="F1007" s="182" t="s">
        <v>1245</v>
      </c>
      <c r="G1007" s="184">
        <f>'4. Campaign staff'!G38</f>
        <v>0</v>
      </c>
    </row>
    <row r="1008" spans="1:7" x14ac:dyDescent="0.3">
      <c r="A1008" s="181">
        <v>1007</v>
      </c>
      <c r="B1008" s="181" t="str">
        <f t="shared" si="41"/>
        <v>0-4.05-30</v>
      </c>
      <c r="C1008" s="182">
        <f>'1. General information'!$R$8</f>
        <v>0</v>
      </c>
      <c r="D1008" s="182" t="s">
        <v>441</v>
      </c>
      <c r="E1008" s="183" t="s">
        <v>1896</v>
      </c>
      <c r="F1008" s="182" t="s">
        <v>1247</v>
      </c>
      <c r="G1008" s="184">
        <f>'4. Campaign staff'!G39</f>
        <v>0</v>
      </c>
    </row>
    <row r="1009" spans="1:7" x14ac:dyDescent="0.3">
      <c r="A1009" s="181">
        <v>1008</v>
      </c>
      <c r="B1009" s="181" t="str">
        <f t="shared" si="41"/>
        <v>0-4.05-31</v>
      </c>
      <c r="C1009" s="182">
        <f>'1. General information'!$R$8</f>
        <v>0</v>
      </c>
      <c r="D1009" s="182" t="s">
        <v>441</v>
      </c>
      <c r="E1009" s="183" t="s">
        <v>1898</v>
      </c>
      <c r="F1009" s="182" t="s">
        <v>1249</v>
      </c>
      <c r="G1009" s="184">
        <f>'4. Campaign staff'!G40</f>
        <v>0</v>
      </c>
    </row>
    <row r="1010" spans="1:7" x14ac:dyDescent="0.3">
      <c r="A1010" s="181">
        <v>1009</v>
      </c>
      <c r="B1010" s="181" t="str">
        <f t="shared" si="41"/>
        <v>0-4.05-32</v>
      </c>
      <c r="C1010" s="182">
        <f>'1. General information'!$R$8</f>
        <v>0</v>
      </c>
      <c r="D1010" s="182" t="s">
        <v>441</v>
      </c>
      <c r="E1010" s="183" t="s">
        <v>1900</v>
      </c>
      <c r="F1010" s="182" t="s">
        <v>1251</v>
      </c>
      <c r="G1010" s="184">
        <f>'4. Campaign staff'!G41</f>
        <v>0</v>
      </c>
    </row>
    <row r="1011" spans="1:7" x14ac:dyDescent="0.3">
      <c r="A1011" s="181">
        <v>1010</v>
      </c>
      <c r="B1011" s="181" t="str">
        <f t="shared" si="41"/>
        <v>0-4.05-33</v>
      </c>
      <c r="C1011" s="182">
        <f>'1. General information'!$R$8</f>
        <v>0</v>
      </c>
      <c r="D1011" s="182" t="s">
        <v>441</v>
      </c>
      <c r="E1011" s="183" t="s">
        <v>1902</v>
      </c>
      <c r="F1011" s="182" t="s">
        <v>1253</v>
      </c>
      <c r="G1011" s="184">
        <f>'4. Campaign staff'!G42</f>
        <v>0</v>
      </c>
    </row>
    <row r="1012" spans="1:7" x14ac:dyDescent="0.3">
      <c r="A1012" s="181">
        <v>1011</v>
      </c>
      <c r="B1012" s="181" t="str">
        <f t="shared" si="41"/>
        <v>0-4.05-34</v>
      </c>
      <c r="C1012" s="182">
        <f>'1. General information'!$R$8</f>
        <v>0</v>
      </c>
      <c r="D1012" s="182" t="s">
        <v>441</v>
      </c>
      <c r="E1012" s="183" t="s">
        <v>1904</v>
      </c>
      <c r="F1012" s="182" t="s">
        <v>1255</v>
      </c>
      <c r="G1012" s="184">
        <f>'4. Campaign staff'!G43</f>
        <v>0</v>
      </c>
    </row>
    <row r="1013" spans="1:7" x14ac:dyDescent="0.3">
      <c r="A1013" s="181">
        <v>1012</v>
      </c>
      <c r="B1013" s="181" t="str">
        <f t="shared" si="41"/>
        <v>0-4.05-35</v>
      </c>
      <c r="C1013" s="182">
        <f>'1. General information'!$R$8</f>
        <v>0</v>
      </c>
      <c r="D1013" s="182" t="s">
        <v>441</v>
      </c>
      <c r="E1013" s="183" t="s">
        <v>1906</v>
      </c>
      <c r="F1013" s="182" t="s">
        <v>1257</v>
      </c>
      <c r="G1013" s="184">
        <f>'4. Campaign staff'!G44</f>
        <v>0</v>
      </c>
    </row>
    <row r="1014" spans="1:7" x14ac:dyDescent="0.3">
      <c r="A1014" s="181">
        <v>1013</v>
      </c>
      <c r="B1014" s="181" t="str">
        <f t="shared" si="41"/>
        <v>0-4.05-36</v>
      </c>
      <c r="C1014" s="182">
        <f>'1. General information'!$R$8</f>
        <v>0</v>
      </c>
      <c r="D1014" s="182" t="s">
        <v>441</v>
      </c>
      <c r="E1014" s="183" t="s">
        <v>1908</v>
      </c>
      <c r="F1014" s="182" t="s">
        <v>1259</v>
      </c>
      <c r="G1014" s="184">
        <f>'4. Campaign staff'!G45</f>
        <v>0</v>
      </c>
    </row>
    <row r="1015" spans="1:7" x14ac:dyDescent="0.3">
      <c r="A1015" s="181">
        <v>1014</v>
      </c>
      <c r="B1015" s="181" t="str">
        <f t="shared" si="41"/>
        <v>0-4.05-37</v>
      </c>
      <c r="C1015" s="182">
        <f>'1. General information'!$R$8</f>
        <v>0</v>
      </c>
      <c r="D1015" s="182" t="s">
        <v>441</v>
      </c>
      <c r="E1015" s="183" t="s">
        <v>1910</v>
      </c>
      <c r="F1015" s="182" t="s">
        <v>1261</v>
      </c>
      <c r="G1015" s="184">
        <f>'4. Campaign staff'!G46</f>
        <v>0</v>
      </c>
    </row>
    <row r="1016" spans="1:7" x14ac:dyDescent="0.3">
      <c r="A1016" s="181">
        <v>1015</v>
      </c>
      <c r="B1016" s="181" t="str">
        <f t="shared" si="41"/>
        <v>0-4.05-38</v>
      </c>
      <c r="C1016" s="182">
        <f>'1. General information'!$R$8</f>
        <v>0</v>
      </c>
      <c r="D1016" s="182" t="s">
        <v>441</v>
      </c>
      <c r="E1016" s="183" t="s">
        <v>1912</v>
      </c>
      <c r="F1016" s="182" t="s">
        <v>1263</v>
      </c>
      <c r="G1016" s="184">
        <f>'4. Campaign staff'!G47</f>
        <v>0</v>
      </c>
    </row>
    <row r="1017" spans="1:7" x14ac:dyDescent="0.3">
      <c r="A1017" s="181">
        <v>1016</v>
      </c>
      <c r="B1017" s="181" t="str">
        <f t="shared" si="41"/>
        <v>0-4.05-39</v>
      </c>
      <c r="C1017" s="182">
        <f>'1. General information'!$R$8</f>
        <v>0</v>
      </c>
      <c r="D1017" s="182" t="s">
        <v>441</v>
      </c>
      <c r="E1017" s="183" t="s">
        <v>1914</v>
      </c>
      <c r="F1017" s="182" t="s">
        <v>1265</v>
      </c>
      <c r="G1017" s="184">
        <f>'4. Campaign staff'!G48</f>
        <v>0</v>
      </c>
    </row>
    <row r="1018" spans="1:7" x14ac:dyDescent="0.3">
      <c r="A1018" s="181">
        <v>1017</v>
      </c>
      <c r="B1018" s="181" t="str">
        <f t="shared" si="41"/>
        <v>0-4.05-40</v>
      </c>
      <c r="C1018" s="182">
        <f>'1. General information'!$R$8</f>
        <v>0</v>
      </c>
      <c r="D1018" s="182" t="s">
        <v>441</v>
      </c>
      <c r="E1018" s="183" t="s">
        <v>1916</v>
      </c>
      <c r="F1018" s="182" t="s">
        <v>1267</v>
      </c>
      <c r="G1018" s="184">
        <f>'4. Campaign staff'!G49</f>
        <v>0</v>
      </c>
    </row>
    <row r="1019" spans="1:7" x14ac:dyDescent="0.3">
      <c r="A1019" s="181">
        <v>1018</v>
      </c>
      <c r="B1019" s="181" t="str">
        <f t="shared" si="41"/>
        <v>0-4.05-41</v>
      </c>
      <c r="C1019" s="182">
        <f>'1. General information'!$R$8</f>
        <v>0</v>
      </c>
      <c r="D1019" s="182" t="s">
        <v>441</v>
      </c>
      <c r="E1019" s="183" t="s">
        <v>1918</v>
      </c>
      <c r="F1019" s="182" t="s">
        <v>1269</v>
      </c>
      <c r="G1019" s="184">
        <f>'4. Campaign staff'!G50</f>
        <v>0</v>
      </c>
    </row>
    <row r="1020" spans="1:7" x14ac:dyDescent="0.3">
      <c r="A1020" s="181">
        <v>1019</v>
      </c>
      <c r="B1020" s="181" t="str">
        <f t="shared" si="41"/>
        <v>0-4.05-42</v>
      </c>
      <c r="C1020" s="182">
        <f>'1. General information'!$R$8</f>
        <v>0</v>
      </c>
      <c r="D1020" s="182" t="s">
        <v>441</v>
      </c>
      <c r="E1020" s="183" t="s">
        <v>1920</v>
      </c>
      <c r="F1020" s="182" t="s">
        <v>1271</v>
      </c>
      <c r="G1020" s="184">
        <f>'4. Campaign staff'!G51</f>
        <v>0</v>
      </c>
    </row>
    <row r="1021" spans="1:7" x14ac:dyDescent="0.3">
      <c r="A1021" s="181">
        <v>1020</v>
      </c>
      <c r="B1021" s="181" t="str">
        <f t="shared" si="41"/>
        <v>0-4.05-43</v>
      </c>
      <c r="C1021" s="182">
        <f>'1. General information'!$R$8</f>
        <v>0</v>
      </c>
      <c r="D1021" s="182" t="s">
        <v>441</v>
      </c>
      <c r="E1021" s="183" t="s">
        <v>1922</v>
      </c>
      <c r="F1021" s="182" t="s">
        <v>1273</v>
      </c>
      <c r="G1021" s="184">
        <f>'4. Campaign staff'!G52</f>
        <v>0</v>
      </c>
    </row>
    <row r="1022" spans="1:7" x14ac:dyDescent="0.3">
      <c r="A1022" s="181">
        <v>1021</v>
      </c>
      <c r="B1022" s="181" t="str">
        <f t="shared" si="41"/>
        <v>0-4.05-44</v>
      </c>
      <c r="C1022" s="182">
        <f>'1. General information'!$R$8</f>
        <v>0</v>
      </c>
      <c r="D1022" s="182" t="s">
        <v>441</v>
      </c>
      <c r="E1022" s="183" t="s">
        <v>1924</v>
      </c>
      <c r="F1022" s="182" t="s">
        <v>1275</v>
      </c>
      <c r="G1022" s="184">
        <f>'4. Campaign staff'!G53</f>
        <v>0</v>
      </c>
    </row>
    <row r="1023" spans="1:7" x14ac:dyDescent="0.3">
      <c r="A1023" s="181">
        <v>1022</v>
      </c>
      <c r="B1023" s="181" t="str">
        <f t="shared" si="41"/>
        <v>0-4.05-45</v>
      </c>
      <c r="C1023" s="182">
        <f>'1. General information'!$R$8</f>
        <v>0</v>
      </c>
      <c r="D1023" s="182" t="s">
        <v>441</v>
      </c>
      <c r="E1023" s="183" t="s">
        <v>1926</v>
      </c>
      <c r="F1023" s="182" t="s">
        <v>1277</v>
      </c>
      <c r="G1023" s="184">
        <f>'4. Campaign staff'!G54</f>
        <v>0</v>
      </c>
    </row>
    <row r="1024" spans="1:7" x14ac:dyDescent="0.3">
      <c r="A1024" s="181">
        <v>1023</v>
      </c>
      <c r="B1024" s="181" t="str">
        <f t="shared" si="41"/>
        <v>0-4.05-46</v>
      </c>
      <c r="C1024" s="182">
        <f>'1. General information'!$R$8</f>
        <v>0</v>
      </c>
      <c r="D1024" s="182" t="s">
        <v>441</v>
      </c>
      <c r="E1024" s="183" t="s">
        <v>1928</v>
      </c>
      <c r="F1024" s="182" t="s">
        <v>1279</v>
      </c>
      <c r="G1024" s="184">
        <f>'4. Campaign staff'!G55</f>
        <v>0</v>
      </c>
    </row>
    <row r="1025" spans="1:7" x14ac:dyDescent="0.3">
      <c r="A1025" s="181">
        <v>1024</v>
      </c>
      <c r="B1025" s="181" t="str">
        <f t="shared" si="41"/>
        <v>0-4.05-47</v>
      </c>
      <c r="C1025" s="182">
        <f>'1. General information'!$R$8</f>
        <v>0</v>
      </c>
      <c r="D1025" s="182" t="s">
        <v>441</v>
      </c>
      <c r="E1025" s="183" t="s">
        <v>1930</v>
      </c>
      <c r="F1025" s="182" t="s">
        <v>1281</v>
      </c>
      <c r="G1025" s="184">
        <f>'4. Campaign staff'!G56</f>
        <v>0</v>
      </c>
    </row>
    <row r="1026" spans="1:7" x14ac:dyDescent="0.3">
      <c r="A1026" s="181">
        <v>1025</v>
      </c>
      <c r="B1026" s="181" t="str">
        <f t="shared" si="41"/>
        <v>0-4.05-48</v>
      </c>
      <c r="C1026" s="182">
        <f>'1. General information'!$R$8</f>
        <v>0</v>
      </c>
      <c r="D1026" s="182" t="s">
        <v>441</v>
      </c>
      <c r="E1026" s="183" t="s">
        <v>1932</v>
      </c>
      <c r="F1026" s="182" t="s">
        <v>1283</v>
      </c>
      <c r="G1026" s="184">
        <f>'4. Campaign staff'!G57</f>
        <v>0</v>
      </c>
    </row>
    <row r="1027" spans="1:7" x14ac:dyDescent="0.3">
      <c r="A1027" s="181">
        <v>1026</v>
      </c>
      <c r="B1027" s="181" t="str">
        <f t="shared" si="41"/>
        <v>0-4.05-49</v>
      </c>
      <c r="C1027" s="182">
        <f>'1. General information'!$R$8</f>
        <v>0</v>
      </c>
      <c r="D1027" s="182" t="s">
        <v>441</v>
      </c>
      <c r="E1027" s="183" t="s">
        <v>1934</v>
      </c>
      <c r="F1027" s="182" t="s">
        <v>1285</v>
      </c>
      <c r="G1027" s="184">
        <f>'4. Campaign staff'!G58</f>
        <v>0</v>
      </c>
    </row>
    <row r="1028" spans="1:7" x14ac:dyDescent="0.3">
      <c r="A1028" s="181">
        <v>1027</v>
      </c>
      <c r="B1028" s="181" t="str">
        <f t="shared" si="41"/>
        <v>0-4.05-50</v>
      </c>
      <c r="C1028" s="182">
        <f>'1. General information'!$R$8</f>
        <v>0</v>
      </c>
      <c r="D1028" s="182" t="s">
        <v>441</v>
      </c>
      <c r="E1028" s="183" t="s">
        <v>1936</v>
      </c>
      <c r="F1028" s="182" t="s">
        <v>1287</v>
      </c>
      <c r="G1028" s="184">
        <f>'4. Campaign staff'!G59</f>
        <v>0</v>
      </c>
    </row>
    <row r="1029" spans="1:7" x14ac:dyDescent="0.3">
      <c r="A1029" s="181">
        <v>1028</v>
      </c>
      <c r="B1029" s="181" t="str">
        <f t="shared" si="41"/>
        <v>0-4.05-51</v>
      </c>
      <c r="C1029" s="182">
        <f>'1. General information'!$R$8</f>
        <v>0</v>
      </c>
      <c r="D1029" s="182" t="s">
        <v>441</v>
      </c>
      <c r="E1029" s="183" t="s">
        <v>1938</v>
      </c>
      <c r="F1029" s="182" t="s">
        <v>1289</v>
      </c>
      <c r="G1029" s="184">
        <f>'4. Campaign staff'!G60</f>
        <v>0</v>
      </c>
    </row>
    <row r="1030" spans="1:7" x14ac:dyDescent="0.3">
      <c r="A1030" s="181">
        <v>1029</v>
      </c>
      <c r="B1030" s="181" t="str">
        <f t="shared" si="41"/>
        <v>0-4.05-52</v>
      </c>
      <c r="C1030" s="182">
        <f>'1. General information'!$R$8</f>
        <v>0</v>
      </c>
      <c r="D1030" s="182" t="s">
        <v>441</v>
      </c>
      <c r="E1030" s="183" t="s">
        <v>1940</v>
      </c>
      <c r="F1030" s="182" t="s">
        <v>1291</v>
      </c>
      <c r="G1030" s="184">
        <f>'4. Campaign staff'!G61</f>
        <v>0</v>
      </c>
    </row>
    <row r="1031" spans="1:7" x14ac:dyDescent="0.3">
      <c r="A1031" s="181">
        <v>1030</v>
      </c>
      <c r="B1031" s="181" t="str">
        <f t="shared" si="41"/>
        <v>0-4.05-53</v>
      </c>
      <c r="C1031" s="182">
        <f>'1. General information'!$R$8</f>
        <v>0</v>
      </c>
      <c r="D1031" s="182" t="s">
        <v>441</v>
      </c>
      <c r="E1031" s="183" t="s">
        <v>1942</v>
      </c>
      <c r="F1031" s="182" t="s">
        <v>1293</v>
      </c>
      <c r="G1031" s="184">
        <f>'4. Campaign staff'!G62</f>
        <v>0</v>
      </c>
    </row>
    <row r="1032" spans="1:7" x14ac:dyDescent="0.3">
      <c r="A1032" s="181">
        <v>1031</v>
      </c>
      <c r="B1032" s="181" t="str">
        <f t="shared" si="41"/>
        <v>0-4.05-54</v>
      </c>
      <c r="C1032" s="182">
        <f>'1. General information'!$R$8</f>
        <v>0</v>
      </c>
      <c r="D1032" s="182" t="s">
        <v>441</v>
      </c>
      <c r="E1032" s="183" t="s">
        <v>1944</v>
      </c>
      <c r="F1032" s="182" t="s">
        <v>1295</v>
      </c>
      <c r="G1032" s="184">
        <f>'4. Campaign staff'!G63</f>
        <v>0</v>
      </c>
    </row>
    <row r="1033" spans="1:7" x14ac:dyDescent="0.3">
      <c r="A1033" s="181">
        <v>1032</v>
      </c>
      <c r="B1033" s="181" t="str">
        <f t="shared" si="41"/>
        <v>0-4.05-55</v>
      </c>
      <c r="C1033" s="182">
        <f>'1. General information'!$R$8</f>
        <v>0</v>
      </c>
      <c r="D1033" s="182" t="s">
        <v>441</v>
      </c>
      <c r="E1033" s="183" t="s">
        <v>1946</v>
      </c>
      <c r="F1033" s="182" t="s">
        <v>1297</v>
      </c>
      <c r="G1033" s="184">
        <f>'4. Campaign staff'!G64</f>
        <v>0</v>
      </c>
    </row>
    <row r="1034" spans="1:7" x14ac:dyDescent="0.3">
      <c r="A1034" s="181">
        <v>1033</v>
      </c>
      <c r="B1034" s="181" t="str">
        <f t="shared" si="41"/>
        <v>0-4.05-56</v>
      </c>
      <c r="C1034" s="182">
        <f>'1. General information'!$R$8</f>
        <v>0</v>
      </c>
      <c r="D1034" s="182" t="s">
        <v>441</v>
      </c>
      <c r="E1034" s="183" t="s">
        <v>1948</v>
      </c>
      <c r="F1034" s="182" t="s">
        <v>1299</v>
      </c>
      <c r="G1034" s="184">
        <f>'4. Campaign staff'!G65</f>
        <v>0</v>
      </c>
    </row>
    <row r="1035" spans="1:7" x14ac:dyDescent="0.3">
      <c r="A1035" s="181">
        <v>1034</v>
      </c>
      <c r="B1035" s="181" t="str">
        <f t="shared" si="41"/>
        <v>0-4.05-57</v>
      </c>
      <c r="C1035" s="182">
        <f>'1. General information'!$R$8</f>
        <v>0</v>
      </c>
      <c r="D1035" s="182" t="s">
        <v>441</v>
      </c>
      <c r="E1035" s="183" t="s">
        <v>1950</v>
      </c>
      <c r="F1035" s="182" t="s">
        <v>1301</v>
      </c>
      <c r="G1035" s="184">
        <f>'4. Campaign staff'!G66</f>
        <v>0</v>
      </c>
    </row>
    <row r="1036" spans="1:7" x14ac:dyDescent="0.3">
      <c r="A1036" s="181">
        <v>1035</v>
      </c>
      <c r="B1036" s="181" t="str">
        <f t="shared" si="41"/>
        <v>0-4.05-58</v>
      </c>
      <c r="C1036" s="182">
        <f>'1. General information'!$R$8</f>
        <v>0</v>
      </c>
      <c r="D1036" s="182" t="s">
        <v>441</v>
      </c>
      <c r="E1036" s="183" t="s">
        <v>1952</v>
      </c>
      <c r="F1036" s="182" t="s">
        <v>1303</v>
      </c>
      <c r="G1036" s="184">
        <f>'4. Campaign staff'!G67</f>
        <v>0</v>
      </c>
    </row>
    <row r="1037" spans="1:7" x14ac:dyDescent="0.3">
      <c r="A1037" s="181">
        <v>1036</v>
      </c>
      <c r="B1037" s="181" t="str">
        <f t="shared" si="41"/>
        <v>0-4.05-59</v>
      </c>
      <c r="C1037" s="182">
        <f>'1. General information'!$R$8</f>
        <v>0</v>
      </c>
      <c r="D1037" s="182" t="s">
        <v>441</v>
      </c>
      <c r="E1037" s="183" t="s">
        <v>1954</v>
      </c>
      <c r="F1037" s="182" t="s">
        <v>1305</v>
      </c>
      <c r="G1037" s="184">
        <f>'4. Campaign staff'!G68</f>
        <v>0</v>
      </c>
    </row>
    <row r="1038" spans="1:7" x14ac:dyDescent="0.3">
      <c r="A1038" s="181">
        <v>1037</v>
      </c>
      <c r="B1038" s="181" t="str">
        <f t="shared" si="41"/>
        <v>0-4.05-60</v>
      </c>
      <c r="C1038" s="182">
        <f>'1. General information'!$R$8</f>
        <v>0</v>
      </c>
      <c r="D1038" s="182" t="s">
        <v>441</v>
      </c>
      <c r="E1038" s="183" t="s">
        <v>1956</v>
      </c>
      <c r="F1038" s="182" t="s">
        <v>1307</v>
      </c>
      <c r="G1038" s="184">
        <f>'4. Campaign staff'!G69</f>
        <v>0</v>
      </c>
    </row>
    <row r="1039" spans="1:7" x14ac:dyDescent="0.3">
      <c r="A1039" s="181">
        <v>1038</v>
      </c>
      <c r="B1039" s="181" t="str">
        <f t="shared" si="41"/>
        <v>0-4.05-61</v>
      </c>
      <c r="C1039" s="182">
        <f>'1. General information'!$R$8</f>
        <v>0</v>
      </c>
      <c r="D1039" s="182" t="s">
        <v>441</v>
      </c>
      <c r="E1039" s="183" t="s">
        <v>1958</v>
      </c>
      <c r="F1039" s="182" t="s">
        <v>1309</v>
      </c>
      <c r="G1039" s="184">
        <f>'4. Campaign staff'!G70</f>
        <v>0</v>
      </c>
    </row>
    <row r="1040" spans="1:7" x14ac:dyDescent="0.3">
      <c r="A1040" s="181">
        <v>1039</v>
      </c>
      <c r="B1040" s="181" t="str">
        <f t="shared" si="41"/>
        <v>0-4.05-62</v>
      </c>
      <c r="C1040" s="182">
        <f>'1. General information'!$R$8</f>
        <v>0</v>
      </c>
      <c r="D1040" s="182" t="s">
        <v>441</v>
      </c>
      <c r="E1040" s="183" t="s">
        <v>1960</v>
      </c>
      <c r="F1040" s="182" t="s">
        <v>1311</v>
      </c>
      <c r="G1040" s="184">
        <f>'4. Campaign staff'!G71</f>
        <v>0</v>
      </c>
    </row>
    <row r="1041" spans="1:7" x14ac:dyDescent="0.3">
      <c r="A1041" s="181">
        <v>1040</v>
      </c>
      <c r="B1041" s="181" t="str">
        <f t="shared" si="41"/>
        <v>0-4.05-63</v>
      </c>
      <c r="C1041" s="182">
        <f>'1. General information'!$R$8</f>
        <v>0</v>
      </c>
      <c r="D1041" s="182" t="s">
        <v>441</v>
      </c>
      <c r="E1041" s="183" t="s">
        <v>1962</v>
      </c>
      <c r="F1041" s="182" t="s">
        <v>1313</v>
      </c>
      <c r="G1041" s="184">
        <f>'4. Campaign staff'!G72</f>
        <v>0</v>
      </c>
    </row>
    <row r="1042" spans="1:7" x14ac:dyDescent="0.3">
      <c r="A1042" s="181">
        <v>1041</v>
      </c>
      <c r="B1042" s="181" t="str">
        <f t="shared" si="41"/>
        <v>0-4.05-64</v>
      </c>
      <c r="C1042" s="182">
        <f>'1. General information'!$R$8</f>
        <v>0</v>
      </c>
      <c r="D1042" s="182" t="s">
        <v>441</v>
      </c>
      <c r="E1042" s="183" t="s">
        <v>1964</v>
      </c>
      <c r="F1042" s="182" t="s">
        <v>1315</v>
      </c>
      <c r="G1042" s="184">
        <f>'4. Campaign staff'!G73</f>
        <v>0</v>
      </c>
    </row>
    <row r="1043" spans="1:7" x14ac:dyDescent="0.3">
      <c r="A1043" s="181">
        <v>1042</v>
      </c>
      <c r="B1043" s="181" t="str">
        <f t="shared" si="41"/>
        <v>0-4.05-65</v>
      </c>
      <c r="C1043" s="182">
        <f>'1. General information'!$R$8</f>
        <v>0</v>
      </c>
      <c r="D1043" s="182" t="s">
        <v>441</v>
      </c>
      <c r="E1043" s="183" t="s">
        <v>1966</v>
      </c>
      <c r="F1043" s="182" t="s">
        <v>1317</v>
      </c>
      <c r="G1043" s="184">
        <f>'4. Campaign staff'!G74</f>
        <v>0</v>
      </c>
    </row>
    <row r="1044" spans="1:7" x14ac:dyDescent="0.3">
      <c r="A1044" s="181">
        <v>1043</v>
      </c>
      <c r="B1044" s="181" t="str">
        <f t="shared" si="41"/>
        <v>0-4.05-66</v>
      </c>
      <c r="C1044" s="182">
        <f>'1. General information'!$R$8</f>
        <v>0</v>
      </c>
      <c r="D1044" s="182" t="s">
        <v>441</v>
      </c>
      <c r="E1044" s="183" t="s">
        <v>1968</v>
      </c>
      <c r="F1044" s="182" t="s">
        <v>1319</v>
      </c>
      <c r="G1044" s="184">
        <f>'4. Campaign staff'!G75</f>
        <v>0</v>
      </c>
    </row>
    <row r="1045" spans="1:7" x14ac:dyDescent="0.3">
      <c r="A1045" s="181">
        <v>1044</v>
      </c>
      <c r="B1045" s="181" t="str">
        <f t="shared" si="41"/>
        <v>0-4.05-67</v>
      </c>
      <c r="C1045" s="182">
        <f>'1. General information'!$R$8</f>
        <v>0</v>
      </c>
      <c r="D1045" s="182" t="s">
        <v>441</v>
      </c>
      <c r="E1045" s="183" t="s">
        <v>1970</v>
      </c>
      <c r="F1045" s="182" t="s">
        <v>1321</v>
      </c>
      <c r="G1045" s="184">
        <f>'4. Campaign staff'!G76</f>
        <v>0</v>
      </c>
    </row>
    <row r="1046" spans="1:7" x14ac:dyDescent="0.3">
      <c r="A1046" s="181">
        <v>1045</v>
      </c>
      <c r="B1046" s="181" t="str">
        <f t="shared" si="41"/>
        <v>0-4.05-68</v>
      </c>
      <c r="C1046" s="182">
        <f>'1. General information'!$R$8</f>
        <v>0</v>
      </c>
      <c r="D1046" s="182" t="s">
        <v>441</v>
      </c>
      <c r="E1046" s="183" t="s">
        <v>1972</v>
      </c>
      <c r="F1046" s="182" t="s">
        <v>1323</v>
      </c>
      <c r="G1046" s="184">
        <f>'4. Campaign staff'!G77</f>
        <v>0</v>
      </c>
    </row>
    <row r="1047" spans="1:7" x14ac:dyDescent="0.3">
      <c r="A1047" s="181">
        <v>1046</v>
      </c>
      <c r="B1047" s="181" t="str">
        <f t="shared" si="41"/>
        <v>0-4.05-69</v>
      </c>
      <c r="C1047" s="182">
        <f>'1. General information'!$R$8</f>
        <v>0</v>
      </c>
      <c r="D1047" s="182" t="s">
        <v>441</v>
      </c>
      <c r="E1047" s="183" t="s">
        <v>1974</v>
      </c>
      <c r="F1047" s="182" t="s">
        <v>1325</v>
      </c>
      <c r="G1047" s="184">
        <f>'4. Campaign staff'!G78</f>
        <v>0</v>
      </c>
    </row>
    <row r="1048" spans="1:7" x14ac:dyDescent="0.3">
      <c r="A1048" s="181">
        <v>1047</v>
      </c>
      <c r="B1048" s="181" t="str">
        <f t="shared" si="41"/>
        <v>0-4.05-70</v>
      </c>
      <c r="C1048" s="182">
        <f>'1. General information'!$R$8</f>
        <v>0</v>
      </c>
      <c r="D1048" s="182" t="s">
        <v>441</v>
      </c>
      <c r="E1048" s="183" t="s">
        <v>1976</v>
      </c>
      <c r="F1048" s="182" t="s">
        <v>1327</v>
      </c>
      <c r="G1048" s="184">
        <f>'4. Campaign staff'!G79</f>
        <v>0</v>
      </c>
    </row>
    <row r="1049" spans="1:7" x14ac:dyDescent="0.3">
      <c r="A1049" s="181">
        <v>1048</v>
      </c>
      <c r="B1049" s="181" t="str">
        <f t="shared" si="41"/>
        <v>0-4.05-71</v>
      </c>
      <c r="C1049" s="182">
        <f>'1. General information'!$R$8</f>
        <v>0</v>
      </c>
      <c r="D1049" s="182" t="s">
        <v>441</v>
      </c>
      <c r="E1049" s="183" t="s">
        <v>1978</v>
      </c>
      <c r="F1049" s="182" t="s">
        <v>1329</v>
      </c>
      <c r="G1049" s="184">
        <f>'4. Campaign staff'!G80</f>
        <v>0</v>
      </c>
    </row>
    <row r="1050" spans="1:7" x14ac:dyDescent="0.3">
      <c r="A1050" s="181">
        <v>1049</v>
      </c>
      <c r="B1050" s="181" t="str">
        <f t="shared" si="41"/>
        <v>0-4.05-72</v>
      </c>
      <c r="C1050" s="182">
        <f>'1. General information'!$R$8</f>
        <v>0</v>
      </c>
      <c r="D1050" s="182" t="s">
        <v>441</v>
      </c>
      <c r="E1050" s="183" t="s">
        <v>1980</v>
      </c>
      <c r="F1050" s="182" t="s">
        <v>1331</v>
      </c>
      <c r="G1050" s="184">
        <f>'4. Campaign staff'!G81</f>
        <v>0</v>
      </c>
    </row>
    <row r="1051" spans="1:7" x14ac:dyDescent="0.3">
      <c r="A1051" s="181">
        <v>1050</v>
      </c>
      <c r="B1051" s="181" t="str">
        <f t="shared" si="41"/>
        <v>0-4.05-73</v>
      </c>
      <c r="C1051" s="182">
        <f>'1. General information'!$R$8</f>
        <v>0</v>
      </c>
      <c r="D1051" s="182" t="s">
        <v>441</v>
      </c>
      <c r="E1051" s="183" t="s">
        <v>1982</v>
      </c>
      <c r="F1051" s="182" t="s">
        <v>1333</v>
      </c>
      <c r="G1051" s="184">
        <f>'4. Campaign staff'!G82</f>
        <v>0</v>
      </c>
    </row>
    <row r="1052" spans="1:7" x14ac:dyDescent="0.3">
      <c r="A1052" s="181">
        <v>1051</v>
      </c>
      <c r="B1052" s="181" t="str">
        <f t="shared" si="41"/>
        <v>0-4.05-74</v>
      </c>
      <c r="C1052" s="182">
        <f>'1. General information'!$R$8</f>
        <v>0</v>
      </c>
      <c r="D1052" s="182" t="s">
        <v>441</v>
      </c>
      <c r="E1052" s="183" t="s">
        <v>1984</v>
      </c>
      <c r="F1052" s="182" t="s">
        <v>1335</v>
      </c>
      <c r="G1052" s="184">
        <f>'4. Campaign staff'!G83</f>
        <v>0</v>
      </c>
    </row>
    <row r="1053" spans="1:7" x14ac:dyDescent="0.3">
      <c r="A1053" s="181">
        <v>1052</v>
      </c>
      <c r="B1053" s="181" t="str">
        <f t="shared" si="41"/>
        <v>0-4.05-75</v>
      </c>
      <c r="C1053" s="182">
        <f>'1. General information'!$R$8</f>
        <v>0</v>
      </c>
      <c r="D1053" s="182" t="s">
        <v>441</v>
      </c>
      <c r="E1053" s="183" t="s">
        <v>1986</v>
      </c>
      <c r="F1053" s="182" t="s">
        <v>1337</v>
      </c>
      <c r="G1053" s="184">
        <f>'4. Campaign staff'!G84</f>
        <v>0</v>
      </c>
    </row>
    <row r="1054" spans="1:7" x14ac:dyDescent="0.3">
      <c r="A1054" s="181">
        <v>1053</v>
      </c>
      <c r="B1054" s="181" t="str">
        <f t="shared" si="41"/>
        <v>0-4.05-76</v>
      </c>
      <c r="C1054" s="182">
        <f>'1. General information'!$R$8</f>
        <v>0</v>
      </c>
      <c r="D1054" s="182" t="s">
        <v>441</v>
      </c>
      <c r="E1054" s="183" t="s">
        <v>1988</v>
      </c>
      <c r="F1054" s="182" t="s">
        <v>1339</v>
      </c>
      <c r="G1054" s="184">
        <f>'4. Campaign staff'!G85</f>
        <v>0</v>
      </c>
    </row>
    <row r="1055" spans="1:7" x14ac:dyDescent="0.3">
      <c r="A1055" s="181">
        <v>1054</v>
      </c>
      <c r="B1055" s="181" t="str">
        <f t="shared" si="41"/>
        <v>0-4.05-77</v>
      </c>
      <c r="C1055" s="182">
        <f>'1. General information'!$R$8</f>
        <v>0</v>
      </c>
      <c r="D1055" s="182" t="s">
        <v>441</v>
      </c>
      <c r="E1055" s="183" t="s">
        <v>1990</v>
      </c>
      <c r="F1055" s="182" t="s">
        <v>1341</v>
      </c>
      <c r="G1055" s="184">
        <f>'4. Campaign staff'!G86</f>
        <v>0</v>
      </c>
    </row>
    <row r="1056" spans="1:7" x14ac:dyDescent="0.3">
      <c r="A1056" s="181">
        <v>1055</v>
      </c>
      <c r="B1056" s="181" t="str">
        <f t="shared" si="41"/>
        <v>0-4.05-78</v>
      </c>
      <c r="C1056" s="182">
        <f>'1. General information'!$R$8</f>
        <v>0</v>
      </c>
      <c r="D1056" s="182" t="s">
        <v>441</v>
      </c>
      <c r="E1056" s="183" t="s">
        <v>1992</v>
      </c>
      <c r="F1056" s="182" t="s">
        <v>1343</v>
      </c>
      <c r="G1056" s="184">
        <f>'4. Campaign staff'!G87</f>
        <v>0</v>
      </c>
    </row>
    <row r="1057" spans="1:7" x14ac:dyDescent="0.3">
      <c r="A1057" s="181">
        <v>1056</v>
      </c>
      <c r="B1057" s="181" t="str">
        <f t="shared" si="41"/>
        <v>0-4.05-79</v>
      </c>
      <c r="C1057" s="182">
        <f>'1. General information'!$R$8</f>
        <v>0</v>
      </c>
      <c r="D1057" s="182" t="s">
        <v>441</v>
      </c>
      <c r="E1057" s="183" t="s">
        <v>1994</v>
      </c>
      <c r="F1057" s="182" t="s">
        <v>1345</v>
      </c>
      <c r="G1057" s="184">
        <f>'4. Campaign staff'!G88</f>
        <v>0</v>
      </c>
    </row>
    <row r="1058" spans="1:7" x14ac:dyDescent="0.3">
      <c r="A1058" s="181">
        <v>1057</v>
      </c>
      <c r="B1058" s="181" t="str">
        <f t="shared" si="41"/>
        <v>0-4.05-80</v>
      </c>
      <c r="C1058" s="182">
        <f>'1. General information'!$R$8</f>
        <v>0</v>
      </c>
      <c r="D1058" s="182" t="s">
        <v>441</v>
      </c>
      <c r="E1058" s="183" t="s">
        <v>1996</v>
      </c>
      <c r="F1058" s="182" t="s">
        <v>1347</v>
      </c>
      <c r="G1058" s="184">
        <f>'4. Campaign staff'!G89</f>
        <v>0</v>
      </c>
    </row>
    <row r="1059" spans="1:7" x14ac:dyDescent="0.3">
      <c r="A1059" s="181">
        <v>1058</v>
      </c>
      <c r="B1059" s="181" t="str">
        <f t="shared" si="41"/>
        <v>0-4.05-81</v>
      </c>
      <c r="C1059" s="182">
        <f>'1. General information'!$R$8</f>
        <v>0</v>
      </c>
      <c r="D1059" s="182" t="s">
        <v>441</v>
      </c>
      <c r="E1059" s="183" t="s">
        <v>1998</v>
      </c>
      <c r="F1059" s="182" t="s">
        <v>1349</v>
      </c>
      <c r="G1059" s="184">
        <f>'4. Campaign staff'!G90</f>
        <v>0</v>
      </c>
    </row>
    <row r="1060" spans="1:7" x14ac:dyDescent="0.3">
      <c r="A1060" s="181">
        <v>1059</v>
      </c>
      <c r="B1060" s="181" t="str">
        <f t="shared" si="41"/>
        <v>0-4.05-82</v>
      </c>
      <c r="C1060" s="182">
        <f>'1. General information'!$R$8</f>
        <v>0</v>
      </c>
      <c r="D1060" s="182" t="s">
        <v>441</v>
      </c>
      <c r="E1060" s="183" t="s">
        <v>2000</v>
      </c>
      <c r="F1060" s="182" t="s">
        <v>1351</v>
      </c>
      <c r="G1060" s="184">
        <f>'4. Campaign staff'!G91</f>
        <v>0</v>
      </c>
    </row>
    <row r="1061" spans="1:7" x14ac:dyDescent="0.3">
      <c r="A1061" s="181">
        <v>1060</v>
      </c>
      <c r="B1061" s="181" t="str">
        <f t="shared" si="41"/>
        <v>0-4.05-83</v>
      </c>
      <c r="C1061" s="182">
        <f>'1. General information'!$R$8</f>
        <v>0</v>
      </c>
      <c r="D1061" s="182" t="s">
        <v>441</v>
      </c>
      <c r="E1061" s="183" t="s">
        <v>2002</v>
      </c>
      <c r="F1061" s="182" t="s">
        <v>1353</v>
      </c>
      <c r="G1061" s="184">
        <f>'4. Campaign staff'!G92</f>
        <v>0</v>
      </c>
    </row>
    <row r="1062" spans="1:7" x14ac:dyDescent="0.3">
      <c r="A1062" s="181">
        <v>1061</v>
      </c>
      <c r="B1062" s="181" t="str">
        <f t="shared" si="41"/>
        <v>0-4.05-84</v>
      </c>
      <c r="C1062" s="182">
        <f>'1. General information'!$R$8</f>
        <v>0</v>
      </c>
      <c r="D1062" s="182" t="s">
        <v>441</v>
      </c>
      <c r="E1062" s="183" t="s">
        <v>2004</v>
      </c>
      <c r="F1062" s="182" t="s">
        <v>1355</v>
      </c>
      <c r="G1062" s="184">
        <f>'4. Campaign staff'!G93</f>
        <v>0</v>
      </c>
    </row>
    <row r="1063" spans="1:7" x14ac:dyDescent="0.3">
      <c r="A1063" s="181">
        <v>1062</v>
      </c>
      <c r="B1063" s="181" t="str">
        <f t="shared" si="41"/>
        <v>0-4.05-85</v>
      </c>
      <c r="C1063" s="182">
        <f>'1. General information'!$R$8</f>
        <v>0</v>
      </c>
      <c r="D1063" s="182" t="s">
        <v>441</v>
      </c>
      <c r="E1063" s="183" t="s">
        <v>2006</v>
      </c>
      <c r="F1063" s="182" t="s">
        <v>1357</v>
      </c>
      <c r="G1063" s="184">
        <f>'4. Campaign staff'!G94</f>
        <v>0</v>
      </c>
    </row>
    <row r="1064" spans="1:7" x14ac:dyDescent="0.3">
      <c r="A1064" s="181">
        <v>1063</v>
      </c>
      <c r="B1064" s="181" t="str">
        <f t="shared" si="41"/>
        <v>0-4.05-86</v>
      </c>
      <c r="C1064" s="182">
        <f>'1. General information'!$R$8</f>
        <v>0</v>
      </c>
      <c r="D1064" s="182" t="s">
        <v>441</v>
      </c>
      <c r="E1064" s="183" t="s">
        <v>2008</v>
      </c>
      <c r="F1064" s="182" t="s">
        <v>1359</v>
      </c>
      <c r="G1064" s="184">
        <f>'4. Campaign staff'!G95</f>
        <v>0</v>
      </c>
    </row>
    <row r="1065" spans="1:7" x14ac:dyDescent="0.3">
      <c r="A1065" s="181">
        <v>1064</v>
      </c>
      <c r="B1065" s="181" t="str">
        <f t="shared" si="41"/>
        <v>0-4.05-87</v>
      </c>
      <c r="C1065" s="182">
        <f>'1. General information'!$R$8</f>
        <v>0</v>
      </c>
      <c r="D1065" s="182" t="s">
        <v>441</v>
      </c>
      <c r="E1065" s="183" t="s">
        <v>2010</v>
      </c>
      <c r="F1065" s="182" t="s">
        <v>1361</v>
      </c>
      <c r="G1065" s="184">
        <f>'4. Campaign staff'!G96</f>
        <v>0</v>
      </c>
    </row>
    <row r="1066" spans="1:7" x14ac:dyDescent="0.3">
      <c r="A1066" s="181">
        <v>1065</v>
      </c>
      <c r="B1066" s="181" t="str">
        <f t="shared" si="41"/>
        <v>0-4.05-88</v>
      </c>
      <c r="C1066" s="182">
        <f>'1. General information'!$R$8</f>
        <v>0</v>
      </c>
      <c r="D1066" s="182" t="s">
        <v>441</v>
      </c>
      <c r="E1066" s="183" t="s">
        <v>2012</v>
      </c>
      <c r="F1066" s="182" t="s">
        <v>1363</v>
      </c>
      <c r="G1066" s="184">
        <f>'4. Campaign staff'!G97</f>
        <v>0</v>
      </c>
    </row>
    <row r="1067" spans="1:7" x14ac:dyDescent="0.3">
      <c r="A1067" s="181">
        <v>1066</v>
      </c>
      <c r="B1067" s="181" t="str">
        <f t="shared" si="41"/>
        <v>0-4.05-89</v>
      </c>
      <c r="C1067" s="182">
        <f>'1. General information'!$R$8</f>
        <v>0</v>
      </c>
      <c r="D1067" s="182" t="s">
        <v>441</v>
      </c>
      <c r="E1067" s="183" t="s">
        <v>2014</v>
      </c>
      <c r="F1067" s="182" t="s">
        <v>1365</v>
      </c>
      <c r="G1067" s="184">
        <f>'4. Campaign staff'!G98</f>
        <v>0</v>
      </c>
    </row>
    <row r="1068" spans="1:7" x14ac:dyDescent="0.3">
      <c r="A1068" s="181">
        <v>1067</v>
      </c>
      <c r="B1068" s="181" t="str">
        <f t="shared" si="41"/>
        <v>0-4.05-90</v>
      </c>
      <c r="C1068" s="182">
        <f>'1. General information'!$R$8</f>
        <v>0</v>
      </c>
      <c r="D1068" s="182" t="s">
        <v>441</v>
      </c>
      <c r="E1068" s="183" t="s">
        <v>2016</v>
      </c>
      <c r="F1068" s="182" t="s">
        <v>1367</v>
      </c>
      <c r="G1068" s="184">
        <f>'4. Campaign staff'!G99</f>
        <v>0</v>
      </c>
    </row>
    <row r="1069" spans="1:7" x14ac:dyDescent="0.3">
      <c r="A1069" s="181">
        <v>1068</v>
      </c>
      <c r="B1069" s="181" t="str">
        <f t="shared" ref="B1069:B1108" si="42">CONCATENATE(LEFT(C1069,2),"-",E1069)</f>
        <v>0-4.05-91</v>
      </c>
      <c r="C1069" s="182">
        <f>'1. General information'!$R$8</f>
        <v>0</v>
      </c>
      <c r="D1069" s="182" t="s">
        <v>441</v>
      </c>
      <c r="E1069" s="183" t="s">
        <v>2018</v>
      </c>
      <c r="F1069" s="182" t="s">
        <v>1369</v>
      </c>
      <c r="G1069" s="184">
        <f>'4. Campaign staff'!G100</f>
        <v>0</v>
      </c>
    </row>
    <row r="1070" spans="1:7" x14ac:dyDescent="0.3">
      <c r="A1070" s="181">
        <v>1069</v>
      </c>
      <c r="B1070" s="181" t="str">
        <f t="shared" si="42"/>
        <v>0-4.05-92</v>
      </c>
      <c r="C1070" s="182">
        <f>'1. General information'!$R$8</f>
        <v>0</v>
      </c>
      <c r="D1070" s="182" t="s">
        <v>441</v>
      </c>
      <c r="E1070" s="183" t="s">
        <v>2020</v>
      </c>
      <c r="F1070" s="182" t="s">
        <v>1371</v>
      </c>
      <c r="G1070" s="184">
        <f>'4. Campaign staff'!G101</f>
        <v>0</v>
      </c>
    </row>
    <row r="1071" spans="1:7" x14ac:dyDescent="0.3">
      <c r="A1071" s="181">
        <v>1070</v>
      </c>
      <c r="B1071" s="181" t="str">
        <f t="shared" si="42"/>
        <v>0-4.05-93</v>
      </c>
      <c r="C1071" s="182">
        <f>'1. General information'!$R$8</f>
        <v>0</v>
      </c>
      <c r="D1071" s="182" t="s">
        <v>441</v>
      </c>
      <c r="E1071" s="183" t="s">
        <v>2022</v>
      </c>
      <c r="F1071" s="182" t="s">
        <v>1373</v>
      </c>
      <c r="G1071" s="184">
        <f>'4. Campaign staff'!G102</f>
        <v>0</v>
      </c>
    </row>
    <row r="1072" spans="1:7" x14ac:dyDescent="0.3">
      <c r="A1072" s="181">
        <v>1071</v>
      </c>
      <c r="B1072" s="181" t="str">
        <f t="shared" si="42"/>
        <v>0-4.05-94</v>
      </c>
      <c r="C1072" s="182">
        <f>'1. General information'!$R$8</f>
        <v>0</v>
      </c>
      <c r="D1072" s="182" t="s">
        <v>441</v>
      </c>
      <c r="E1072" s="183" t="s">
        <v>2024</v>
      </c>
      <c r="F1072" s="182" t="s">
        <v>1375</v>
      </c>
      <c r="G1072" s="184">
        <f>'4. Campaign staff'!G103</f>
        <v>0</v>
      </c>
    </row>
    <row r="1073" spans="1:7" x14ac:dyDescent="0.3">
      <c r="A1073" s="181">
        <v>1072</v>
      </c>
      <c r="B1073" s="181" t="str">
        <f t="shared" si="42"/>
        <v>0-4.05-95</v>
      </c>
      <c r="C1073" s="182">
        <f>'1. General information'!$R$8</f>
        <v>0</v>
      </c>
      <c r="D1073" s="182" t="s">
        <v>441</v>
      </c>
      <c r="E1073" s="183" t="s">
        <v>2026</v>
      </c>
      <c r="F1073" s="182" t="s">
        <v>1377</v>
      </c>
      <c r="G1073" s="184">
        <f>'4. Campaign staff'!G104</f>
        <v>0</v>
      </c>
    </row>
    <row r="1074" spans="1:7" x14ac:dyDescent="0.3">
      <c r="A1074" s="181">
        <v>1073</v>
      </c>
      <c r="B1074" s="181" t="str">
        <f t="shared" si="42"/>
        <v>0-4.05-96</v>
      </c>
      <c r="C1074" s="182">
        <f>'1. General information'!$R$8</f>
        <v>0</v>
      </c>
      <c r="D1074" s="182" t="s">
        <v>441</v>
      </c>
      <c r="E1074" s="183" t="s">
        <v>2028</v>
      </c>
      <c r="F1074" s="182" t="s">
        <v>1379</v>
      </c>
      <c r="G1074" s="184">
        <f>'4. Campaign staff'!G105</f>
        <v>0</v>
      </c>
    </row>
    <row r="1075" spans="1:7" x14ac:dyDescent="0.3">
      <c r="A1075" s="181">
        <v>1074</v>
      </c>
      <c r="B1075" s="181" t="str">
        <f t="shared" si="42"/>
        <v>0-4.05-97</v>
      </c>
      <c r="C1075" s="182">
        <f>'1. General information'!$R$8</f>
        <v>0</v>
      </c>
      <c r="D1075" s="182" t="s">
        <v>441</v>
      </c>
      <c r="E1075" s="183" t="s">
        <v>2030</v>
      </c>
      <c r="F1075" s="182" t="s">
        <v>1381</v>
      </c>
      <c r="G1075" s="184">
        <f>'4. Campaign staff'!G106</f>
        <v>0</v>
      </c>
    </row>
    <row r="1076" spans="1:7" x14ac:dyDescent="0.3">
      <c r="A1076" s="181">
        <v>1075</v>
      </c>
      <c r="B1076" s="181" t="str">
        <f t="shared" si="42"/>
        <v>0-4.05-98</v>
      </c>
      <c r="C1076" s="182">
        <f>'1. General information'!$R$8</f>
        <v>0</v>
      </c>
      <c r="D1076" s="182" t="s">
        <v>441</v>
      </c>
      <c r="E1076" s="183" t="s">
        <v>2032</v>
      </c>
      <c r="F1076" s="182" t="s">
        <v>1383</v>
      </c>
      <c r="G1076" s="184">
        <f>'4. Campaign staff'!G107</f>
        <v>0</v>
      </c>
    </row>
    <row r="1077" spans="1:7" x14ac:dyDescent="0.3">
      <c r="A1077" s="181">
        <v>1076</v>
      </c>
      <c r="B1077" s="181" t="str">
        <f t="shared" si="42"/>
        <v>0-4.05-99</v>
      </c>
      <c r="C1077" s="182">
        <f>'1. General information'!$R$8</f>
        <v>0</v>
      </c>
      <c r="D1077" s="182" t="s">
        <v>441</v>
      </c>
      <c r="E1077" s="183" t="s">
        <v>2034</v>
      </c>
      <c r="F1077" s="182" t="s">
        <v>1385</v>
      </c>
      <c r="G1077" s="184">
        <f>'4. Campaign staff'!G108</f>
        <v>0</v>
      </c>
    </row>
    <row r="1078" spans="1:7" x14ac:dyDescent="0.3">
      <c r="A1078" s="181">
        <v>1077</v>
      </c>
      <c r="B1078" s="181" t="str">
        <f t="shared" si="42"/>
        <v>0-4.05-100</v>
      </c>
      <c r="C1078" s="182">
        <f>'1. General information'!$R$8</f>
        <v>0</v>
      </c>
      <c r="D1078" s="182" t="s">
        <v>441</v>
      </c>
      <c r="E1078" s="183" t="s">
        <v>2036</v>
      </c>
      <c r="F1078" s="182" t="s">
        <v>1387</v>
      </c>
      <c r="G1078" s="184">
        <f>'4. Campaign staff'!G109</f>
        <v>0</v>
      </c>
    </row>
    <row r="1079" spans="1:7" x14ac:dyDescent="0.3">
      <c r="A1079" s="181">
        <v>1078</v>
      </c>
      <c r="B1079" s="181" t="str">
        <f t="shared" si="42"/>
        <v>0-4.05-101</v>
      </c>
      <c r="C1079" s="182">
        <f>'1. General information'!$R$8</f>
        <v>0</v>
      </c>
      <c r="D1079" s="182" t="s">
        <v>441</v>
      </c>
      <c r="E1079" s="183" t="s">
        <v>2038</v>
      </c>
      <c r="F1079" s="182" t="s">
        <v>1389</v>
      </c>
      <c r="G1079" s="184">
        <f>'4. Campaign staff'!G110</f>
        <v>0</v>
      </c>
    </row>
    <row r="1080" spans="1:7" x14ac:dyDescent="0.3">
      <c r="A1080" s="181">
        <v>1079</v>
      </c>
      <c r="B1080" s="181" t="str">
        <f t="shared" si="42"/>
        <v>0-4.05-102</v>
      </c>
      <c r="C1080" s="182">
        <f>'1. General information'!$R$8</f>
        <v>0</v>
      </c>
      <c r="D1080" s="182" t="s">
        <v>441</v>
      </c>
      <c r="E1080" s="183" t="s">
        <v>2040</v>
      </c>
      <c r="F1080" s="182" t="s">
        <v>1391</v>
      </c>
      <c r="G1080" s="184">
        <f>'4. Campaign staff'!G111</f>
        <v>0</v>
      </c>
    </row>
    <row r="1081" spans="1:7" x14ac:dyDescent="0.3">
      <c r="A1081" s="181">
        <v>1080</v>
      </c>
      <c r="B1081" s="181" t="str">
        <f t="shared" si="42"/>
        <v>0-4.05-103</v>
      </c>
      <c r="C1081" s="182">
        <f>'1. General information'!$R$8</f>
        <v>0</v>
      </c>
      <c r="D1081" s="182" t="s">
        <v>441</v>
      </c>
      <c r="E1081" s="183" t="s">
        <v>2042</v>
      </c>
      <c r="F1081" s="182" t="s">
        <v>1393</v>
      </c>
      <c r="G1081" s="184">
        <f>'4. Campaign staff'!G112</f>
        <v>0</v>
      </c>
    </row>
    <row r="1082" spans="1:7" x14ac:dyDescent="0.3">
      <c r="A1082" s="181">
        <v>1081</v>
      </c>
      <c r="B1082" s="181" t="str">
        <f t="shared" si="42"/>
        <v>0-4.05-104</v>
      </c>
      <c r="C1082" s="182">
        <f>'1. General information'!$R$8</f>
        <v>0</v>
      </c>
      <c r="D1082" s="182" t="s">
        <v>441</v>
      </c>
      <c r="E1082" s="183" t="s">
        <v>2044</v>
      </c>
      <c r="F1082" s="182" t="s">
        <v>1395</v>
      </c>
      <c r="G1082" s="184">
        <f>'4. Campaign staff'!G113</f>
        <v>0</v>
      </c>
    </row>
    <row r="1083" spans="1:7" x14ac:dyDescent="0.3">
      <c r="A1083" s="181">
        <v>1082</v>
      </c>
      <c r="B1083" s="181" t="str">
        <f t="shared" si="42"/>
        <v>0-4.05-105</v>
      </c>
      <c r="C1083" s="182">
        <f>'1. General information'!$R$8</f>
        <v>0</v>
      </c>
      <c r="D1083" s="182" t="s">
        <v>441</v>
      </c>
      <c r="E1083" s="183" t="s">
        <v>2046</v>
      </c>
      <c r="F1083" s="182" t="s">
        <v>1397</v>
      </c>
      <c r="G1083" s="184">
        <f>'4. Campaign staff'!G114</f>
        <v>0</v>
      </c>
    </row>
    <row r="1084" spans="1:7" x14ac:dyDescent="0.3">
      <c r="A1084" s="181">
        <v>1083</v>
      </c>
      <c r="B1084" s="181" t="str">
        <f t="shared" si="42"/>
        <v>0-4.05-106</v>
      </c>
      <c r="C1084" s="182">
        <f>'1. General information'!$R$8</f>
        <v>0</v>
      </c>
      <c r="D1084" s="182" t="s">
        <v>441</v>
      </c>
      <c r="E1084" s="183" t="s">
        <v>2048</v>
      </c>
      <c r="F1084" s="182" t="s">
        <v>1399</v>
      </c>
      <c r="G1084" s="184">
        <f>'4. Campaign staff'!G115</f>
        <v>0</v>
      </c>
    </row>
    <row r="1085" spans="1:7" x14ac:dyDescent="0.3">
      <c r="A1085" s="181">
        <v>1084</v>
      </c>
      <c r="B1085" s="181" t="str">
        <f t="shared" si="42"/>
        <v>0-4.05-107</v>
      </c>
      <c r="C1085" s="182">
        <f>'1. General information'!$R$8</f>
        <v>0</v>
      </c>
      <c r="D1085" s="182" t="s">
        <v>441</v>
      </c>
      <c r="E1085" s="183" t="s">
        <v>2050</v>
      </c>
      <c r="F1085" s="182" t="s">
        <v>1401</v>
      </c>
      <c r="G1085" s="184">
        <f>'4. Campaign staff'!G116</f>
        <v>0</v>
      </c>
    </row>
    <row r="1086" spans="1:7" x14ac:dyDescent="0.3">
      <c r="A1086" s="181">
        <v>1085</v>
      </c>
      <c r="B1086" s="181" t="str">
        <f t="shared" si="42"/>
        <v>0-4.05-108</v>
      </c>
      <c r="C1086" s="182">
        <f>'1. General information'!$R$8</f>
        <v>0</v>
      </c>
      <c r="D1086" s="182" t="s">
        <v>441</v>
      </c>
      <c r="E1086" s="183" t="s">
        <v>2052</v>
      </c>
      <c r="F1086" s="182" t="s">
        <v>1403</v>
      </c>
      <c r="G1086" s="184">
        <f>'4. Campaign staff'!G117</f>
        <v>0</v>
      </c>
    </row>
    <row r="1087" spans="1:7" x14ac:dyDescent="0.3">
      <c r="A1087" s="181">
        <v>1086</v>
      </c>
      <c r="B1087" s="181" t="str">
        <f t="shared" si="42"/>
        <v>0-4.05-109</v>
      </c>
      <c r="C1087" s="182">
        <f>'1. General information'!$R$8</f>
        <v>0</v>
      </c>
      <c r="D1087" s="182" t="s">
        <v>441</v>
      </c>
      <c r="E1087" s="183" t="s">
        <v>2054</v>
      </c>
      <c r="F1087" s="182" t="s">
        <v>1405</v>
      </c>
      <c r="G1087" s="184">
        <f>'4. Campaign staff'!G118</f>
        <v>0</v>
      </c>
    </row>
    <row r="1088" spans="1:7" x14ac:dyDescent="0.3">
      <c r="A1088" s="181">
        <v>1087</v>
      </c>
      <c r="B1088" s="181" t="str">
        <f t="shared" si="42"/>
        <v>0-4.05-110</v>
      </c>
      <c r="C1088" s="182">
        <f>'1. General information'!$R$8</f>
        <v>0</v>
      </c>
      <c r="D1088" s="182" t="s">
        <v>441</v>
      </c>
      <c r="E1088" s="183" t="s">
        <v>2056</v>
      </c>
      <c r="F1088" s="182" t="s">
        <v>1407</v>
      </c>
      <c r="G1088" s="184">
        <f>'4. Campaign staff'!G119</f>
        <v>0</v>
      </c>
    </row>
    <row r="1089" spans="1:7" x14ac:dyDescent="0.3">
      <c r="A1089" s="181">
        <v>1088</v>
      </c>
      <c r="B1089" s="181" t="str">
        <f t="shared" si="42"/>
        <v>0-4.05-111</v>
      </c>
      <c r="C1089" s="182">
        <f>'1. General information'!$R$8</f>
        <v>0</v>
      </c>
      <c r="D1089" s="182" t="s">
        <v>441</v>
      </c>
      <c r="E1089" s="183" t="s">
        <v>2058</v>
      </c>
      <c r="F1089" s="182" t="s">
        <v>1409</v>
      </c>
      <c r="G1089" s="184">
        <f>'4. Campaign staff'!G120</f>
        <v>0</v>
      </c>
    </row>
    <row r="1090" spans="1:7" x14ac:dyDescent="0.3">
      <c r="A1090" s="181">
        <v>1089</v>
      </c>
      <c r="B1090" s="181" t="str">
        <f t="shared" si="42"/>
        <v>0-4.05-112</v>
      </c>
      <c r="C1090" s="182">
        <f>'1. General information'!$R$8</f>
        <v>0</v>
      </c>
      <c r="D1090" s="182" t="s">
        <v>441</v>
      </c>
      <c r="E1090" s="183" t="s">
        <v>2060</v>
      </c>
      <c r="F1090" s="182" t="s">
        <v>1411</v>
      </c>
      <c r="G1090" s="184">
        <f>'4. Campaign staff'!G121</f>
        <v>0</v>
      </c>
    </row>
    <row r="1091" spans="1:7" x14ac:dyDescent="0.3">
      <c r="A1091" s="181">
        <v>1090</v>
      </c>
      <c r="B1091" s="181" t="str">
        <f t="shared" si="42"/>
        <v>0-4.05-113</v>
      </c>
      <c r="C1091" s="182">
        <f>'1. General information'!$R$8</f>
        <v>0</v>
      </c>
      <c r="D1091" s="182" t="s">
        <v>441</v>
      </c>
      <c r="E1091" s="183" t="s">
        <v>2062</v>
      </c>
      <c r="F1091" s="182" t="s">
        <v>1413</v>
      </c>
      <c r="G1091" s="184">
        <f>'4. Campaign staff'!G122</f>
        <v>0</v>
      </c>
    </row>
    <row r="1092" spans="1:7" x14ac:dyDescent="0.3">
      <c r="A1092" s="181">
        <v>1091</v>
      </c>
      <c r="B1092" s="181" t="str">
        <f t="shared" si="42"/>
        <v>0-4.05-114</v>
      </c>
      <c r="C1092" s="182">
        <f>'1. General information'!$R$8</f>
        <v>0</v>
      </c>
      <c r="D1092" s="182" t="s">
        <v>441</v>
      </c>
      <c r="E1092" s="183" t="s">
        <v>2064</v>
      </c>
      <c r="F1092" s="182" t="s">
        <v>1415</v>
      </c>
      <c r="G1092" s="184">
        <f>'4. Campaign staff'!G123</f>
        <v>0</v>
      </c>
    </row>
    <row r="1093" spans="1:7" x14ac:dyDescent="0.3">
      <c r="A1093" s="181">
        <v>1092</v>
      </c>
      <c r="B1093" s="181" t="str">
        <f t="shared" si="42"/>
        <v>0-4.05-115</v>
      </c>
      <c r="C1093" s="182">
        <f>'1. General information'!$R$8</f>
        <v>0</v>
      </c>
      <c r="D1093" s="182" t="s">
        <v>441</v>
      </c>
      <c r="E1093" s="183" t="s">
        <v>2066</v>
      </c>
      <c r="F1093" s="182" t="s">
        <v>1417</v>
      </c>
      <c r="G1093" s="184">
        <f>'4. Campaign staff'!G124</f>
        <v>0</v>
      </c>
    </row>
    <row r="1094" spans="1:7" x14ac:dyDescent="0.3">
      <c r="A1094" s="181">
        <v>1093</v>
      </c>
      <c r="B1094" s="181" t="str">
        <f t="shared" si="42"/>
        <v>0-4.05-116</v>
      </c>
      <c r="C1094" s="182">
        <f>'1. General information'!$R$8</f>
        <v>0</v>
      </c>
      <c r="D1094" s="182" t="s">
        <v>441</v>
      </c>
      <c r="E1094" s="183" t="s">
        <v>2068</v>
      </c>
      <c r="F1094" s="182" t="s">
        <v>1419</v>
      </c>
      <c r="G1094" s="184">
        <f>'4. Campaign staff'!G125</f>
        <v>0</v>
      </c>
    </row>
    <row r="1095" spans="1:7" x14ac:dyDescent="0.3">
      <c r="A1095" s="181">
        <v>1094</v>
      </c>
      <c r="B1095" s="181" t="str">
        <f t="shared" si="42"/>
        <v>0-4.05-117</v>
      </c>
      <c r="C1095" s="182">
        <f>'1. General information'!$R$8</f>
        <v>0</v>
      </c>
      <c r="D1095" s="182" t="s">
        <v>441</v>
      </c>
      <c r="E1095" s="183" t="s">
        <v>2070</v>
      </c>
      <c r="F1095" s="182" t="s">
        <v>1421</v>
      </c>
      <c r="G1095" s="184">
        <f>'4. Campaign staff'!G126</f>
        <v>0</v>
      </c>
    </row>
    <row r="1096" spans="1:7" x14ac:dyDescent="0.3">
      <c r="A1096" s="181">
        <v>1095</v>
      </c>
      <c r="B1096" s="181" t="str">
        <f t="shared" si="42"/>
        <v>0-4.05-118</v>
      </c>
      <c r="C1096" s="182">
        <f>'1. General information'!$R$8</f>
        <v>0</v>
      </c>
      <c r="D1096" s="182" t="s">
        <v>441</v>
      </c>
      <c r="E1096" s="183" t="s">
        <v>2072</v>
      </c>
      <c r="F1096" s="182" t="s">
        <v>1423</v>
      </c>
      <c r="G1096" s="184">
        <f>'4. Campaign staff'!G127</f>
        <v>0</v>
      </c>
    </row>
    <row r="1097" spans="1:7" x14ac:dyDescent="0.3">
      <c r="A1097" s="181">
        <v>1096</v>
      </c>
      <c r="B1097" s="181" t="str">
        <f t="shared" si="42"/>
        <v>0-4.05-119</v>
      </c>
      <c r="C1097" s="182">
        <f>'1. General information'!$R$8</f>
        <v>0</v>
      </c>
      <c r="D1097" s="182" t="s">
        <v>441</v>
      </c>
      <c r="E1097" s="183" t="s">
        <v>2074</v>
      </c>
      <c r="F1097" s="182" t="s">
        <v>1425</v>
      </c>
      <c r="G1097" s="184">
        <f>'4. Campaign staff'!G128</f>
        <v>0</v>
      </c>
    </row>
    <row r="1098" spans="1:7" x14ac:dyDescent="0.3">
      <c r="A1098" s="181">
        <v>1097</v>
      </c>
      <c r="B1098" s="181" t="str">
        <f t="shared" si="42"/>
        <v>0-4.05-120</v>
      </c>
      <c r="C1098" s="182">
        <f>'1. General information'!$R$8</f>
        <v>0</v>
      </c>
      <c r="D1098" s="182" t="s">
        <v>441</v>
      </c>
      <c r="E1098" s="183" t="s">
        <v>2076</v>
      </c>
      <c r="F1098" s="182" t="s">
        <v>1427</v>
      </c>
      <c r="G1098" s="184">
        <f>'4. Campaign staff'!G129</f>
        <v>0</v>
      </c>
    </row>
    <row r="1099" spans="1:7" x14ac:dyDescent="0.3">
      <c r="A1099" s="181">
        <v>1098</v>
      </c>
      <c r="B1099" s="181" t="str">
        <f t="shared" si="42"/>
        <v>0-4.05-121</v>
      </c>
      <c r="C1099" s="182">
        <f>'1. General information'!$R$8</f>
        <v>0</v>
      </c>
      <c r="D1099" s="182" t="s">
        <v>441</v>
      </c>
      <c r="E1099" s="183" t="s">
        <v>2078</v>
      </c>
      <c r="F1099" s="182" t="s">
        <v>1429</v>
      </c>
      <c r="G1099" s="184">
        <f>'4. Campaign staff'!G130</f>
        <v>0</v>
      </c>
    </row>
    <row r="1100" spans="1:7" x14ac:dyDescent="0.3">
      <c r="A1100" s="181">
        <v>1099</v>
      </c>
      <c r="B1100" s="181" t="str">
        <f t="shared" si="42"/>
        <v>0-4.05-122</v>
      </c>
      <c r="C1100" s="182">
        <f>'1. General information'!$R$8</f>
        <v>0</v>
      </c>
      <c r="D1100" s="182" t="s">
        <v>441</v>
      </c>
      <c r="E1100" s="183" t="s">
        <v>2080</v>
      </c>
      <c r="F1100" s="182" t="s">
        <v>1431</v>
      </c>
      <c r="G1100" s="184">
        <f>'4. Campaign staff'!G131</f>
        <v>0</v>
      </c>
    </row>
    <row r="1101" spans="1:7" x14ac:dyDescent="0.3">
      <c r="A1101" s="181">
        <v>1100</v>
      </c>
      <c r="B1101" s="181" t="str">
        <f t="shared" si="42"/>
        <v>0-4.05-123</v>
      </c>
      <c r="C1101" s="182">
        <f>'1. General information'!$R$8</f>
        <v>0</v>
      </c>
      <c r="D1101" s="182" t="s">
        <v>441</v>
      </c>
      <c r="E1101" s="183" t="s">
        <v>2082</v>
      </c>
      <c r="F1101" s="182" t="s">
        <v>1433</v>
      </c>
      <c r="G1101" s="184">
        <f>'4. Campaign staff'!G132</f>
        <v>0</v>
      </c>
    </row>
    <row r="1102" spans="1:7" x14ac:dyDescent="0.3">
      <c r="A1102" s="181">
        <v>1101</v>
      </c>
      <c r="B1102" s="181" t="str">
        <f t="shared" si="42"/>
        <v>0-4.05-124</v>
      </c>
      <c r="C1102" s="182">
        <f>'1. General information'!$R$8</f>
        <v>0</v>
      </c>
      <c r="D1102" s="182" t="s">
        <v>441</v>
      </c>
      <c r="E1102" s="183" t="s">
        <v>2084</v>
      </c>
      <c r="F1102" s="182" t="s">
        <v>1435</v>
      </c>
      <c r="G1102" s="184">
        <f>'4. Campaign staff'!G133</f>
        <v>0</v>
      </c>
    </row>
    <row r="1103" spans="1:7" x14ac:dyDescent="0.3">
      <c r="A1103" s="181">
        <v>1102</v>
      </c>
      <c r="B1103" s="181" t="str">
        <f t="shared" si="42"/>
        <v>0-4.05-125</v>
      </c>
      <c r="C1103" s="182">
        <f>'1. General information'!$R$8</f>
        <v>0</v>
      </c>
      <c r="D1103" s="182" t="s">
        <v>441</v>
      </c>
      <c r="E1103" s="183" t="s">
        <v>2086</v>
      </c>
      <c r="F1103" s="182" t="s">
        <v>1437</v>
      </c>
      <c r="G1103" s="184">
        <f>'4. Campaign staff'!G134</f>
        <v>0</v>
      </c>
    </row>
    <row r="1104" spans="1:7" x14ac:dyDescent="0.3">
      <c r="A1104" s="181">
        <v>1103</v>
      </c>
      <c r="B1104" s="181" t="str">
        <f t="shared" si="42"/>
        <v>0-4.05-126</v>
      </c>
      <c r="C1104" s="182">
        <f>'1. General information'!$R$8</f>
        <v>0</v>
      </c>
      <c r="D1104" s="182" t="s">
        <v>441</v>
      </c>
      <c r="E1104" s="183" t="s">
        <v>2088</v>
      </c>
      <c r="F1104" s="182" t="s">
        <v>1439</v>
      </c>
      <c r="G1104" s="184">
        <f>'4. Campaign staff'!G135</f>
        <v>0</v>
      </c>
    </row>
    <row r="1105" spans="1:7" x14ac:dyDescent="0.3">
      <c r="A1105" s="181">
        <v>1104</v>
      </c>
      <c r="B1105" s="181" t="str">
        <f t="shared" si="42"/>
        <v>0-4.05-127</v>
      </c>
      <c r="C1105" s="182">
        <f>'1. General information'!$R$8</f>
        <v>0</v>
      </c>
      <c r="D1105" s="182" t="s">
        <v>441</v>
      </c>
      <c r="E1105" s="183" t="s">
        <v>2090</v>
      </c>
      <c r="F1105" s="182" t="s">
        <v>1441</v>
      </c>
      <c r="G1105" s="184">
        <f>'4. Campaign staff'!G136</f>
        <v>0</v>
      </c>
    </row>
    <row r="1106" spans="1:7" x14ac:dyDescent="0.3">
      <c r="A1106" s="181">
        <v>1105</v>
      </c>
      <c r="B1106" s="181" t="str">
        <f t="shared" si="42"/>
        <v>0-4.05-128</v>
      </c>
      <c r="C1106" s="182">
        <f>'1. General information'!$R$8</f>
        <v>0</v>
      </c>
      <c r="D1106" s="182" t="s">
        <v>441</v>
      </c>
      <c r="E1106" s="183" t="s">
        <v>2092</v>
      </c>
      <c r="F1106" s="182" t="s">
        <v>1443</v>
      </c>
      <c r="G1106" s="184">
        <f>'4. Campaign staff'!G137</f>
        <v>0</v>
      </c>
    </row>
    <row r="1107" spans="1:7" x14ac:dyDescent="0.3">
      <c r="A1107" s="181">
        <v>1106</v>
      </c>
      <c r="B1107" s="181" t="str">
        <f t="shared" si="42"/>
        <v>0-4.05-129</v>
      </c>
      <c r="C1107" s="182">
        <f>'1. General information'!$R$8</f>
        <v>0</v>
      </c>
      <c r="D1107" s="182" t="s">
        <v>441</v>
      </c>
      <c r="E1107" s="183" t="s">
        <v>2094</v>
      </c>
      <c r="F1107" s="182" t="s">
        <v>1445</v>
      </c>
      <c r="G1107" s="184">
        <f>'4. Campaign staff'!G138</f>
        <v>0</v>
      </c>
    </row>
    <row r="1108" spans="1:7" x14ac:dyDescent="0.3">
      <c r="A1108" s="181">
        <v>1107</v>
      </c>
      <c r="B1108" s="181" t="str">
        <f t="shared" si="42"/>
        <v>0-4.05-130</v>
      </c>
      <c r="C1108" s="182">
        <f>'1. General information'!$R$8</f>
        <v>0</v>
      </c>
      <c r="D1108" s="182" t="s">
        <v>441</v>
      </c>
      <c r="E1108" s="183" t="s">
        <v>2096</v>
      </c>
      <c r="F1108" s="182" t="s">
        <v>1447</v>
      </c>
      <c r="G1108" s="184">
        <f>'4. Campaign staff'!G139</f>
        <v>0</v>
      </c>
    </row>
    <row r="1109" spans="1:7" x14ac:dyDescent="0.3">
      <c r="A1109" s="181">
        <v>1108</v>
      </c>
      <c r="B1109" s="181" t="str">
        <f t="shared" si="39"/>
        <v>0-4.06-1</v>
      </c>
      <c r="C1109" s="182">
        <f>'1. General information'!$R$8</f>
        <v>0</v>
      </c>
      <c r="D1109" s="182" t="s">
        <v>441</v>
      </c>
      <c r="E1109" s="183" t="s">
        <v>2098</v>
      </c>
      <c r="F1109" s="182" t="s">
        <v>1839</v>
      </c>
      <c r="G1109" s="186">
        <f>'4. Campaign staff'!H10</f>
        <v>0</v>
      </c>
    </row>
    <row r="1110" spans="1:7" x14ac:dyDescent="0.3">
      <c r="A1110" s="181">
        <v>1109</v>
      </c>
      <c r="B1110" s="181" t="str">
        <f t="shared" si="39"/>
        <v>0-4.06-2</v>
      </c>
      <c r="C1110" s="182">
        <f>'1. General information'!$R$8</f>
        <v>0</v>
      </c>
      <c r="D1110" s="182" t="s">
        <v>441</v>
      </c>
      <c r="E1110" s="183" t="s">
        <v>2099</v>
      </c>
      <c r="F1110" s="182" t="s">
        <v>1841</v>
      </c>
      <c r="G1110" s="186">
        <f>'4. Campaign staff'!H11</f>
        <v>0</v>
      </c>
    </row>
    <row r="1111" spans="1:7" x14ac:dyDescent="0.3">
      <c r="A1111" s="181">
        <v>1110</v>
      </c>
      <c r="B1111" s="181" t="str">
        <f t="shared" si="39"/>
        <v>0-4.06-3</v>
      </c>
      <c r="C1111" s="182">
        <f>'1. General information'!$R$8</f>
        <v>0</v>
      </c>
      <c r="D1111" s="182" t="s">
        <v>441</v>
      </c>
      <c r="E1111" s="183" t="s">
        <v>2100</v>
      </c>
      <c r="F1111" s="182" t="s">
        <v>1843</v>
      </c>
      <c r="G1111" s="186">
        <f>'4. Campaign staff'!H12</f>
        <v>0</v>
      </c>
    </row>
    <row r="1112" spans="1:7" x14ac:dyDescent="0.3">
      <c r="A1112" s="181">
        <v>1111</v>
      </c>
      <c r="B1112" s="181" t="str">
        <f t="shared" si="39"/>
        <v>0-4.06-4</v>
      </c>
      <c r="C1112" s="182">
        <f>'1. General information'!$R$8</f>
        <v>0</v>
      </c>
      <c r="D1112" s="182" t="s">
        <v>441</v>
      </c>
      <c r="E1112" s="183" t="s">
        <v>2101</v>
      </c>
      <c r="F1112" s="182" t="s">
        <v>1845</v>
      </c>
      <c r="G1112" s="186">
        <f>'4. Campaign staff'!H13</f>
        <v>0</v>
      </c>
    </row>
    <row r="1113" spans="1:7" x14ac:dyDescent="0.3">
      <c r="A1113" s="181">
        <v>1112</v>
      </c>
      <c r="B1113" s="181" t="str">
        <f t="shared" si="39"/>
        <v>0-4.06-5</v>
      </c>
      <c r="C1113" s="182">
        <f>'1. General information'!$R$8</f>
        <v>0</v>
      </c>
      <c r="D1113" s="182" t="s">
        <v>441</v>
      </c>
      <c r="E1113" s="183" t="s">
        <v>2102</v>
      </c>
      <c r="F1113" s="182" t="s">
        <v>1847</v>
      </c>
      <c r="G1113" s="186">
        <f>'4. Campaign staff'!H14</f>
        <v>0</v>
      </c>
    </row>
    <row r="1114" spans="1:7" x14ac:dyDescent="0.3">
      <c r="A1114" s="181">
        <v>1113</v>
      </c>
      <c r="B1114" s="181" t="str">
        <f t="shared" si="39"/>
        <v>0-4.06-6</v>
      </c>
      <c r="C1114" s="182">
        <f>'1. General information'!$R$8</f>
        <v>0</v>
      </c>
      <c r="D1114" s="182" t="s">
        <v>441</v>
      </c>
      <c r="E1114" s="183" t="s">
        <v>2103</v>
      </c>
      <c r="F1114" s="182" t="s">
        <v>1849</v>
      </c>
      <c r="G1114" s="186">
        <f>'4. Campaign staff'!H15</f>
        <v>0</v>
      </c>
    </row>
    <row r="1115" spans="1:7" x14ac:dyDescent="0.3">
      <c r="A1115" s="181">
        <v>1114</v>
      </c>
      <c r="B1115" s="181" t="str">
        <f t="shared" si="39"/>
        <v>0-4.06-7</v>
      </c>
      <c r="C1115" s="182">
        <f>'1. General information'!$R$8</f>
        <v>0</v>
      </c>
      <c r="D1115" s="182" t="s">
        <v>441</v>
      </c>
      <c r="E1115" s="183" t="s">
        <v>2104</v>
      </c>
      <c r="F1115" s="182" t="s">
        <v>1851</v>
      </c>
      <c r="G1115" s="186">
        <f>'4. Campaign staff'!H16</f>
        <v>0</v>
      </c>
    </row>
    <row r="1116" spans="1:7" x14ac:dyDescent="0.3">
      <c r="A1116" s="181">
        <v>1115</v>
      </c>
      <c r="B1116" s="181" t="str">
        <f t="shared" si="39"/>
        <v>0-4.06-8</v>
      </c>
      <c r="C1116" s="182">
        <f>'1. General information'!$R$8</f>
        <v>0</v>
      </c>
      <c r="D1116" s="182" t="s">
        <v>441</v>
      </c>
      <c r="E1116" s="183" t="s">
        <v>2105</v>
      </c>
      <c r="F1116" s="182" t="s">
        <v>1853</v>
      </c>
      <c r="G1116" s="186">
        <f>'4. Campaign staff'!H17</f>
        <v>0</v>
      </c>
    </row>
    <row r="1117" spans="1:7" x14ac:dyDescent="0.3">
      <c r="A1117" s="181">
        <v>1116</v>
      </c>
      <c r="B1117" s="181" t="str">
        <f t="shared" si="39"/>
        <v>0-4.06-9</v>
      </c>
      <c r="C1117" s="182">
        <f>'1. General information'!$R$8</f>
        <v>0</v>
      </c>
      <c r="D1117" s="182" t="s">
        <v>441</v>
      </c>
      <c r="E1117" s="183" t="s">
        <v>2106</v>
      </c>
      <c r="F1117" s="182" t="s">
        <v>1855</v>
      </c>
      <c r="G1117" s="186">
        <f>'4. Campaign staff'!H18</f>
        <v>0</v>
      </c>
    </row>
    <row r="1118" spans="1:7" x14ac:dyDescent="0.3">
      <c r="A1118" s="181">
        <v>1117</v>
      </c>
      <c r="B1118" s="181" t="str">
        <f t="shared" si="39"/>
        <v>0-4.06-10</v>
      </c>
      <c r="C1118" s="182">
        <f>'1. General information'!$R$8</f>
        <v>0</v>
      </c>
      <c r="D1118" s="182" t="s">
        <v>441</v>
      </c>
      <c r="E1118" s="183" t="s">
        <v>2107</v>
      </c>
      <c r="F1118" s="182" t="s">
        <v>1857</v>
      </c>
      <c r="G1118" s="186">
        <f>'4. Campaign staff'!H19</f>
        <v>0</v>
      </c>
    </row>
    <row r="1119" spans="1:7" x14ac:dyDescent="0.3">
      <c r="A1119" s="181">
        <v>1118</v>
      </c>
      <c r="B1119" s="181" t="str">
        <f t="shared" si="39"/>
        <v>0-4.06-11</v>
      </c>
      <c r="C1119" s="182">
        <f>'1. General information'!$R$8</f>
        <v>0</v>
      </c>
      <c r="D1119" s="182" t="s">
        <v>441</v>
      </c>
      <c r="E1119" s="183" t="s">
        <v>2108</v>
      </c>
      <c r="F1119" s="182" t="s">
        <v>1859</v>
      </c>
      <c r="G1119" s="186">
        <f>'4. Campaign staff'!H20</f>
        <v>0</v>
      </c>
    </row>
    <row r="1120" spans="1:7" x14ac:dyDescent="0.3">
      <c r="A1120" s="181">
        <v>1119</v>
      </c>
      <c r="B1120" s="181" t="str">
        <f t="shared" si="39"/>
        <v>0-4.06-12</v>
      </c>
      <c r="C1120" s="182">
        <f>'1. General information'!$R$8</f>
        <v>0</v>
      </c>
      <c r="D1120" s="182" t="s">
        <v>441</v>
      </c>
      <c r="E1120" s="183" t="s">
        <v>2109</v>
      </c>
      <c r="F1120" s="182" t="s">
        <v>1861</v>
      </c>
      <c r="G1120" s="186">
        <f>'4. Campaign staff'!H21</f>
        <v>0</v>
      </c>
    </row>
    <row r="1121" spans="1:7" x14ac:dyDescent="0.3">
      <c r="A1121" s="181">
        <v>1120</v>
      </c>
      <c r="B1121" s="181" t="str">
        <f t="shared" si="39"/>
        <v>0-4.06-13</v>
      </c>
      <c r="C1121" s="182">
        <f>'1. General information'!$R$8</f>
        <v>0</v>
      </c>
      <c r="D1121" s="182" t="s">
        <v>441</v>
      </c>
      <c r="E1121" s="183" t="s">
        <v>2110</v>
      </c>
      <c r="F1121" s="182" t="s">
        <v>1863</v>
      </c>
      <c r="G1121" s="186">
        <f>'4. Campaign staff'!H22</f>
        <v>0</v>
      </c>
    </row>
    <row r="1122" spans="1:7" x14ac:dyDescent="0.3">
      <c r="A1122" s="181">
        <v>1121</v>
      </c>
      <c r="B1122" s="181" t="str">
        <f t="shared" si="39"/>
        <v>0-4.06-14</v>
      </c>
      <c r="C1122" s="182">
        <f>'1. General information'!$R$8</f>
        <v>0</v>
      </c>
      <c r="D1122" s="182" t="s">
        <v>441</v>
      </c>
      <c r="E1122" s="183" t="s">
        <v>2111</v>
      </c>
      <c r="F1122" s="182" t="s">
        <v>1865</v>
      </c>
      <c r="G1122" s="186">
        <f>'4. Campaign staff'!H23</f>
        <v>0</v>
      </c>
    </row>
    <row r="1123" spans="1:7" x14ac:dyDescent="0.3">
      <c r="A1123" s="181">
        <v>1122</v>
      </c>
      <c r="B1123" s="181" t="str">
        <f t="shared" si="39"/>
        <v>0-4.06-15</v>
      </c>
      <c r="C1123" s="182">
        <f>'1. General information'!$R$8</f>
        <v>0</v>
      </c>
      <c r="D1123" s="182" t="s">
        <v>441</v>
      </c>
      <c r="E1123" s="183" t="s">
        <v>2112</v>
      </c>
      <c r="F1123" s="182" t="s">
        <v>1867</v>
      </c>
      <c r="G1123" s="186">
        <f>'4. Campaign staff'!H24</f>
        <v>0</v>
      </c>
    </row>
    <row r="1124" spans="1:7" x14ac:dyDescent="0.3">
      <c r="A1124" s="181">
        <v>1123</v>
      </c>
      <c r="B1124" s="181" t="str">
        <f t="shared" si="39"/>
        <v>0-4.06-16</v>
      </c>
      <c r="C1124" s="182">
        <f>'1. General information'!$R$8</f>
        <v>0</v>
      </c>
      <c r="D1124" s="182" t="s">
        <v>441</v>
      </c>
      <c r="E1124" s="183" t="s">
        <v>2113</v>
      </c>
      <c r="F1124" s="182" t="s">
        <v>1869</v>
      </c>
      <c r="G1124" s="186">
        <f>'4. Campaign staff'!H25</f>
        <v>0</v>
      </c>
    </row>
    <row r="1125" spans="1:7" x14ac:dyDescent="0.3">
      <c r="A1125" s="181">
        <v>1124</v>
      </c>
      <c r="B1125" s="181" t="str">
        <f t="shared" si="39"/>
        <v>0-4.06-17</v>
      </c>
      <c r="C1125" s="182">
        <f>'1. General information'!$R$8</f>
        <v>0</v>
      </c>
      <c r="D1125" s="182" t="s">
        <v>441</v>
      </c>
      <c r="E1125" s="183" t="s">
        <v>2114</v>
      </c>
      <c r="F1125" s="182" t="s">
        <v>1871</v>
      </c>
      <c r="G1125" s="186">
        <f>'4. Campaign staff'!H26</f>
        <v>0</v>
      </c>
    </row>
    <row r="1126" spans="1:7" x14ac:dyDescent="0.3">
      <c r="A1126" s="181">
        <v>1125</v>
      </c>
      <c r="B1126" s="181" t="str">
        <f t="shared" si="39"/>
        <v>0-4.06-18</v>
      </c>
      <c r="C1126" s="182">
        <f>'1. General information'!$R$8</f>
        <v>0</v>
      </c>
      <c r="D1126" s="182" t="s">
        <v>441</v>
      </c>
      <c r="E1126" s="183" t="s">
        <v>2115</v>
      </c>
      <c r="F1126" s="182" t="s">
        <v>1873</v>
      </c>
      <c r="G1126" s="186">
        <f>'4. Campaign staff'!H27</f>
        <v>0</v>
      </c>
    </row>
    <row r="1127" spans="1:7" x14ac:dyDescent="0.3">
      <c r="A1127" s="181">
        <v>1126</v>
      </c>
      <c r="B1127" s="181" t="str">
        <f t="shared" si="39"/>
        <v>0-4.06-19</v>
      </c>
      <c r="C1127" s="182">
        <f>'1. General information'!$R$8</f>
        <v>0</v>
      </c>
      <c r="D1127" s="182" t="s">
        <v>441</v>
      </c>
      <c r="E1127" s="183" t="s">
        <v>2116</v>
      </c>
      <c r="F1127" s="182" t="s">
        <v>1875</v>
      </c>
      <c r="G1127" s="186">
        <f>'4. Campaign staff'!H28</f>
        <v>0</v>
      </c>
    </row>
    <row r="1128" spans="1:7" x14ac:dyDescent="0.3">
      <c r="A1128" s="181">
        <v>1127</v>
      </c>
      <c r="B1128" s="181" t="str">
        <f t="shared" si="39"/>
        <v>0-4.06-20</v>
      </c>
      <c r="C1128" s="182">
        <f>'1. General information'!$R$8</f>
        <v>0</v>
      </c>
      <c r="D1128" s="182" t="s">
        <v>441</v>
      </c>
      <c r="E1128" s="183" t="s">
        <v>2117</v>
      </c>
      <c r="F1128" s="182" t="s">
        <v>1877</v>
      </c>
      <c r="G1128" s="186">
        <f>'4. Campaign staff'!H29</f>
        <v>0</v>
      </c>
    </row>
    <row r="1129" spans="1:7" x14ac:dyDescent="0.3">
      <c r="A1129" s="181">
        <v>1128</v>
      </c>
      <c r="B1129" s="181" t="str">
        <f t="shared" ref="B1129:B1192" si="43">CONCATENATE(LEFT(C1129,2),"-",E1129)</f>
        <v>0-4.06-21</v>
      </c>
      <c r="C1129" s="182">
        <f>'1. General information'!$R$8</f>
        <v>0</v>
      </c>
      <c r="D1129" s="182" t="s">
        <v>441</v>
      </c>
      <c r="E1129" s="183" t="s">
        <v>2118</v>
      </c>
      <c r="F1129" s="182" t="s">
        <v>1879</v>
      </c>
      <c r="G1129" s="186">
        <f>'4. Campaign staff'!H30</f>
        <v>0</v>
      </c>
    </row>
    <row r="1130" spans="1:7" x14ac:dyDescent="0.3">
      <c r="A1130" s="181">
        <v>1129</v>
      </c>
      <c r="B1130" s="181" t="str">
        <f t="shared" si="43"/>
        <v>0-4.06-22</v>
      </c>
      <c r="C1130" s="182">
        <f>'1. General information'!$R$8</f>
        <v>0</v>
      </c>
      <c r="D1130" s="182" t="s">
        <v>441</v>
      </c>
      <c r="E1130" s="183" t="s">
        <v>2119</v>
      </c>
      <c r="F1130" s="182" t="s">
        <v>1881</v>
      </c>
      <c r="G1130" s="186">
        <f>'4. Campaign staff'!H31</f>
        <v>0</v>
      </c>
    </row>
    <row r="1131" spans="1:7" x14ac:dyDescent="0.3">
      <c r="A1131" s="181">
        <v>1130</v>
      </c>
      <c r="B1131" s="181" t="str">
        <f t="shared" si="43"/>
        <v>0-4.06-23</v>
      </c>
      <c r="C1131" s="182">
        <f>'1. General information'!$R$8</f>
        <v>0</v>
      </c>
      <c r="D1131" s="182" t="s">
        <v>441</v>
      </c>
      <c r="E1131" s="183" t="s">
        <v>2120</v>
      </c>
      <c r="F1131" s="182" t="s">
        <v>1883</v>
      </c>
      <c r="G1131" s="186">
        <f>'4. Campaign staff'!H32</f>
        <v>0</v>
      </c>
    </row>
    <row r="1132" spans="1:7" x14ac:dyDescent="0.3">
      <c r="A1132" s="181">
        <v>1131</v>
      </c>
      <c r="B1132" s="181" t="str">
        <f t="shared" si="43"/>
        <v>0-4.06-24</v>
      </c>
      <c r="C1132" s="182">
        <f>'1. General information'!$R$8</f>
        <v>0</v>
      </c>
      <c r="D1132" s="182" t="s">
        <v>441</v>
      </c>
      <c r="E1132" s="183" t="s">
        <v>2121</v>
      </c>
      <c r="F1132" s="182" t="s">
        <v>1885</v>
      </c>
      <c r="G1132" s="186">
        <f>'4. Campaign staff'!H33</f>
        <v>0</v>
      </c>
    </row>
    <row r="1133" spans="1:7" x14ac:dyDescent="0.3">
      <c r="A1133" s="181">
        <v>1132</v>
      </c>
      <c r="B1133" s="181" t="str">
        <f t="shared" si="43"/>
        <v>0-4.06-25</v>
      </c>
      <c r="C1133" s="182">
        <f>'1. General information'!$R$8</f>
        <v>0</v>
      </c>
      <c r="D1133" s="182" t="s">
        <v>441</v>
      </c>
      <c r="E1133" s="183" t="s">
        <v>2122</v>
      </c>
      <c r="F1133" s="182" t="s">
        <v>1887</v>
      </c>
      <c r="G1133" s="186">
        <f>'4. Campaign staff'!H34</f>
        <v>0</v>
      </c>
    </row>
    <row r="1134" spans="1:7" x14ac:dyDescent="0.3">
      <c r="A1134" s="181">
        <v>1133</v>
      </c>
      <c r="B1134" s="181" t="str">
        <f t="shared" si="43"/>
        <v>0-4.06-26</v>
      </c>
      <c r="C1134" s="182">
        <f>'1. General information'!$R$8</f>
        <v>0</v>
      </c>
      <c r="D1134" s="182" t="s">
        <v>441</v>
      </c>
      <c r="E1134" s="183" t="s">
        <v>2123</v>
      </c>
      <c r="F1134" s="182" t="s">
        <v>1889</v>
      </c>
      <c r="G1134" s="186">
        <f>'4. Campaign staff'!H35</f>
        <v>0</v>
      </c>
    </row>
    <row r="1135" spans="1:7" x14ac:dyDescent="0.3">
      <c r="A1135" s="181">
        <v>1134</v>
      </c>
      <c r="B1135" s="181" t="str">
        <f t="shared" si="43"/>
        <v>0-4.06-27</v>
      </c>
      <c r="C1135" s="182">
        <f>'1. General information'!$R$8</f>
        <v>0</v>
      </c>
      <c r="D1135" s="182" t="s">
        <v>441</v>
      </c>
      <c r="E1135" s="183" t="s">
        <v>2124</v>
      </c>
      <c r="F1135" s="182" t="s">
        <v>1891</v>
      </c>
      <c r="G1135" s="186">
        <f>'4. Campaign staff'!H36</f>
        <v>0</v>
      </c>
    </row>
    <row r="1136" spans="1:7" x14ac:dyDescent="0.3">
      <c r="A1136" s="181">
        <v>1135</v>
      </c>
      <c r="B1136" s="181" t="str">
        <f t="shared" si="43"/>
        <v>0-4.06-28</v>
      </c>
      <c r="C1136" s="182">
        <f>'1. General information'!$R$8</f>
        <v>0</v>
      </c>
      <c r="D1136" s="182" t="s">
        <v>441</v>
      </c>
      <c r="E1136" s="183" t="s">
        <v>2125</v>
      </c>
      <c r="F1136" s="182" t="s">
        <v>1893</v>
      </c>
      <c r="G1136" s="186">
        <f>'4. Campaign staff'!H37</f>
        <v>0</v>
      </c>
    </row>
    <row r="1137" spans="1:7" x14ac:dyDescent="0.3">
      <c r="A1137" s="181">
        <v>1136</v>
      </c>
      <c r="B1137" s="181" t="str">
        <f t="shared" si="43"/>
        <v>0-4.06-29</v>
      </c>
      <c r="C1137" s="182">
        <f>'1. General information'!$R$8</f>
        <v>0</v>
      </c>
      <c r="D1137" s="182" t="s">
        <v>441</v>
      </c>
      <c r="E1137" s="183" t="s">
        <v>2126</v>
      </c>
      <c r="F1137" s="182" t="s">
        <v>1895</v>
      </c>
      <c r="G1137" s="186">
        <f>'4. Campaign staff'!H38</f>
        <v>0</v>
      </c>
    </row>
    <row r="1138" spans="1:7" x14ac:dyDescent="0.3">
      <c r="A1138" s="181">
        <v>1137</v>
      </c>
      <c r="B1138" s="181" t="str">
        <f t="shared" si="43"/>
        <v>0-4.06-30</v>
      </c>
      <c r="C1138" s="182">
        <f>'1. General information'!$R$8</f>
        <v>0</v>
      </c>
      <c r="D1138" s="182" t="s">
        <v>441</v>
      </c>
      <c r="E1138" s="183" t="s">
        <v>2127</v>
      </c>
      <c r="F1138" s="182" t="s">
        <v>1897</v>
      </c>
      <c r="G1138" s="186">
        <f>'4. Campaign staff'!H39</f>
        <v>0</v>
      </c>
    </row>
    <row r="1139" spans="1:7" x14ac:dyDescent="0.3">
      <c r="A1139" s="181">
        <v>1138</v>
      </c>
      <c r="B1139" s="181" t="str">
        <f t="shared" si="43"/>
        <v>0-4.06-31</v>
      </c>
      <c r="C1139" s="182">
        <f>'1. General information'!$R$8</f>
        <v>0</v>
      </c>
      <c r="D1139" s="182" t="s">
        <v>441</v>
      </c>
      <c r="E1139" s="183" t="s">
        <v>2128</v>
      </c>
      <c r="F1139" s="182" t="s">
        <v>1899</v>
      </c>
      <c r="G1139" s="186">
        <f>'4. Campaign staff'!H40</f>
        <v>0</v>
      </c>
    </row>
    <row r="1140" spans="1:7" x14ac:dyDescent="0.3">
      <c r="A1140" s="181">
        <v>1139</v>
      </c>
      <c r="B1140" s="181" t="str">
        <f t="shared" si="43"/>
        <v>0-4.06-32</v>
      </c>
      <c r="C1140" s="182">
        <f>'1. General information'!$R$8</f>
        <v>0</v>
      </c>
      <c r="D1140" s="182" t="s">
        <v>441</v>
      </c>
      <c r="E1140" s="183" t="s">
        <v>2129</v>
      </c>
      <c r="F1140" s="182" t="s">
        <v>1901</v>
      </c>
      <c r="G1140" s="186">
        <f>'4. Campaign staff'!H41</f>
        <v>0</v>
      </c>
    </row>
    <row r="1141" spans="1:7" x14ac:dyDescent="0.3">
      <c r="A1141" s="181">
        <v>1140</v>
      </c>
      <c r="B1141" s="181" t="str">
        <f t="shared" si="43"/>
        <v>0-4.06-33</v>
      </c>
      <c r="C1141" s="182">
        <f>'1. General information'!$R$8</f>
        <v>0</v>
      </c>
      <c r="D1141" s="182" t="s">
        <v>441</v>
      </c>
      <c r="E1141" s="183" t="s">
        <v>2130</v>
      </c>
      <c r="F1141" s="182" t="s">
        <v>1903</v>
      </c>
      <c r="G1141" s="186">
        <f>'4. Campaign staff'!H42</f>
        <v>0</v>
      </c>
    </row>
    <row r="1142" spans="1:7" x14ac:dyDescent="0.3">
      <c r="A1142" s="181">
        <v>1141</v>
      </c>
      <c r="B1142" s="181" t="str">
        <f t="shared" si="43"/>
        <v>0-4.06-34</v>
      </c>
      <c r="C1142" s="182">
        <f>'1. General information'!$R$8</f>
        <v>0</v>
      </c>
      <c r="D1142" s="182" t="s">
        <v>441</v>
      </c>
      <c r="E1142" s="183" t="s">
        <v>2131</v>
      </c>
      <c r="F1142" s="182" t="s">
        <v>1905</v>
      </c>
      <c r="G1142" s="186">
        <f>'4. Campaign staff'!H43</f>
        <v>0</v>
      </c>
    </row>
    <row r="1143" spans="1:7" x14ac:dyDescent="0.3">
      <c r="A1143" s="181">
        <v>1142</v>
      </c>
      <c r="B1143" s="181" t="str">
        <f t="shared" si="43"/>
        <v>0-4.06-35</v>
      </c>
      <c r="C1143" s="182">
        <f>'1. General information'!$R$8</f>
        <v>0</v>
      </c>
      <c r="D1143" s="182" t="s">
        <v>441</v>
      </c>
      <c r="E1143" s="183" t="s">
        <v>2132</v>
      </c>
      <c r="F1143" s="182" t="s">
        <v>1907</v>
      </c>
      <c r="G1143" s="186">
        <f>'4. Campaign staff'!H44</f>
        <v>0</v>
      </c>
    </row>
    <row r="1144" spans="1:7" x14ac:dyDescent="0.3">
      <c r="A1144" s="181">
        <v>1143</v>
      </c>
      <c r="B1144" s="181" t="str">
        <f t="shared" si="43"/>
        <v>0-4.06-36</v>
      </c>
      <c r="C1144" s="182">
        <f>'1. General information'!$R$8</f>
        <v>0</v>
      </c>
      <c r="D1144" s="182" t="s">
        <v>441</v>
      </c>
      <c r="E1144" s="183" t="s">
        <v>2133</v>
      </c>
      <c r="F1144" s="182" t="s">
        <v>1909</v>
      </c>
      <c r="G1144" s="186">
        <f>'4. Campaign staff'!H45</f>
        <v>0</v>
      </c>
    </row>
    <row r="1145" spans="1:7" x14ac:dyDescent="0.3">
      <c r="A1145" s="181">
        <v>1144</v>
      </c>
      <c r="B1145" s="181" t="str">
        <f t="shared" si="43"/>
        <v>0-4.06-37</v>
      </c>
      <c r="C1145" s="182">
        <f>'1. General information'!$R$8</f>
        <v>0</v>
      </c>
      <c r="D1145" s="182" t="s">
        <v>441</v>
      </c>
      <c r="E1145" s="183" t="s">
        <v>2134</v>
      </c>
      <c r="F1145" s="182" t="s">
        <v>1911</v>
      </c>
      <c r="G1145" s="186">
        <f>'4. Campaign staff'!H46</f>
        <v>0</v>
      </c>
    </row>
    <row r="1146" spans="1:7" x14ac:dyDescent="0.3">
      <c r="A1146" s="181">
        <v>1145</v>
      </c>
      <c r="B1146" s="181" t="str">
        <f t="shared" si="43"/>
        <v>0-4.06-38</v>
      </c>
      <c r="C1146" s="182">
        <f>'1. General information'!$R$8</f>
        <v>0</v>
      </c>
      <c r="D1146" s="182" t="s">
        <v>441</v>
      </c>
      <c r="E1146" s="183" t="s">
        <v>2135</v>
      </c>
      <c r="F1146" s="182" t="s">
        <v>1913</v>
      </c>
      <c r="G1146" s="186">
        <f>'4. Campaign staff'!H47</f>
        <v>0</v>
      </c>
    </row>
    <row r="1147" spans="1:7" x14ac:dyDescent="0.3">
      <c r="A1147" s="181">
        <v>1146</v>
      </c>
      <c r="B1147" s="181" t="str">
        <f t="shared" si="43"/>
        <v>0-4.06-39</v>
      </c>
      <c r="C1147" s="182">
        <f>'1. General information'!$R$8</f>
        <v>0</v>
      </c>
      <c r="D1147" s="182" t="s">
        <v>441</v>
      </c>
      <c r="E1147" s="183" t="s">
        <v>2136</v>
      </c>
      <c r="F1147" s="182" t="s">
        <v>1915</v>
      </c>
      <c r="G1147" s="186">
        <f>'4. Campaign staff'!H48</f>
        <v>0</v>
      </c>
    </row>
    <row r="1148" spans="1:7" x14ac:dyDescent="0.3">
      <c r="A1148" s="181">
        <v>1147</v>
      </c>
      <c r="B1148" s="181" t="str">
        <f t="shared" si="43"/>
        <v>0-4.06-40</v>
      </c>
      <c r="C1148" s="182">
        <f>'1. General information'!$R$8</f>
        <v>0</v>
      </c>
      <c r="D1148" s="182" t="s">
        <v>441</v>
      </c>
      <c r="E1148" s="183" t="s">
        <v>2137</v>
      </c>
      <c r="F1148" s="182" t="s">
        <v>1917</v>
      </c>
      <c r="G1148" s="186">
        <f>'4. Campaign staff'!H49</f>
        <v>0</v>
      </c>
    </row>
    <row r="1149" spans="1:7" x14ac:dyDescent="0.3">
      <c r="A1149" s="181">
        <v>1148</v>
      </c>
      <c r="B1149" s="181" t="str">
        <f t="shared" si="43"/>
        <v>0-4.06-41</v>
      </c>
      <c r="C1149" s="182">
        <f>'1. General information'!$R$8</f>
        <v>0</v>
      </c>
      <c r="D1149" s="182" t="s">
        <v>441</v>
      </c>
      <c r="E1149" s="183" t="s">
        <v>2138</v>
      </c>
      <c r="F1149" s="182" t="s">
        <v>1919</v>
      </c>
      <c r="G1149" s="186">
        <f>'4. Campaign staff'!H50</f>
        <v>0</v>
      </c>
    </row>
    <row r="1150" spans="1:7" x14ac:dyDescent="0.3">
      <c r="A1150" s="181">
        <v>1149</v>
      </c>
      <c r="B1150" s="181" t="str">
        <f t="shared" si="43"/>
        <v>0-4.06-42</v>
      </c>
      <c r="C1150" s="182">
        <f>'1. General information'!$R$8</f>
        <v>0</v>
      </c>
      <c r="D1150" s="182" t="s">
        <v>441</v>
      </c>
      <c r="E1150" s="183" t="s">
        <v>2139</v>
      </c>
      <c r="F1150" s="182" t="s">
        <v>1921</v>
      </c>
      <c r="G1150" s="186">
        <f>'4. Campaign staff'!H51</f>
        <v>0</v>
      </c>
    </row>
    <row r="1151" spans="1:7" x14ac:dyDescent="0.3">
      <c r="A1151" s="181">
        <v>1150</v>
      </c>
      <c r="B1151" s="181" t="str">
        <f t="shared" si="43"/>
        <v>0-4.06-43</v>
      </c>
      <c r="C1151" s="182">
        <f>'1. General information'!$R$8</f>
        <v>0</v>
      </c>
      <c r="D1151" s="182" t="s">
        <v>441</v>
      </c>
      <c r="E1151" s="183" t="s">
        <v>2140</v>
      </c>
      <c r="F1151" s="182" t="s">
        <v>1923</v>
      </c>
      <c r="G1151" s="186">
        <f>'4. Campaign staff'!H52</f>
        <v>0</v>
      </c>
    </row>
    <row r="1152" spans="1:7" x14ac:dyDescent="0.3">
      <c r="A1152" s="181">
        <v>1151</v>
      </c>
      <c r="B1152" s="181" t="str">
        <f t="shared" si="43"/>
        <v>0-4.06-44</v>
      </c>
      <c r="C1152" s="182">
        <f>'1. General information'!$R$8</f>
        <v>0</v>
      </c>
      <c r="D1152" s="182" t="s">
        <v>441</v>
      </c>
      <c r="E1152" s="183" t="s">
        <v>2141</v>
      </c>
      <c r="F1152" s="182" t="s">
        <v>1925</v>
      </c>
      <c r="G1152" s="186">
        <f>'4. Campaign staff'!H53</f>
        <v>0</v>
      </c>
    </row>
    <row r="1153" spans="1:7" x14ac:dyDescent="0.3">
      <c r="A1153" s="181">
        <v>1152</v>
      </c>
      <c r="B1153" s="181" t="str">
        <f t="shared" si="43"/>
        <v>0-4.06-45</v>
      </c>
      <c r="C1153" s="182">
        <f>'1. General information'!$R$8</f>
        <v>0</v>
      </c>
      <c r="D1153" s="182" t="s">
        <v>441</v>
      </c>
      <c r="E1153" s="183" t="s">
        <v>2142</v>
      </c>
      <c r="F1153" s="182" t="s">
        <v>1927</v>
      </c>
      <c r="G1153" s="186">
        <f>'4. Campaign staff'!H54</f>
        <v>0</v>
      </c>
    </row>
    <row r="1154" spans="1:7" x14ac:dyDescent="0.3">
      <c r="A1154" s="181">
        <v>1153</v>
      </c>
      <c r="B1154" s="181" t="str">
        <f t="shared" si="43"/>
        <v>0-4.06-46</v>
      </c>
      <c r="C1154" s="182">
        <f>'1. General information'!$R$8</f>
        <v>0</v>
      </c>
      <c r="D1154" s="182" t="s">
        <v>441</v>
      </c>
      <c r="E1154" s="183" t="s">
        <v>2143</v>
      </c>
      <c r="F1154" s="182" t="s">
        <v>1929</v>
      </c>
      <c r="G1154" s="186">
        <f>'4. Campaign staff'!H55</f>
        <v>0</v>
      </c>
    </row>
    <row r="1155" spans="1:7" x14ac:dyDescent="0.3">
      <c r="A1155" s="181">
        <v>1154</v>
      </c>
      <c r="B1155" s="181" t="str">
        <f t="shared" si="43"/>
        <v>0-4.06-47</v>
      </c>
      <c r="C1155" s="182">
        <f>'1. General information'!$R$8</f>
        <v>0</v>
      </c>
      <c r="D1155" s="182" t="s">
        <v>441</v>
      </c>
      <c r="E1155" s="183" t="s">
        <v>2144</v>
      </c>
      <c r="F1155" s="182" t="s">
        <v>1931</v>
      </c>
      <c r="G1155" s="186">
        <f>'4. Campaign staff'!H56</f>
        <v>0</v>
      </c>
    </row>
    <row r="1156" spans="1:7" x14ac:dyDescent="0.3">
      <c r="A1156" s="181">
        <v>1155</v>
      </c>
      <c r="B1156" s="181" t="str">
        <f t="shared" si="43"/>
        <v>0-4.06-48</v>
      </c>
      <c r="C1156" s="182">
        <f>'1. General information'!$R$8</f>
        <v>0</v>
      </c>
      <c r="D1156" s="182" t="s">
        <v>441</v>
      </c>
      <c r="E1156" s="183" t="s">
        <v>2145</v>
      </c>
      <c r="F1156" s="182" t="s">
        <v>1933</v>
      </c>
      <c r="G1156" s="186">
        <f>'4. Campaign staff'!H57</f>
        <v>0</v>
      </c>
    </row>
    <row r="1157" spans="1:7" x14ac:dyDescent="0.3">
      <c r="A1157" s="181">
        <v>1156</v>
      </c>
      <c r="B1157" s="181" t="str">
        <f t="shared" si="43"/>
        <v>0-4.06-49</v>
      </c>
      <c r="C1157" s="182">
        <f>'1. General information'!$R$8</f>
        <v>0</v>
      </c>
      <c r="D1157" s="182" t="s">
        <v>441</v>
      </c>
      <c r="E1157" s="183" t="s">
        <v>2146</v>
      </c>
      <c r="F1157" s="182" t="s">
        <v>1935</v>
      </c>
      <c r="G1157" s="186">
        <f>'4. Campaign staff'!H58</f>
        <v>0</v>
      </c>
    </row>
    <row r="1158" spans="1:7" x14ac:dyDescent="0.3">
      <c r="A1158" s="181">
        <v>1157</v>
      </c>
      <c r="B1158" s="181" t="str">
        <f t="shared" si="43"/>
        <v>0-4.06-50</v>
      </c>
      <c r="C1158" s="182">
        <f>'1. General information'!$R$8</f>
        <v>0</v>
      </c>
      <c r="D1158" s="182" t="s">
        <v>441</v>
      </c>
      <c r="E1158" s="183" t="s">
        <v>2147</v>
      </c>
      <c r="F1158" s="182" t="s">
        <v>1937</v>
      </c>
      <c r="G1158" s="186">
        <f>'4. Campaign staff'!H59</f>
        <v>0</v>
      </c>
    </row>
    <row r="1159" spans="1:7" x14ac:dyDescent="0.3">
      <c r="A1159" s="181">
        <v>1158</v>
      </c>
      <c r="B1159" s="181" t="str">
        <f t="shared" si="43"/>
        <v>0-4.06-51</v>
      </c>
      <c r="C1159" s="182">
        <f>'1. General information'!$R$8</f>
        <v>0</v>
      </c>
      <c r="D1159" s="182" t="s">
        <v>441</v>
      </c>
      <c r="E1159" s="183" t="s">
        <v>2148</v>
      </c>
      <c r="F1159" s="182" t="s">
        <v>1939</v>
      </c>
      <c r="G1159" s="186">
        <f>'4. Campaign staff'!H60</f>
        <v>0</v>
      </c>
    </row>
    <row r="1160" spans="1:7" x14ac:dyDescent="0.3">
      <c r="A1160" s="181">
        <v>1159</v>
      </c>
      <c r="B1160" s="181" t="str">
        <f t="shared" si="43"/>
        <v>0-4.06-52</v>
      </c>
      <c r="C1160" s="182">
        <f>'1. General information'!$R$8</f>
        <v>0</v>
      </c>
      <c r="D1160" s="182" t="s">
        <v>441</v>
      </c>
      <c r="E1160" s="183" t="s">
        <v>2149</v>
      </c>
      <c r="F1160" s="182" t="s">
        <v>1941</v>
      </c>
      <c r="G1160" s="186">
        <f>'4. Campaign staff'!H61</f>
        <v>0</v>
      </c>
    </row>
    <row r="1161" spans="1:7" x14ac:dyDescent="0.3">
      <c r="A1161" s="181">
        <v>1160</v>
      </c>
      <c r="B1161" s="181" t="str">
        <f t="shared" si="43"/>
        <v>0-4.06-53</v>
      </c>
      <c r="C1161" s="182">
        <f>'1. General information'!$R$8</f>
        <v>0</v>
      </c>
      <c r="D1161" s="182" t="s">
        <v>441</v>
      </c>
      <c r="E1161" s="183" t="s">
        <v>2150</v>
      </c>
      <c r="F1161" s="182" t="s">
        <v>1943</v>
      </c>
      <c r="G1161" s="186">
        <f>'4. Campaign staff'!H62</f>
        <v>0</v>
      </c>
    </row>
    <row r="1162" spans="1:7" x14ac:dyDescent="0.3">
      <c r="A1162" s="181">
        <v>1161</v>
      </c>
      <c r="B1162" s="181" t="str">
        <f t="shared" si="43"/>
        <v>0-4.06-54</v>
      </c>
      <c r="C1162" s="182">
        <f>'1. General information'!$R$8</f>
        <v>0</v>
      </c>
      <c r="D1162" s="182" t="s">
        <v>441</v>
      </c>
      <c r="E1162" s="183" t="s">
        <v>2151</v>
      </c>
      <c r="F1162" s="182" t="s">
        <v>1945</v>
      </c>
      <c r="G1162" s="186">
        <f>'4. Campaign staff'!H63</f>
        <v>0</v>
      </c>
    </row>
    <row r="1163" spans="1:7" x14ac:dyDescent="0.3">
      <c r="A1163" s="181">
        <v>1162</v>
      </c>
      <c r="B1163" s="181" t="str">
        <f t="shared" si="43"/>
        <v>0-4.06-55</v>
      </c>
      <c r="C1163" s="182">
        <f>'1. General information'!$R$8</f>
        <v>0</v>
      </c>
      <c r="D1163" s="182" t="s">
        <v>441</v>
      </c>
      <c r="E1163" s="183" t="s">
        <v>2152</v>
      </c>
      <c r="F1163" s="182" t="s">
        <v>1947</v>
      </c>
      <c r="G1163" s="186">
        <f>'4. Campaign staff'!H64</f>
        <v>0</v>
      </c>
    </row>
    <row r="1164" spans="1:7" x14ac:dyDescent="0.3">
      <c r="A1164" s="181">
        <v>1163</v>
      </c>
      <c r="B1164" s="181" t="str">
        <f t="shared" si="43"/>
        <v>0-4.06-56</v>
      </c>
      <c r="C1164" s="182">
        <f>'1. General information'!$R$8</f>
        <v>0</v>
      </c>
      <c r="D1164" s="182" t="s">
        <v>441</v>
      </c>
      <c r="E1164" s="183" t="s">
        <v>2153</v>
      </c>
      <c r="F1164" s="182" t="s">
        <v>1949</v>
      </c>
      <c r="G1164" s="186">
        <f>'4. Campaign staff'!H65</f>
        <v>0</v>
      </c>
    </row>
    <row r="1165" spans="1:7" x14ac:dyDescent="0.3">
      <c r="A1165" s="181">
        <v>1164</v>
      </c>
      <c r="B1165" s="181" t="str">
        <f t="shared" si="43"/>
        <v>0-4.06-57</v>
      </c>
      <c r="C1165" s="182">
        <f>'1. General information'!$R$8</f>
        <v>0</v>
      </c>
      <c r="D1165" s="182" t="s">
        <v>441</v>
      </c>
      <c r="E1165" s="183" t="s">
        <v>2154</v>
      </c>
      <c r="F1165" s="182" t="s">
        <v>1951</v>
      </c>
      <c r="G1165" s="186">
        <f>'4. Campaign staff'!H66</f>
        <v>0</v>
      </c>
    </row>
    <row r="1166" spans="1:7" x14ac:dyDescent="0.3">
      <c r="A1166" s="181">
        <v>1165</v>
      </c>
      <c r="B1166" s="181" t="str">
        <f t="shared" si="43"/>
        <v>0-4.06-58</v>
      </c>
      <c r="C1166" s="182">
        <f>'1. General information'!$R$8</f>
        <v>0</v>
      </c>
      <c r="D1166" s="182" t="s">
        <v>441</v>
      </c>
      <c r="E1166" s="183" t="s">
        <v>2155</v>
      </c>
      <c r="F1166" s="182" t="s">
        <v>1953</v>
      </c>
      <c r="G1166" s="186">
        <f>'4. Campaign staff'!H67</f>
        <v>0</v>
      </c>
    </row>
    <row r="1167" spans="1:7" x14ac:dyDescent="0.3">
      <c r="A1167" s="181">
        <v>1166</v>
      </c>
      <c r="B1167" s="181" t="str">
        <f t="shared" si="43"/>
        <v>0-4.06-59</v>
      </c>
      <c r="C1167" s="182">
        <f>'1. General information'!$R$8</f>
        <v>0</v>
      </c>
      <c r="D1167" s="182" t="s">
        <v>441</v>
      </c>
      <c r="E1167" s="183" t="s">
        <v>2156</v>
      </c>
      <c r="F1167" s="182" t="s">
        <v>1955</v>
      </c>
      <c r="G1167" s="186">
        <f>'4. Campaign staff'!H68</f>
        <v>0</v>
      </c>
    </row>
    <row r="1168" spans="1:7" x14ac:dyDescent="0.3">
      <c r="A1168" s="181">
        <v>1167</v>
      </c>
      <c r="B1168" s="181" t="str">
        <f t="shared" si="43"/>
        <v>0-4.06-60</v>
      </c>
      <c r="C1168" s="182">
        <f>'1. General information'!$R$8</f>
        <v>0</v>
      </c>
      <c r="D1168" s="182" t="s">
        <v>441</v>
      </c>
      <c r="E1168" s="183" t="s">
        <v>2157</v>
      </c>
      <c r="F1168" s="182" t="s">
        <v>1957</v>
      </c>
      <c r="G1168" s="186">
        <f>'4. Campaign staff'!H69</f>
        <v>0</v>
      </c>
    </row>
    <row r="1169" spans="1:7" x14ac:dyDescent="0.3">
      <c r="A1169" s="181">
        <v>1168</v>
      </c>
      <c r="B1169" s="181" t="str">
        <f t="shared" si="43"/>
        <v>0-4.06-61</v>
      </c>
      <c r="C1169" s="182">
        <f>'1. General information'!$R$8</f>
        <v>0</v>
      </c>
      <c r="D1169" s="182" t="s">
        <v>441</v>
      </c>
      <c r="E1169" s="183" t="s">
        <v>2158</v>
      </c>
      <c r="F1169" s="182" t="s">
        <v>1959</v>
      </c>
      <c r="G1169" s="186">
        <f>'4. Campaign staff'!H70</f>
        <v>0</v>
      </c>
    </row>
    <row r="1170" spans="1:7" x14ac:dyDescent="0.3">
      <c r="A1170" s="181">
        <v>1169</v>
      </c>
      <c r="B1170" s="181" t="str">
        <f t="shared" si="43"/>
        <v>0-4.06-62</v>
      </c>
      <c r="C1170" s="182">
        <f>'1. General information'!$R$8</f>
        <v>0</v>
      </c>
      <c r="D1170" s="182" t="s">
        <v>441</v>
      </c>
      <c r="E1170" s="183" t="s">
        <v>2159</v>
      </c>
      <c r="F1170" s="182" t="s">
        <v>1961</v>
      </c>
      <c r="G1170" s="186">
        <f>'4. Campaign staff'!H71</f>
        <v>0</v>
      </c>
    </row>
    <row r="1171" spans="1:7" x14ac:dyDescent="0.3">
      <c r="A1171" s="181">
        <v>1170</v>
      </c>
      <c r="B1171" s="181" t="str">
        <f t="shared" si="43"/>
        <v>0-4.06-63</v>
      </c>
      <c r="C1171" s="182">
        <f>'1. General information'!$R$8</f>
        <v>0</v>
      </c>
      <c r="D1171" s="182" t="s">
        <v>441</v>
      </c>
      <c r="E1171" s="183" t="s">
        <v>2160</v>
      </c>
      <c r="F1171" s="182" t="s">
        <v>1963</v>
      </c>
      <c r="G1171" s="186">
        <f>'4. Campaign staff'!H72</f>
        <v>0</v>
      </c>
    </row>
    <row r="1172" spans="1:7" x14ac:dyDescent="0.3">
      <c r="A1172" s="181">
        <v>1171</v>
      </c>
      <c r="B1172" s="181" t="str">
        <f t="shared" si="43"/>
        <v>0-4.06-64</v>
      </c>
      <c r="C1172" s="182">
        <f>'1. General information'!$R$8</f>
        <v>0</v>
      </c>
      <c r="D1172" s="182" t="s">
        <v>441</v>
      </c>
      <c r="E1172" s="183" t="s">
        <v>2161</v>
      </c>
      <c r="F1172" s="182" t="s">
        <v>1965</v>
      </c>
      <c r="G1172" s="186">
        <f>'4. Campaign staff'!H73</f>
        <v>0</v>
      </c>
    </row>
    <row r="1173" spans="1:7" x14ac:dyDescent="0.3">
      <c r="A1173" s="181">
        <v>1172</v>
      </c>
      <c r="B1173" s="181" t="str">
        <f t="shared" si="43"/>
        <v>0-4.06-65</v>
      </c>
      <c r="C1173" s="182">
        <f>'1. General information'!$R$8</f>
        <v>0</v>
      </c>
      <c r="D1173" s="182" t="s">
        <v>441</v>
      </c>
      <c r="E1173" s="183" t="s">
        <v>2162</v>
      </c>
      <c r="F1173" s="182" t="s">
        <v>1967</v>
      </c>
      <c r="G1173" s="186">
        <f>'4. Campaign staff'!H74</f>
        <v>0</v>
      </c>
    </row>
    <row r="1174" spans="1:7" x14ac:dyDescent="0.3">
      <c r="A1174" s="181">
        <v>1173</v>
      </c>
      <c r="B1174" s="181" t="str">
        <f t="shared" si="43"/>
        <v>0-4.06-66</v>
      </c>
      <c r="C1174" s="182">
        <f>'1. General information'!$R$8</f>
        <v>0</v>
      </c>
      <c r="D1174" s="182" t="s">
        <v>441</v>
      </c>
      <c r="E1174" s="183" t="s">
        <v>2163</v>
      </c>
      <c r="F1174" s="182" t="s">
        <v>1969</v>
      </c>
      <c r="G1174" s="186">
        <f>'4. Campaign staff'!H75</f>
        <v>0</v>
      </c>
    </row>
    <row r="1175" spans="1:7" x14ac:dyDescent="0.3">
      <c r="A1175" s="181">
        <v>1174</v>
      </c>
      <c r="B1175" s="181" t="str">
        <f t="shared" si="43"/>
        <v>0-4.06-67</v>
      </c>
      <c r="C1175" s="182">
        <f>'1. General information'!$R$8</f>
        <v>0</v>
      </c>
      <c r="D1175" s="182" t="s">
        <v>441</v>
      </c>
      <c r="E1175" s="183" t="s">
        <v>2164</v>
      </c>
      <c r="F1175" s="182" t="s">
        <v>1971</v>
      </c>
      <c r="G1175" s="186">
        <f>'4. Campaign staff'!H76</f>
        <v>0</v>
      </c>
    </row>
    <row r="1176" spans="1:7" x14ac:dyDescent="0.3">
      <c r="A1176" s="181">
        <v>1175</v>
      </c>
      <c r="B1176" s="181" t="str">
        <f t="shared" si="43"/>
        <v>0-4.06-68</v>
      </c>
      <c r="C1176" s="182">
        <f>'1. General information'!$R$8</f>
        <v>0</v>
      </c>
      <c r="D1176" s="182" t="s">
        <v>441</v>
      </c>
      <c r="E1176" s="183" t="s">
        <v>2165</v>
      </c>
      <c r="F1176" s="182" t="s">
        <v>1973</v>
      </c>
      <c r="G1176" s="186">
        <f>'4. Campaign staff'!H77</f>
        <v>0</v>
      </c>
    </row>
    <row r="1177" spans="1:7" x14ac:dyDescent="0.3">
      <c r="A1177" s="181">
        <v>1176</v>
      </c>
      <c r="B1177" s="181" t="str">
        <f t="shared" si="43"/>
        <v>0-4.06-69</v>
      </c>
      <c r="C1177" s="182">
        <f>'1. General information'!$R$8</f>
        <v>0</v>
      </c>
      <c r="D1177" s="182" t="s">
        <v>441</v>
      </c>
      <c r="E1177" s="183" t="s">
        <v>2166</v>
      </c>
      <c r="F1177" s="182" t="s">
        <v>1975</v>
      </c>
      <c r="G1177" s="186">
        <f>'4. Campaign staff'!H78</f>
        <v>0</v>
      </c>
    </row>
    <row r="1178" spans="1:7" x14ac:dyDescent="0.3">
      <c r="A1178" s="181">
        <v>1177</v>
      </c>
      <c r="B1178" s="181" t="str">
        <f t="shared" si="43"/>
        <v>0-4.06-70</v>
      </c>
      <c r="C1178" s="182">
        <f>'1. General information'!$R$8</f>
        <v>0</v>
      </c>
      <c r="D1178" s="182" t="s">
        <v>441</v>
      </c>
      <c r="E1178" s="183" t="s">
        <v>2167</v>
      </c>
      <c r="F1178" s="182" t="s">
        <v>1977</v>
      </c>
      <c r="G1178" s="186">
        <f>'4. Campaign staff'!H79</f>
        <v>0</v>
      </c>
    </row>
    <row r="1179" spans="1:7" x14ac:dyDescent="0.3">
      <c r="A1179" s="181">
        <v>1178</v>
      </c>
      <c r="B1179" s="181" t="str">
        <f t="shared" si="43"/>
        <v>0-4.06-71</v>
      </c>
      <c r="C1179" s="182">
        <f>'1. General information'!$R$8</f>
        <v>0</v>
      </c>
      <c r="D1179" s="182" t="s">
        <v>441</v>
      </c>
      <c r="E1179" s="183" t="s">
        <v>2168</v>
      </c>
      <c r="F1179" s="182" t="s">
        <v>1979</v>
      </c>
      <c r="G1179" s="186">
        <f>'4. Campaign staff'!H80</f>
        <v>0</v>
      </c>
    </row>
    <row r="1180" spans="1:7" x14ac:dyDescent="0.3">
      <c r="A1180" s="181">
        <v>1179</v>
      </c>
      <c r="B1180" s="181" t="str">
        <f t="shared" si="43"/>
        <v>0-4.06-72</v>
      </c>
      <c r="C1180" s="182">
        <f>'1. General information'!$R$8</f>
        <v>0</v>
      </c>
      <c r="D1180" s="182" t="s">
        <v>441</v>
      </c>
      <c r="E1180" s="183" t="s">
        <v>2169</v>
      </c>
      <c r="F1180" s="182" t="s">
        <v>1981</v>
      </c>
      <c r="G1180" s="186">
        <f>'4. Campaign staff'!H81</f>
        <v>0</v>
      </c>
    </row>
    <row r="1181" spans="1:7" x14ac:dyDescent="0.3">
      <c r="A1181" s="181">
        <v>1180</v>
      </c>
      <c r="B1181" s="181" t="str">
        <f t="shared" si="43"/>
        <v>0-4.06-73</v>
      </c>
      <c r="C1181" s="182">
        <f>'1. General information'!$R$8</f>
        <v>0</v>
      </c>
      <c r="D1181" s="182" t="s">
        <v>441</v>
      </c>
      <c r="E1181" s="183" t="s">
        <v>2170</v>
      </c>
      <c r="F1181" s="182" t="s">
        <v>1983</v>
      </c>
      <c r="G1181" s="186">
        <f>'4. Campaign staff'!H82</f>
        <v>0</v>
      </c>
    </row>
    <row r="1182" spans="1:7" x14ac:dyDescent="0.3">
      <c r="A1182" s="181">
        <v>1181</v>
      </c>
      <c r="B1182" s="181" t="str">
        <f t="shared" si="43"/>
        <v>0-4.06-74</v>
      </c>
      <c r="C1182" s="182">
        <f>'1. General information'!$R$8</f>
        <v>0</v>
      </c>
      <c r="D1182" s="182" t="s">
        <v>441</v>
      </c>
      <c r="E1182" s="183" t="s">
        <v>2171</v>
      </c>
      <c r="F1182" s="182" t="s">
        <v>1985</v>
      </c>
      <c r="G1182" s="186">
        <f>'4. Campaign staff'!H83</f>
        <v>0</v>
      </c>
    </row>
    <row r="1183" spans="1:7" x14ac:dyDescent="0.3">
      <c r="A1183" s="181">
        <v>1182</v>
      </c>
      <c r="B1183" s="181" t="str">
        <f t="shared" si="43"/>
        <v>0-4.06-75</v>
      </c>
      <c r="C1183" s="182">
        <f>'1. General information'!$R$8</f>
        <v>0</v>
      </c>
      <c r="D1183" s="182" t="s">
        <v>441</v>
      </c>
      <c r="E1183" s="183" t="s">
        <v>2172</v>
      </c>
      <c r="F1183" s="182" t="s">
        <v>1987</v>
      </c>
      <c r="G1183" s="186">
        <f>'4. Campaign staff'!H84</f>
        <v>0</v>
      </c>
    </row>
    <row r="1184" spans="1:7" x14ac:dyDescent="0.3">
      <c r="A1184" s="181">
        <v>1183</v>
      </c>
      <c r="B1184" s="181" t="str">
        <f t="shared" si="43"/>
        <v>0-4.06-76</v>
      </c>
      <c r="C1184" s="182">
        <f>'1. General information'!$R$8</f>
        <v>0</v>
      </c>
      <c r="D1184" s="182" t="s">
        <v>441</v>
      </c>
      <c r="E1184" s="183" t="s">
        <v>2173</v>
      </c>
      <c r="F1184" s="182" t="s">
        <v>1989</v>
      </c>
      <c r="G1184" s="186">
        <f>'4. Campaign staff'!H85</f>
        <v>0</v>
      </c>
    </row>
    <row r="1185" spans="1:7" x14ac:dyDescent="0.3">
      <c r="A1185" s="181">
        <v>1184</v>
      </c>
      <c r="B1185" s="181" t="str">
        <f t="shared" si="43"/>
        <v>0-4.06-77</v>
      </c>
      <c r="C1185" s="182">
        <f>'1. General information'!$R$8</f>
        <v>0</v>
      </c>
      <c r="D1185" s="182" t="s">
        <v>441</v>
      </c>
      <c r="E1185" s="183" t="s">
        <v>2174</v>
      </c>
      <c r="F1185" s="182" t="s">
        <v>1991</v>
      </c>
      <c r="G1185" s="186">
        <f>'4. Campaign staff'!H86</f>
        <v>0</v>
      </c>
    </row>
    <row r="1186" spans="1:7" x14ac:dyDescent="0.3">
      <c r="A1186" s="181">
        <v>1185</v>
      </c>
      <c r="B1186" s="181" t="str">
        <f t="shared" si="43"/>
        <v>0-4.06-78</v>
      </c>
      <c r="C1186" s="182">
        <f>'1. General information'!$R$8</f>
        <v>0</v>
      </c>
      <c r="D1186" s="182" t="s">
        <v>441</v>
      </c>
      <c r="E1186" s="183" t="s">
        <v>2175</v>
      </c>
      <c r="F1186" s="182" t="s">
        <v>1993</v>
      </c>
      <c r="G1186" s="186">
        <f>'4. Campaign staff'!H87</f>
        <v>0</v>
      </c>
    </row>
    <row r="1187" spans="1:7" x14ac:dyDescent="0.3">
      <c r="A1187" s="181">
        <v>1186</v>
      </c>
      <c r="B1187" s="181" t="str">
        <f t="shared" si="43"/>
        <v>0-4.06-79</v>
      </c>
      <c r="C1187" s="182">
        <f>'1. General information'!$R$8</f>
        <v>0</v>
      </c>
      <c r="D1187" s="182" t="s">
        <v>441</v>
      </c>
      <c r="E1187" s="183" t="s">
        <v>2176</v>
      </c>
      <c r="F1187" s="182" t="s">
        <v>1995</v>
      </c>
      <c r="G1187" s="186">
        <f>'4. Campaign staff'!H88</f>
        <v>0</v>
      </c>
    </row>
    <row r="1188" spans="1:7" x14ac:dyDescent="0.3">
      <c r="A1188" s="181">
        <v>1187</v>
      </c>
      <c r="B1188" s="181" t="str">
        <f t="shared" si="43"/>
        <v>0-4.06-80</v>
      </c>
      <c r="C1188" s="182">
        <f>'1. General information'!$R$8</f>
        <v>0</v>
      </c>
      <c r="D1188" s="182" t="s">
        <v>441</v>
      </c>
      <c r="E1188" s="183" t="s">
        <v>2177</v>
      </c>
      <c r="F1188" s="182" t="s">
        <v>1997</v>
      </c>
      <c r="G1188" s="186">
        <f>'4. Campaign staff'!H89</f>
        <v>0</v>
      </c>
    </row>
    <row r="1189" spans="1:7" x14ac:dyDescent="0.3">
      <c r="A1189" s="181">
        <v>1188</v>
      </c>
      <c r="B1189" s="181" t="str">
        <f t="shared" si="43"/>
        <v>0-4.06-81</v>
      </c>
      <c r="C1189" s="182">
        <f>'1. General information'!$R$8</f>
        <v>0</v>
      </c>
      <c r="D1189" s="182" t="s">
        <v>441</v>
      </c>
      <c r="E1189" s="183" t="s">
        <v>2178</v>
      </c>
      <c r="F1189" s="182" t="s">
        <v>1999</v>
      </c>
      <c r="G1189" s="186">
        <f>'4. Campaign staff'!H90</f>
        <v>0</v>
      </c>
    </row>
    <row r="1190" spans="1:7" x14ac:dyDescent="0.3">
      <c r="A1190" s="181">
        <v>1189</v>
      </c>
      <c r="B1190" s="181" t="str">
        <f t="shared" si="43"/>
        <v>0-4.06-82</v>
      </c>
      <c r="C1190" s="182">
        <f>'1. General information'!$R$8</f>
        <v>0</v>
      </c>
      <c r="D1190" s="182" t="s">
        <v>441</v>
      </c>
      <c r="E1190" s="183" t="s">
        <v>2179</v>
      </c>
      <c r="F1190" s="182" t="s">
        <v>2001</v>
      </c>
      <c r="G1190" s="186">
        <f>'4. Campaign staff'!H91</f>
        <v>0</v>
      </c>
    </row>
    <row r="1191" spans="1:7" x14ac:dyDescent="0.3">
      <c r="A1191" s="181">
        <v>1190</v>
      </c>
      <c r="B1191" s="181" t="str">
        <f t="shared" si="43"/>
        <v>0-4.06-83</v>
      </c>
      <c r="C1191" s="182">
        <f>'1. General information'!$R$8</f>
        <v>0</v>
      </c>
      <c r="D1191" s="182" t="s">
        <v>441</v>
      </c>
      <c r="E1191" s="183" t="s">
        <v>2180</v>
      </c>
      <c r="F1191" s="182" t="s">
        <v>2003</v>
      </c>
      <c r="G1191" s="186">
        <f>'4. Campaign staff'!H92</f>
        <v>0</v>
      </c>
    </row>
    <row r="1192" spans="1:7" x14ac:dyDescent="0.3">
      <c r="A1192" s="181">
        <v>1191</v>
      </c>
      <c r="B1192" s="181" t="str">
        <f t="shared" si="43"/>
        <v>0-4.06-84</v>
      </c>
      <c r="C1192" s="182">
        <f>'1. General information'!$R$8</f>
        <v>0</v>
      </c>
      <c r="D1192" s="182" t="s">
        <v>441</v>
      </c>
      <c r="E1192" s="183" t="s">
        <v>2181</v>
      </c>
      <c r="F1192" s="182" t="s">
        <v>2005</v>
      </c>
      <c r="G1192" s="186">
        <f>'4. Campaign staff'!H93</f>
        <v>0</v>
      </c>
    </row>
    <row r="1193" spans="1:7" x14ac:dyDescent="0.3">
      <c r="A1193" s="181">
        <v>1192</v>
      </c>
      <c r="B1193" s="181" t="str">
        <f t="shared" ref="B1193:B1238" si="44">CONCATENATE(LEFT(C1193,2),"-",E1193)</f>
        <v>0-4.06-85</v>
      </c>
      <c r="C1193" s="182">
        <f>'1. General information'!$R$8</f>
        <v>0</v>
      </c>
      <c r="D1193" s="182" t="s">
        <v>441</v>
      </c>
      <c r="E1193" s="183" t="s">
        <v>2182</v>
      </c>
      <c r="F1193" s="182" t="s">
        <v>2007</v>
      </c>
      <c r="G1193" s="186">
        <f>'4. Campaign staff'!H94</f>
        <v>0</v>
      </c>
    </row>
    <row r="1194" spans="1:7" x14ac:dyDescent="0.3">
      <c r="A1194" s="181">
        <v>1193</v>
      </c>
      <c r="B1194" s="181" t="str">
        <f t="shared" si="44"/>
        <v>0-4.06-86</v>
      </c>
      <c r="C1194" s="182">
        <f>'1. General information'!$R$8</f>
        <v>0</v>
      </c>
      <c r="D1194" s="182" t="s">
        <v>441</v>
      </c>
      <c r="E1194" s="183" t="s">
        <v>2183</v>
      </c>
      <c r="F1194" s="182" t="s">
        <v>2009</v>
      </c>
      <c r="G1194" s="186">
        <f>'4. Campaign staff'!H95</f>
        <v>0</v>
      </c>
    </row>
    <row r="1195" spans="1:7" x14ac:dyDescent="0.3">
      <c r="A1195" s="181">
        <v>1194</v>
      </c>
      <c r="B1195" s="181" t="str">
        <f t="shared" si="44"/>
        <v>0-4.06-87</v>
      </c>
      <c r="C1195" s="182">
        <f>'1. General information'!$R$8</f>
        <v>0</v>
      </c>
      <c r="D1195" s="182" t="s">
        <v>441</v>
      </c>
      <c r="E1195" s="183" t="s">
        <v>2184</v>
      </c>
      <c r="F1195" s="182" t="s">
        <v>2011</v>
      </c>
      <c r="G1195" s="186">
        <f>'4. Campaign staff'!H96</f>
        <v>0</v>
      </c>
    </row>
    <row r="1196" spans="1:7" x14ac:dyDescent="0.3">
      <c r="A1196" s="181">
        <v>1195</v>
      </c>
      <c r="B1196" s="181" t="str">
        <f t="shared" si="44"/>
        <v>0-4.06-88</v>
      </c>
      <c r="C1196" s="182">
        <f>'1. General information'!$R$8</f>
        <v>0</v>
      </c>
      <c r="D1196" s="182" t="s">
        <v>441</v>
      </c>
      <c r="E1196" s="183" t="s">
        <v>2185</v>
      </c>
      <c r="F1196" s="182" t="s">
        <v>2013</v>
      </c>
      <c r="G1196" s="186">
        <f>'4. Campaign staff'!H97</f>
        <v>0</v>
      </c>
    </row>
    <row r="1197" spans="1:7" x14ac:dyDescent="0.3">
      <c r="A1197" s="181">
        <v>1196</v>
      </c>
      <c r="B1197" s="181" t="str">
        <f t="shared" si="44"/>
        <v>0-4.06-89</v>
      </c>
      <c r="C1197" s="182">
        <f>'1. General information'!$R$8</f>
        <v>0</v>
      </c>
      <c r="D1197" s="182" t="s">
        <v>441</v>
      </c>
      <c r="E1197" s="183" t="s">
        <v>2186</v>
      </c>
      <c r="F1197" s="182" t="s">
        <v>2015</v>
      </c>
      <c r="G1197" s="186">
        <f>'4. Campaign staff'!H98</f>
        <v>0</v>
      </c>
    </row>
    <row r="1198" spans="1:7" x14ac:dyDescent="0.3">
      <c r="A1198" s="181">
        <v>1197</v>
      </c>
      <c r="B1198" s="181" t="str">
        <f t="shared" si="44"/>
        <v>0-4.06-90</v>
      </c>
      <c r="C1198" s="182">
        <f>'1. General information'!$R$8</f>
        <v>0</v>
      </c>
      <c r="D1198" s="182" t="s">
        <v>441</v>
      </c>
      <c r="E1198" s="183" t="s">
        <v>2187</v>
      </c>
      <c r="F1198" s="182" t="s">
        <v>2017</v>
      </c>
      <c r="G1198" s="186">
        <f>'4. Campaign staff'!H99</f>
        <v>0</v>
      </c>
    </row>
    <row r="1199" spans="1:7" x14ac:dyDescent="0.3">
      <c r="A1199" s="181">
        <v>1198</v>
      </c>
      <c r="B1199" s="181" t="str">
        <f t="shared" si="44"/>
        <v>0-4.06-91</v>
      </c>
      <c r="C1199" s="182">
        <f>'1. General information'!$R$8</f>
        <v>0</v>
      </c>
      <c r="D1199" s="182" t="s">
        <v>441</v>
      </c>
      <c r="E1199" s="183" t="s">
        <v>2188</v>
      </c>
      <c r="F1199" s="182" t="s">
        <v>2019</v>
      </c>
      <c r="G1199" s="186">
        <f>'4. Campaign staff'!H100</f>
        <v>0</v>
      </c>
    </row>
    <row r="1200" spans="1:7" x14ac:dyDescent="0.3">
      <c r="A1200" s="181">
        <v>1199</v>
      </c>
      <c r="B1200" s="181" t="str">
        <f t="shared" si="44"/>
        <v>0-4.06-92</v>
      </c>
      <c r="C1200" s="182">
        <f>'1. General information'!$R$8</f>
        <v>0</v>
      </c>
      <c r="D1200" s="182" t="s">
        <v>441</v>
      </c>
      <c r="E1200" s="183" t="s">
        <v>2189</v>
      </c>
      <c r="F1200" s="182" t="s">
        <v>2021</v>
      </c>
      <c r="G1200" s="186">
        <f>'4. Campaign staff'!H101</f>
        <v>0</v>
      </c>
    </row>
    <row r="1201" spans="1:7" x14ac:dyDescent="0.3">
      <c r="A1201" s="181">
        <v>1200</v>
      </c>
      <c r="B1201" s="181" t="str">
        <f t="shared" si="44"/>
        <v>0-4.06-93</v>
      </c>
      <c r="C1201" s="182">
        <f>'1. General information'!$R$8</f>
        <v>0</v>
      </c>
      <c r="D1201" s="182" t="s">
        <v>441</v>
      </c>
      <c r="E1201" s="183" t="s">
        <v>2190</v>
      </c>
      <c r="F1201" s="182" t="s">
        <v>2023</v>
      </c>
      <c r="G1201" s="186">
        <f>'4. Campaign staff'!H102</f>
        <v>0</v>
      </c>
    </row>
    <row r="1202" spans="1:7" x14ac:dyDescent="0.3">
      <c r="A1202" s="181">
        <v>1201</v>
      </c>
      <c r="B1202" s="181" t="str">
        <f t="shared" si="44"/>
        <v>0-4.06-94</v>
      </c>
      <c r="C1202" s="182">
        <f>'1. General information'!$R$8</f>
        <v>0</v>
      </c>
      <c r="D1202" s="182" t="s">
        <v>441</v>
      </c>
      <c r="E1202" s="183" t="s">
        <v>2191</v>
      </c>
      <c r="F1202" s="182" t="s">
        <v>2025</v>
      </c>
      <c r="G1202" s="186">
        <f>'4. Campaign staff'!H103</f>
        <v>0</v>
      </c>
    </row>
    <row r="1203" spans="1:7" x14ac:dyDescent="0.3">
      <c r="A1203" s="181">
        <v>1202</v>
      </c>
      <c r="B1203" s="181" t="str">
        <f t="shared" si="44"/>
        <v>0-4.06-95</v>
      </c>
      <c r="C1203" s="182">
        <f>'1. General information'!$R$8</f>
        <v>0</v>
      </c>
      <c r="D1203" s="182" t="s">
        <v>441</v>
      </c>
      <c r="E1203" s="183" t="s">
        <v>2192</v>
      </c>
      <c r="F1203" s="182" t="s">
        <v>2027</v>
      </c>
      <c r="G1203" s="186">
        <f>'4. Campaign staff'!H104</f>
        <v>0</v>
      </c>
    </row>
    <row r="1204" spans="1:7" x14ac:dyDescent="0.3">
      <c r="A1204" s="181">
        <v>1203</v>
      </c>
      <c r="B1204" s="181" t="str">
        <f t="shared" si="44"/>
        <v>0-4.06-96</v>
      </c>
      <c r="C1204" s="182">
        <f>'1. General information'!$R$8</f>
        <v>0</v>
      </c>
      <c r="D1204" s="182" t="s">
        <v>441</v>
      </c>
      <c r="E1204" s="183" t="s">
        <v>2193</v>
      </c>
      <c r="F1204" s="182" t="s">
        <v>2029</v>
      </c>
      <c r="G1204" s="186">
        <f>'4. Campaign staff'!H105</f>
        <v>0</v>
      </c>
    </row>
    <row r="1205" spans="1:7" x14ac:dyDescent="0.3">
      <c r="A1205" s="181">
        <v>1204</v>
      </c>
      <c r="B1205" s="181" t="str">
        <f t="shared" si="44"/>
        <v>0-4.06-97</v>
      </c>
      <c r="C1205" s="182">
        <f>'1. General information'!$R$8</f>
        <v>0</v>
      </c>
      <c r="D1205" s="182" t="s">
        <v>441</v>
      </c>
      <c r="E1205" s="183" t="s">
        <v>2194</v>
      </c>
      <c r="F1205" s="182" t="s">
        <v>2031</v>
      </c>
      <c r="G1205" s="186">
        <f>'4. Campaign staff'!H106</f>
        <v>0</v>
      </c>
    </row>
    <row r="1206" spans="1:7" x14ac:dyDescent="0.3">
      <c r="A1206" s="181">
        <v>1205</v>
      </c>
      <c r="B1206" s="181" t="str">
        <f t="shared" si="44"/>
        <v>0-4.06-98</v>
      </c>
      <c r="C1206" s="182">
        <f>'1. General information'!$R$8</f>
        <v>0</v>
      </c>
      <c r="D1206" s="182" t="s">
        <v>441</v>
      </c>
      <c r="E1206" s="183" t="s">
        <v>2195</v>
      </c>
      <c r="F1206" s="182" t="s">
        <v>2033</v>
      </c>
      <c r="G1206" s="186">
        <f>'4. Campaign staff'!H107</f>
        <v>0</v>
      </c>
    </row>
    <row r="1207" spans="1:7" x14ac:dyDescent="0.3">
      <c r="A1207" s="181">
        <v>1206</v>
      </c>
      <c r="B1207" s="181" t="str">
        <f t="shared" si="44"/>
        <v>0-4.06-99</v>
      </c>
      <c r="C1207" s="182">
        <f>'1. General information'!$R$8</f>
        <v>0</v>
      </c>
      <c r="D1207" s="182" t="s">
        <v>441</v>
      </c>
      <c r="E1207" s="183" t="s">
        <v>2196</v>
      </c>
      <c r="F1207" s="182" t="s">
        <v>2035</v>
      </c>
      <c r="G1207" s="186">
        <f>'4. Campaign staff'!H108</f>
        <v>0</v>
      </c>
    </row>
    <row r="1208" spans="1:7" x14ac:dyDescent="0.3">
      <c r="A1208" s="181">
        <v>1207</v>
      </c>
      <c r="B1208" s="181" t="str">
        <f t="shared" si="44"/>
        <v>0-4.06-100</v>
      </c>
      <c r="C1208" s="182">
        <f>'1. General information'!$R$8</f>
        <v>0</v>
      </c>
      <c r="D1208" s="182" t="s">
        <v>441</v>
      </c>
      <c r="E1208" s="183" t="s">
        <v>2197</v>
      </c>
      <c r="F1208" s="182" t="s">
        <v>2037</v>
      </c>
      <c r="G1208" s="186">
        <f>'4. Campaign staff'!H109</f>
        <v>0</v>
      </c>
    </row>
    <row r="1209" spans="1:7" x14ac:dyDescent="0.3">
      <c r="A1209" s="181">
        <v>1208</v>
      </c>
      <c r="B1209" s="181" t="str">
        <f t="shared" si="44"/>
        <v>0-4.06-101</v>
      </c>
      <c r="C1209" s="182">
        <f>'1. General information'!$R$8</f>
        <v>0</v>
      </c>
      <c r="D1209" s="182" t="s">
        <v>441</v>
      </c>
      <c r="E1209" s="183" t="s">
        <v>2198</v>
      </c>
      <c r="F1209" s="182" t="s">
        <v>2039</v>
      </c>
      <c r="G1209" s="186">
        <f>'4. Campaign staff'!H110</f>
        <v>0</v>
      </c>
    </row>
    <row r="1210" spans="1:7" x14ac:dyDescent="0.3">
      <c r="A1210" s="181">
        <v>1209</v>
      </c>
      <c r="B1210" s="181" t="str">
        <f t="shared" si="44"/>
        <v>0-4.06-102</v>
      </c>
      <c r="C1210" s="182">
        <f>'1. General information'!$R$8</f>
        <v>0</v>
      </c>
      <c r="D1210" s="182" t="s">
        <v>441</v>
      </c>
      <c r="E1210" s="183" t="s">
        <v>2199</v>
      </c>
      <c r="F1210" s="182" t="s">
        <v>2041</v>
      </c>
      <c r="G1210" s="186">
        <f>'4. Campaign staff'!H111</f>
        <v>0</v>
      </c>
    </row>
    <row r="1211" spans="1:7" x14ac:dyDescent="0.3">
      <c r="A1211" s="181">
        <v>1210</v>
      </c>
      <c r="B1211" s="181" t="str">
        <f t="shared" si="44"/>
        <v>0-4.06-103</v>
      </c>
      <c r="C1211" s="182">
        <f>'1. General information'!$R$8</f>
        <v>0</v>
      </c>
      <c r="D1211" s="182" t="s">
        <v>441</v>
      </c>
      <c r="E1211" s="183" t="s">
        <v>2200</v>
      </c>
      <c r="F1211" s="182" t="s">
        <v>2043</v>
      </c>
      <c r="G1211" s="186">
        <f>'4. Campaign staff'!H112</f>
        <v>0</v>
      </c>
    </row>
    <row r="1212" spans="1:7" x14ac:dyDescent="0.3">
      <c r="A1212" s="181">
        <v>1211</v>
      </c>
      <c r="B1212" s="181" t="str">
        <f t="shared" si="44"/>
        <v>0-4.06-104</v>
      </c>
      <c r="C1212" s="182">
        <f>'1. General information'!$R$8</f>
        <v>0</v>
      </c>
      <c r="D1212" s="182" t="s">
        <v>441</v>
      </c>
      <c r="E1212" s="183" t="s">
        <v>2201</v>
      </c>
      <c r="F1212" s="182" t="s">
        <v>2045</v>
      </c>
      <c r="G1212" s="186">
        <f>'4. Campaign staff'!H113</f>
        <v>0</v>
      </c>
    </row>
    <row r="1213" spans="1:7" x14ac:dyDescent="0.3">
      <c r="A1213" s="181">
        <v>1212</v>
      </c>
      <c r="B1213" s="181" t="str">
        <f t="shared" si="44"/>
        <v>0-4.06-105</v>
      </c>
      <c r="C1213" s="182">
        <f>'1. General information'!$R$8</f>
        <v>0</v>
      </c>
      <c r="D1213" s="182" t="s">
        <v>441</v>
      </c>
      <c r="E1213" s="183" t="s">
        <v>2202</v>
      </c>
      <c r="F1213" s="182" t="s">
        <v>2047</v>
      </c>
      <c r="G1213" s="186">
        <f>'4. Campaign staff'!H114</f>
        <v>0</v>
      </c>
    </row>
    <row r="1214" spans="1:7" x14ac:dyDescent="0.3">
      <c r="A1214" s="181">
        <v>1213</v>
      </c>
      <c r="B1214" s="181" t="str">
        <f t="shared" si="44"/>
        <v>0-4.06-106</v>
      </c>
      <c r="C1214" s="182">
        <f>'1. General information'!$R$8</f>
        <v>0</v>
      </c>
      <c r="D1214" s="182" t="s">
        <v>441</v>
      </c>
      <c r="E1214" s="183" t="s">
        <v>2203</v>
      </c>
      <c r="F1214" s="182" t="s">
        <v>2049</v>
      </c>
      <c r="G1214" s="186">
        <f>'4. Campaign staff'!H115</f>
        <v>0</v>
      </c>
    </row>
    <row r="1215" spans="1:7" x14ac:dyDescent="0.3">
      <c r="A1215" s="181">
        <v>1214</v>
      </c>
      <c r="B1215" s="181" t="str">
        <f t="shared" si="44"/>
        <v>0-4.06-107</v>
      </c>
      <c r="C1215" s="182">
        <f>'1. General information'!$R$8</f>
        <v>0</v>
      </c>
      <c r="D1215" s="182" t="s">
        <v>441</v>
      </c>
      <c r="E1215" s="183" t="s">
        <v>2204</v>
      </c>
      <c r="F1215" s="182" t="s">
        <v>2051</v>
      </c>
      <c r="G1215" s="186">
        <f>'4. Campaign staff'!H116</f>
        <v>0</v>
      </c>
    </row>
    <row r="1216" spans="1:7" x14ac:dyDescent="0.3">
      <c r="A1216" s="181">
        <v>1215</v>
      </c>
      <c r="B1216" s="181" t="str">
        <f t="shared" si="44"/>
        <v>0-4.06-108</v>
      </c>
      <c r="C1216" s="182">
        <f>'1. General information'!$R$8</f>
        <v>0</v>
      </c>
      <c r="D1216" s="182" t="s">
        <v>441</v>
      </c>
      <c r="E1216" s="183" t="s">
        <v>2205</v>
      </c>
      <c r="F1216" s="182" t="s">
        <v>2053</v>
      </c>
      <c r="G1216" s="186">
        <f>'4. Campaign staff'!H117</f>
        <v>0</v>
      </c>
    </row>
    <row r="1217" spans="1:7" x14ac:dyDescent="0.3">
      <c r="A1217" s="181">
        <v>1216</v>
      </c>
      <c r="B1217" s="181" t="str">
        <f t="shared" si="44"/>
        <v>0-4.06-109</v>
      </c>
      <c r="C1217" s="182">
        <f>'1. General information'!$R$8</f>
        <v>0</v>
      </c>
      <c r="D1217" s="182" t="s">
        <v>441</v>
      </c>
      <c r="E1217" s="183" t="s">
        <v>2206</v>
      </c>
      <c r="F1217" s="182" t="s">
        <v>2055</v>
      </c>
      <c r="G1217" s="186">
        <f>'4. Campaign staff'!H118</f>
        <v>0</v>
      </c>
    </row>
    <row r="1218" spans="1:7" x14ac:dyDescent="0.3">
      <c r="A1218" s="181">
        <v>1217</v>
      </c>
      <c r="B1218" s="181" t="str">
        <f t="shared" si="44"/>
        <v>0-4.06-110</v>
      </c>
      <c r="C1218" s="182">
        <f>'1. General information'!$R$8</f>
        <v>0</v>
      </c>
      <c r="D1218" s="182" t="s">
        <v>441</v>
      </c>
      <c r="E1218" s="183" t="s">
        <v>2207</v>
      </c>
      <c r="F1218" s="182" t="s">
        <v>2057</v>
      </c>
      <c r="G1218" s="186">
        <f>'4. Campaign staff'!H119</f>
        <v>0</v>
      </c>
    </row>
    <row r="1219" spans="1:7" x14ac:dyDescent="0.3">
      <c r="A1219" s="181">
        <v>1218</v>
      </c>
      <c r="B1219" s="181" t="str">
        <f t="shared" si="44"/>
        <v>0-4.06-111</v>
      </c>
      <c r="C1219" s="182">
        <f>'1. General information'!$R$8</f>
        <v>0</v>
      </c>
      <c r="D1219" s="182" t="s">
        <v>441</v>
      </c>
      <c r="E1219" s="183" t="s">
        <v>2208</v>
      </c>
      <c r="F1219" s="182" t="s">
        <v>2059</v>
      </c>
      <c r="G1219" s="186">
        <f>'4. Campaign staff'!H120</f>
        <v>0</v>
      </c>
    </row>
    <row r="1220" spans="1:7" x14ac:dyDescent="0.3">
      <c r="A1220" s="181">
        <v>1219</v>
      </c>
      <c r="B1220" s="181" t="str">
        <f t="shared" si="44"/>
        <v>0-4.06-112</v>
      </c>
      <c r="C1220" s="182">
        <f>'1. General information'!$R$8</f>
        <v>0</v>
      </c>
      <c r="D1220" s="182" t="s">
        <v>441</v>
      </c>
      <c r="E1220" s="183" t="s">
        <v>2209</v>
      </c>
      <c r="F1220" s="182" t="s">
        <v>2061</v>
      </c>
      <c r="G1220" s="186">
        <f>'4. Campaign staff'!H121</f>
        <v>0</v>
      </c>
    </row>
    <row r="1221" spans="1:7" x14ac:dyDescent="0.3">
      <c r="A1221" s="181">
        <v>1220</v>
      </c>
      <c r="B1221" s="181" t="str">
        <f t="shared" si="44"/>
        <v>0-4.06-113</v>
      </c>
      <c r="C1221" s="182">
        <f>'1. General information'!$R$8</f>
        <v>0</v>
      </c>
      <c r="D1221" s="182" t="s">
        <v>441</v>
      </c>
      <c r="E1221" s="183" t="s">
        <v>2210</v>
      </c>
      <c r="F1221" s="182" t="s">
        <v>2063</v>
      </c>
      <c r="G1221" s="186">
        <f>'4. Campaign staff'!H122</f>
        <v>0</v>
      </c>
    </row>
    <row r="1222" spans="1:7" x14ac:dyDescent="0.3">
      <c r="A1222" s="181">
        <v>1221</v>
      </c>
      <c r="B1222" s="181" t="str">
        <f t="shared" si="44"/>
        <v>0-4.06-114</v>
      </c>
      <c r="C1222" s="182">
        <f>'1. General information'!$R$8</f>
        <v>0</v>
      </c>
      <c r="D1222" s="182" t="s">
        <v>441</v>
      </c>
      <c r="E1222" s="183" t="s">
        <v>2211</v>
      </c>
      <c r="F1222" s="182" t="s">
        <v>2065</v>
      </c>
      <c r="G1222" s="186">
        <f>'4. Campaign staff'!H123</f>
        <v>0</v>
      </c>
    </row>
    <row r="1223" spans="1:7" x14ac:dyDescent="0.3">
      <c r="A1223" s="181">
        <v>1222</v>
      </c>
      <c r="B1223" s="181" t="str">
        <f t="shared" si="44"/>
        <v>0-4.06-115</v>
      </c>
      <c r="C1223" s="182">
        <f>'1. General information'!$R$8</f>
        <v>0</v>
      </c>
      <c r="D1223" s="182" t="s">
        <v>441</v>
      </c>
      <c r="E1223" s="183" t="s">
        <v>2212</v>
      </c>
      <c r="F1223" s="182" t="s">
        <v>2067</v>
      </c>
      <c r="G1223" s="186">
        <f>'4. Campaign staff'!H124</f>
        <v>0</v>
      </c>
    </row>
    <row r="1224" spans="1:7" x14ac:dyDescent="0.3">
      <c r="A1224" s="181">
        <v>1223</v>
      </c>
      <c r="B1224" s="181" t="str">
        <f t="shared" si="44"/>
        <v>0-4.06-116</v>
      </c>
      <c r="C1224" s="182">
        <f>'1. General information'!$R$8</f>
        <v>0</v>
      </c>
      <c r="D1224" s="182" t="s">
        <v>441</v>
      </c>
      <c r="E1224" s="183" t="s">
        <v>2213</v>
      </c>
      <c r="F1224" s="182" t="s">
        <v>2069</v>
      </c>
      <c r="G1224" s="186">
        <f>'4. Campaign staff'!H125</f>
        <v>0</v>
      </c>
    </row>
    <row r="1225" spans="1:7" x14ac:dyDescent="0.3">
      <c r="A1225" s="181">
        <v>1224</v>
      </c>
      <c r="B1225" s="181" t="str">
        <f t="shared" si="44"/>
        <v>0-4.06-117</v>
      </c>
      <c r="C1225" s="182">
        <f>'1. General information'!$R$8</f>
        <v>0</v>
      </c>
      <c r="D1225" s="182" t="s">
        <v>441</v>
      </c>
      <c r="E1225" s="183" t="s">
        <v>2214</v>
      </c>
      <c r="F1225" s="182" t="s">
        <v>2071</v>
      </c>
      <c r="G1225" s="186">
        <f>'4. Campaign staff'!H126</f>
        <v>0</v>
      </c>
    </row>
    <row r="1226" spans="1:7" x14ac:dyDescent="0.3">
      <c r="A1226" s="181">
        <v>1225</v>
      </c>
      <c r="B1226" s="181" t="str">
        <f t="shared" si="44"/>
        <v>0-4.06-118</v>
      </c>
      <c r="C1226" s="182">
        <f>'1. General information'!$R$8</f>
        <v>0</v>
      </c>
      <c r="D1226" s="182" t="s">
        <v>441</v>
      </c>
      <c r="E1226" s="183" t="s">
        <v>2215</v>
      </c>
      <c r="F1226" s="182" t="s">
        <v>2073</v>
      </c>
      <c r="G1226" s="186">
        <f>'4. Campaign staff'!H127</f>
        <v>0</v>
      </c>
    </row>
    <row r="1227" spans="1:7" x14ac:dyDescent="0.3">
      <c r="A1227" s="181">
        <v>1226</v>
      </c>
      <c r="B1227" s="181" t="str">
        <f t="shared" si="44"/>
        <v>0-4.06-119</v>
      </c>
      <c r="C1227" s="182">
        <f>'1. General information'!$R$8</f>
        <v>0</v>
      </c>
      <c r="D1227" s="182" t="s">
        <v>441</v>
      </c>
      <c r="E1227" s="183" t="s">
        <v>2216</v>
      </c>
      <c r="F1227" s="182" t="s">
        <v>2075</v>
      </c>
      <c r="G1227" s="186">
        <f>'4. Campaign staff'!H128</f>
        <v>0</v>
      </c>
    </row>
    <row r="1228" spans="1:7" x14ac:dyDescent="0.3">
      <c r="A1228" s="181">
        <v>1227</v>
      </c>
      <c r="B1228" s="181" t="str">
        <f t="shared" si="44"/>
        <v>0-4.06-120</v>
      </c>
      <c r="C1228" s="182">
        <f>'1. General information'!$R$8</f>
        <v>0</v>
      </c>
      <c r="D1228" s="182" t="s">
        <v>441</v>
      </c>
      <c r="E1228" s="183" t="s">
        <v>2217</v>
      </c>
      <c r="F1228" s="182" t="s">
        <v>2077</v>
      </c>
      <c r="G1228" s="186">
        <f>'4. Campaign staff'!H129</f>
        <v>0</v>
      </c>
    </row>
    <row r="1229" spans="1:7" x14ac:dyDescent="0.3">
      <c r="A1229" s="181">
        <v>1228</v>
      </c>
      <c r="B1229" s="181" t="str">
        <f t="shared" si="44"/>
        <v>0-4.06-121</v>
      </c>
      <c r="C1229" s="182">
        <f>'1. General information'!$R$8</f>
        <v>0</v>
      </c>
      <c r="D1229" s="182" t="s">
        <v>441</v>
      </c>
      <c r="E1229" s="183" t="s">
        <v>2218</v>
      </c>
      <c r="F1229" s="182" t="s">
        <v>2079</v>
      </c>
      <c r="G1229" s="186">
        <f>'4. Campaign staff'!H130</f>
        <v>0</v>
      </c>
    </row>
    <row r="1230" spans="1:7" x14ac:dyDescent="0.3">
      <c r="A1230" s="181">
        <v>1229</v>
      </c>
      <c r="B1230" s="181" t="str">
        <f t="shared" si="44"/>
        <v>0-4.06-122</v>
      </c>
      <c r="C1230" s="182">
        <f>'1. General information'!$R$8</f>
        <v>0</v>
      </c>
      <c r="D1230" s="182" t="s">
        <v>441</v>
      </c>
      <c r="E1230" s="183" t="s">
        <v>2219</v>
      </c>
      <c r="F1230" s="182" t="s">
        <v>2081</v>
      </c>
      <c r="G1230" s="186">
        <f>'4. Campaign staff'!H131</f>
        <v>0</v>
      </c>
    </row>
    <row r="1231" spans="1:7" x14ac:dyDescent="0.3">
      <c r="A1231" s="181">
        <v>1230</v>
      </c>
      <c r="B1231" s="181" t="str">
        <f t="shared" si="44"/>
        <v>0-4.06-123</v>
      </c>
      <c r="C1231" s="182">
        <f>'1. General information'!$R$8</f>
        <v>0</v>
      </c>
      <c r="D1231" s="182" t="s">
        <v>441</v>
      </c>
      <c r="E1231" s="183" t="s">
        <v>2220</v>
      </c>
      <c r="F1231" s="182" t="s">
        <v>2083</v>
      </c>
      <c r="G1231" s="186">
        <f>'4. Campaign staff'!H132</f>
        <v>0</v>
      </c>
    </row>
    <row r="1232" spans="1:7" x14ac:dyDescent="0.3">
      <c r="A1232" s="181">
        <v>1231</v>
      </c>
      <c r="B1232" s="181" t="str">
        <f t="shared" si="44"/>
        <v>0-4.06-124</v>
      </c>
      <c r="C1232" s="182">
        <f>'1. General information'!$R$8</f>
        <v>0</v>
      </c>
      <c r="D1232" s="182" t="s">
        <v>441</v>
      </c>
      <c r="E1232" s="183" t="s">
        <v>2221</v>
      </c>
      <c r="F1232" s="182" t="s">
        <v>2085</v>
      </c>
      <c r="G1232" s="186">
        <f>'4. Campaign staff'!H133</f>
        <v>0</v>
      </c>
    </row>
    <row r="1233" spans="1:7" x14ac:dyDescent="0.3">
      <c r="A1233" s="181">
        <v>1232</v>
      </c>
      <c r="B1233" s="181" t="str">
        <f t="shared" si="44"/>
        <v>0-4.06-125</v>
      </c>
      <c r="C1233" s="182">
        <f>'1. General information'!$R$8</f>
        <v>0</v>
      </c>
      <c r="D1233" s="182" t="s">
        <v>441</v>
      </c>
      <c r="E1233" s="183" t="s">
        <v>2222</v>
      </c>
      <c r="F1233" s="182" t="s">
        <v>2087</v>
      </c>
      <c r="G1233" s="186">
        <f>'4. Campaign staff'!H134</f>
        <v>0</v>
      </c>
    </row>
    <row r="1234" spans="1:7" x14ac:dyDescent="0.3">
      <c r="A1234" s="181">
        <v>1233</v>
      </c>
      <c r="B1234" s="181" t="str">
        <f t="shared" si="44"/>
        <v>0-4.06-126</v>
      </c>
      <c r="C1234" s="182">
        <f>'1. General information'!$R$8</f>
        <v>0</v>
      </c>
      <c r="D1234" s="182" t="s">
        <v>441</v>
      </c>
      <c r="E1234" s="183" t="s">
        <v>2223</v>
      </c>
      <c r="F1234" s="182" t="s">
        <v>2089</v>
      </c>
      <c r="G1234" s="186">
        <f>'4. Campaign staff'!H135</f>
        <v>0</v>
      </c>
    </row>
    <row r="1235" spans="1:7" x14ac:dyDescent="0.3">
      <c r="A1235" s="181">
        <v>1234</v>
      </c>
      <c r="B1235" s="181" t="str">
        <f t="shared" si="44"/>
        <v>0-4.06-127</v>
      </c>
      <c r="C1235" s="182">
        <f>'1. General information'!$R$8</f>
        <v>0</v>
      </c>
      <c r="D1235" s="182" t="s">
        <v>441</v>
      </c>
      <c r="E1235" s="183" t="s">
        <v>2224</v>
      </c>
      <c r="F1235" s="182" t="s">
        <v>2091</v>
      </c>
      <c r="G1235" s="186">
        <f>'4. Campaign staff'!H136</f>
        <v>0</v>
      </c>
    </row>
    <row r="1236" spans="1:7" x14ac:dyDescent="0.3">
      <c r="A1236" s="181">
        <v>1235</v>
      </c>
      <c r="B1236" s="181" t="str">
        <f t="shared" si="44"/>
        <v>0-4.06-128</v>
      </c>
      <c r="C1236" s="182">
        <f>'1. General information'!$R$8</f>
        <v>0</v>
      </c>
      <c r="D1236" s="182" t="s">
        <v>441</v>
      </c>
      <c r="E1236" s="183" t="s">
        <v>2225</v>
      </c>
      <c r="F1236" s="182" t="s">
        <v>2093</v>
      </c>
      <c r="G1236" s="186">
        <f>'4. Campaign staff'!H137</f>
        <v>0</v>
      </c>
    </row>
    <row r="1237" spans="1:7" x14ac:dyDescent="0.3">
      <c r="A1237" s="181">
        <v>1236</v>
      </c>
      <c r="B1237" s="181" t="str">
        <f t="shared" si="44"/>
        <v>0-4.06-129</v>
      </c>
      <c r="C1237" s="182">
        <f>'1. General information'!$R$8</f>
        <v>0</v>
      </c>
      <c r="D1237" s="182" t="s">
        <v>441</v>
      </c>
      <c r="E1237" s="183" t="s">
        <v>2226</v>
      </c>
      <c r="F1237" s="182" t="s">
        <v>2095</v>
      </c>
      <c r="G1237" s="186">
        <f>'4. Campaign staff'!H138</f>
        <v>0</v>
      </c>
    </row>
    <row r="1238" spans="1:7" x14ac:dyDescent="0.3">
      <c r="A1238" s="181">
        <v>1237</v>
      </c>
      <c r="B1238" s="181" t="str">
        <f t="shared" si="44"/>
        <v>0-4.06-130</v>
      </c>
      <c r="C1238" s="182">
        <f>'1. General information'!$R$8</f>
        <v>0</v>
      </c>
      <c r="D1238" s="182" t="s">
        <v>441</v>
      </c>
      <c r="E1238" s="183" t="s">
        <v>2227</v>
      </c>
      <c r="F1238" s="182" t="s">
        <v>2097</v>
      </c>
      <c r="G1238" s="186">
        <f>'4. Campaign staff'!H139</f>
        <v>0</v>
      </c>
    </row>
    <row r="1239" spans="1:7" ht="51" customHeight="1" x14ac:dyDescent="0.3">
      <c r="A1239" s="181">
        <v>1238</v>
      </c>
      <c r="B1239" s="181" t="str">
        <f t="shared" ref="B1239:B1250" si="45">CONCATENATE(LEFT(C1239,2),"-",E1239)</f>
        <v>0-4.99</v>
      </c>
      <c r="C1239" s="182">
        <f>'1. General information'!$R$8</f>
        <v>0</v>
      </c>
      <c r="D1239" s="182" t="s">
        <v>441</v>
      </c>
      <c r="E1239" s="183">
        <v>4.99</v>
      </c>
      <c r="F1239" s="182" t="s">
        <v>2228</v>
      </c>
      <c r="G1239" s="186">
        <f>'4. Campaign staff'!B142</f>
        <v>0</v>
      </c>
    </row>
    <row r="1240" spans="1:7" x14ac:dyDescent="0.3">
      <c r="A1240" s="181">
        <v>1239</v>
      </c>
      <c r="B1240" s="181" t="str">
        <f t="shared" si="45"/>
        <v>0-5.01-E1</v>
      </c>
      <c r="C1240" s="182">
        <f>'1. General information'!$R$8</f>
        <v>0</v>
      </c>
      <c r="D1240" s="182" t="s">
        <v>2229</v>
      </c>
      <c r="E1240" s="183" t="s">
        <v>2230</v>
      </c>
      <c r="F1240" s="181" t="s">
        <v>2231</v>
      </c>
      <c r="G1240" s="182">
        <f>'5. Meetings, Trainings, Events'!I14</f>
        <v>0</v>
      </c>
    </row>
    <row r="1241" spans="1:7" x14ac:dyDescent="0.3">
      <c r="A1241" s="181">
        <v>1240</v>
      </c>
      <c r="B1241" s="181" t="str">
        <f t="shared" si="45"/>
        <v>0-5.01-E2</v>
      </c>
      <c r="C1241" s="182">
        <f>'1. General information'!$R$8</f>
        <v>0</v>
      </c>
      <c r="D1241" s="182" t="s">
        <v>2229</v>
      </c>
      <c r="E1241" s="183" t="s">
        <v>2232</v>
      </c>
      <c r="F1241" s="181" t="s">
        <v>2233</v>
      </c>
      <c r="G1241" s="182">
        <f>'5. Meetings, Trainings, Events'!J14</f>
        <v>0</v>
      </c>
    </row>
    <row r="1242" spans="1:7" x14ac:dyDescent="0.3">
      <c r="A1242" s="181">
        <v>1241</v>
      </c>
      <c r="B1242" s="181" t="str">
        <f t="shared" si="45"/>
        <v>0-5.01-E3</v>
      </c>
      <c r="C1242" s="182">
        <f>'1. General information'!$R$8</f>
        <v>0</v>
      </c>
      <c r="D1242" s="182" t="s">
        <v>2229</v>
      </c>
      <c r="E1242" s="183" t="s">
        <v>2234</v>
      </c>
      <c r="F1242" s="181" t="s">
        <v>2235</v>
      </c>
      <c r="G1242" s="182">
        <f>'5. Meetings, Trainings, Events'!K14</f>
        <v>0</v>
      </c>
    </row>
    <row r="1243" spans="1:7" x14ac:dyDescent="0.3">
      <c r="A1243" s="181">
        <v>1242</v>
      </c>
      <c r="B1243" s="181" t="str">
        <f t="shared" si="45"/>
        <v>0-5.01-E4</v>
      </c>
      <c r="C1243" s="182">
        <f>'1. General information'!$R$8</f>
        <v>0</v>
      </c>
      <c r="D1243" s="182" t="s">
        <v>2229</v>
      </c>
      <c r="E1243" s="183" t="s">
        <v>2236</v>
      </c>
      <c r="F1243" s="181" t="s">
        <v>2237</v>
      </c>
      <c r="G1243" s="182">
        <f>'5. Meetings, Trainings, Events'!L14</f>
        <v>0</v>
      </c>
    </row>
    <row r="1244" spans="1:7" x14ac:dyDescent="0.3">
      <c r="A1244" s="181">
        <v>1243</v>
      </c>
      <c r="B1244" s="181" t="str">
        <f t="shared" si="45"/>
        <v>0-5.01-E5</v>
      </c>
      <c r="C1244" s="182">
        <f>'1. General information'!$R$8</f>
        <v>0</v>
      </c>
      <c r="D1244" s="182" t="s">
        <v>2229</v>
      </c>
      <c r="E1244" s="183" t="s">
        <v>2238</v>
      </c>
      <c r="F1244" s="181" t="s">
        <v>2239</v>
      </c>
      <c r="G1244" s="182">
        <f>'5. Meetings, Trainings, Events'!M14</f>
        <v>0</v>
      </c>
    </row>
    <row r="1245" spans="1:7" x14ac:dyDescent="0.3">
      <c r="A1245" s="181">
        <v>1244</v>
      </c>
      <c r="B1245" s="181" t="str">
        <f t="shared" si="45"/>
        <v>0-5.01-E6</v>
      </c>
      <c r="C1245" s="182">
        <f>'1. General information'!$R$8</f>
        <v>0</v>
      </c>
      <c r="D1245" s="182" t="s">
        <v>2229</v>
      </c>
      <c r="E1245" s="183" t="s">
        <v>2240</v>
      </c>
      <c r="F1245" s="181" t="s">
        <v>2241</v>
      </c>
      <c r="G1245" s="182">
        <f>'5. Meetings, Trainings, Events'!N14</f>
        <v>0</v>
      </c>
    </row>
    <row r="1246" spans="1:7" x14ac:dyDescent="0.3">
      <c r="A1246" s="181">
        <v>1245</v>
      </c>
      <c r="B1246" s="181" t="str">
        <f t="shared" si="45"/>
        <v>0-5.01-E7</v>
      </c>
      <c r="C1246" s="182">
        <f>'1. General information'!$R$8</f>
        <v>0</v>
      </c>
      <c r="D1246" s="182" t="s">
        <v>2229</v>
      </c>
      <c r="E1246" s="183" t="s">
        <v>2242</v>
      </c>
      <c r="F1246" s="181" t="s">
        <v>2243</v>
      </c>
      <c r="G1246" s="182">
        <f>'5. Meetings, Trainings, Events'!O14</f>
        <v>0</v>
      </c>
    </row>
    <row r="1247" spans="1:7" x14ac:dyDescent="0.3">
      <c r="A1247" s="181">
        <v>1246</v>
      </c>
      <c r="B1247" s="181" t="str">
        <f t="shared" si="45"/>
        <v>0-5.01-E8</v>
      </c>
      <c r="C1247" s="182">
        <f>'1. General information'!$R$8</f>
        <v>0</v>
      </c>
      <c r="D1247" s="182" t="s">
        <v>2229</v>
      </c>
      <c r="E1247" s="183" t="s">
        <v>2244</v>
      </c>
      <c r="F1247" s="181" t="s">
        <v>2245</v>
      </c>
      <c r="G1247" s="182">
        <f>'5. Meetings, Trainings, Events'!P14</f>
        <v>0</v>
      </c>
    </row>
    <row r="1248" spans="1:7" x14ac:dyDescent="0.3">
      <c r="A1248" s="181">
        <v>1247</v>
      </c>
      <c r="B1248" s="181" t="str">
        <f t="shared" si="45"/>
        <v>0-5.01-E9</v>
      </c>
      <c r="C1248" s="182">
        <f>'1. General information'!$R$8</f>
        <v>0</v>
      </c>
      <c r="D1248" s="182" t="s">
        <v>2229</v>
      </c>
      <c r="E1248" s="183" t="s">
        <v>2246</v>
      </c>
      <c r="F1248" s="181" t="s">
        <v>2247</v>
      </c>
      <c r="G1248" s="182">
        <f>'5. Meetings, Trainings, Events'!Q14</f>
        <v>0</v>
      </c>
    </row>
    <row r="1249" spans="1:7" x14ac:dyDescent="0.3">
      <c r="A1249" s="181">
        <v>1248</v>
      </c>
      <c r="B1249" s="181" t="str">
        <f t="shared" si="45"/>
        <v>0-5.01-E10</v>
      </c>
      <c r="C1249" s="182">
        <f>'1. General information'!$R$8</f>
        <v>0</v>
      </c>
      <c r="D1249" s="182" t="s">
        <v>2229</v>
      </c>
      <c r="E1249" s="183" t="s">
        <v>2248</v>
      </c>
      <c r="F1249" s="181" t="s">
        <v>2249</v>
      </c>
      <c r="G1249" s="182">
        <f>'5. Meetings, Trainings, Events'!R14</f>
        <v>0</v>
      </c>
    </row>
    <row r="1250" spans="1:7" x14ac:dyDescent="0.3">
      <c r="A1250" s="181">
        <v>1249</v>
      </c>
      <c r="B1250" s="181" t="str">
        <f t="shared" si="45"/>
        <v>0-5.02-E1</v>
      </c>
      <c r="C1250" s="182">
        <f>'1. General information'!$R$8</f>
        <v>0</v>
      </c>
      <c r="D1250" s="182" t="s">
        <v>2229</v>
      </c>
      <c r="E1250" s="183" t="s">
        <v>2250</v>
      </c>
      <c r="F1250" s="182" t="s">
        <v>2251</v>
      </c>
      <c r="G1250" s="182">
        <f>'5. Meetings, Trainings, Events'!$I$15</f>
        <v>0</v>
      </c>
    </row>
    <row r="1251" spans="1:7" x14ac:dyDescent="0.3">
      <c r="A1251" s="181">
        <v>1250</v>
      </c>
      <c r="B1251" s="181" t="str">
        <f t="shared" ref="B1251:B1419" si="46">CONCATENATE(LEFT(C1251,2),"-",E1251)</f>
        <v>0-5.02-E2</v>
      </c>
      <c r="C1251" s="182">
        <f>'1. General information'!$R$8</f>
        <v>0</v>
      </c>
      <c r="D1251" s="182" t="s">
        <v>2229</v>
      </c>
      <c r="E1251" s="183" t="s">
        <v>2252</v>
      </c>
      <c r="F1251" s="182" t="s">
        <v>2253</v>
      </c>
      <c r="G1251" s="182">
        <f>'5. Meetings, Trainings, Events'!$J$15</f>
        <v>0</v>
      </c>
    </row>
    <row r="1252" spans="1:7" x14ac:dyDescent="0.3">
      <c r="A1252" s="181">
        <v>1251</v>
      </c>
      <c r="B1252" s="181" t="str">
        <f t="shared" si="46"/>
        <v>0-5.02-E3</v>
      </c>
      <c r="C1252" s="182">
        <f>'1. General information'!$R$8</f>
        <v>0</v>
      </c>
      <c r="D1252" s="182" t="s">
        <v>2229</v>
      </c>
      <c r="E1252" s="183" t="s">
        <v>2254</v>
      </c>
      <c r="F1252" s="182" t="s">
        <v>2255</v>
      </c>
      <c r="G1252" s="182">
        <f>'5. Meetings, Trainings, Events'!$K$15</f>
        <v>0</v>
      </c>
    </row>
    <row r="1253" spans="1:7" x14ac:dyDescent="0.3">
      <c r="A1253" s="181">
        <v>1252</v>
      </c>
      <c r="B1253" s="181" t="str">
        <f t="shared" si="46"/>
        <v>0-5.02-E4</v>
      </c>
      <c r="C1253" s="182">
        <f>'1. General information'!$R$8</f>
        <v>0</v>
      </c>
      <c r="D1253" s="182" t="s">
        <v>2229</v>
      </c>
      <c r="E1253" s="183" t="s">
        <v>2256</v>
      </c>
      <c r="F1253" s="182" t="s">
        <v>2257</v>
      </c>
      <c r="G1253" s="182">
        <f>'5. Meetings, Trainings, Events'!$L$15</f>
        <v>0</v>
      </c>
    </row>
    <row r="1254" spans="1:7" x14ac:dyDescent="0.3">
      <c r="A1254" s="181">
        <v>1253</v>
      </c>
      <c r="B1254" s="181" t="str">
        <f t="shared" si="46"/>
        <v>0-5.02-E5</v>
      </c>
      <c r="C1254" s="182">
        <f>'1. General information'!$R$8</f>
        <v>0</v>
      </c>
      <c r="D1254" s="182" t="s">
        <v>2229</v>
      </c>
      <c r="E1254" s="183" t="s">
        <v>2258</v>
      </c>
      <c r="F1254" s="182" t="s">
        <v>2259</v>
      </c>
      <c r="G1254" s="182">
        <f>'5. Meetings, Trainings, Events'!$M$15</f>
        <v>0</v>
      </c>
    </row>
    <row r="1255" spans="1:7" x14ac:dyDescent="0.3">
      <c r="A1255" s="181">
        <v>1254</v>
      </c>
      <c r="B1255" s="181" t="str">
        <f t="shared" si="46"/>
        <v>0-5.02-E6</v>
      </c>
      <c r="C1255" s="182">
        <f>'1. General information'!$R$8</f>
        <v>0</v>
      </c>
      <c r="D1255" s="182" t="s">
        <v>2229</v>
      </c>
      <c r="E1255" s="183" t="s">
        <v>2260</v>
      </c>
      <c r="F1255" s="182" t="s">
        <v>2261</v>
      </c>
      <c r="G1255" s="182">
        <f>'5. Meetings, Trainings, Events'!$N$15</f>
        <v>0</v>
      </c>
    </row>
    <row r="1256" spans="1:7" x14ac:dyDescent="0.3">
      <c r="A1256" s="181">
        <v>1255</v>
      </c>
      <c r="B1256" s="181" t="str">
        <f t="shared" si="46"/>
        <v>0-5.02-E7</v>
      </c>
      <c r="C1256" s="182">
        <f>'1. General information'!$R$8</f>
        <v>0</v>
      </c>
      <c r="D1256" s="182" t="s">
        <v>2229</v>
      </c>
      <c r="E1256" s="183" t="s">
        <v>2262</v>
      </c>
      <c r="F1256" s="182" t="s">
        <v>2263</v>
      </c>
      <c r="G1256" s="182">
        <f>'5. Meetings, Trainings, Events'!$O$15</f>
        <v>0</v>
      </c>
    </row>
    <row r="1257" spans="1:7" x14ac:dyDescent="0.3">
      <c r="A1257" s="181">
        <v>1256</v>
      </c>
      <c r="B1257" s="181" t="str">
        <f t="shared" si="46"/>
        <v>0-5.02-E8</v>
      </c>
      <c r="C1257" s="182">
        <f>'1. General information'!$R$8</f>
        <v>0</v>
      </c>
      <c r="D1257" s="182" t="s">
        <v>2229</v>
      </c>
      <c r="E1257" s="183" t="s">
        <v>2264</v>
      </c>
      <c r="F1257" s="182" t="s">
        <v>2265</v>
      </c>
      <c r="G1257" s="182">
        <f>'5. Meetings, Trainings, Events'!$P$15</f>
        <v>0</v>
      </c>
    </row>
    <row r="1258" spans="1:7" x14ac:dyDescent="0.3">
      <c r="A1258" s="181">
        <v>1257</v>
      </c>
      <c r="B1258" s="181" t="str">
        <f t="shared" si="46"/>
        <v>0-5.02-E9</v>
      </c>
      <c r="C1258" s="182">
        <f>'1. General information'!$R$8</f>
        <v>0</v>
      </c>
      <c r="D1258" s="182" t="s">
        <v>2229</v>
      </c>
      <c r="E1258" s="183" t="s">
        <v>2266</v>
      </c>
      <c r="F1258" s="182" t="s">
        <v>2267</v>
      </c>
      <c r="G1258" s="182">
        <f>'5. Meetings, Trainings, Events'!$Q$15</f>
        <v>0</v>
      </c>
    </row>
    <row r="1259" spans="1:7" x14ac:dyDescent="0.3">
      <c r="A1259" s="181">
        <v>1258</v>
      </c>
      <c r="B1259" s="181" t="str">
        <f t="shared" si="46"/>
        <v>0-5.02-E10</v>
      </c>
      <c r="C1259" s="182">
        <f>'1. General information'!$R$8</f>
        <v>0</v>
      </c>
      <c r="D1259" s="182" t="s">
        <v>2229</v>
      </c>
      <c r="E1259" s="183" t="s">
        <v>2268</v>
      </c>
      <c r="F1259" s="182" t="s">
        <v>2269</v>
      </c>
      <c r="G1259" s="182">
        <f>'5. Meetings, Trainings, Events'!$R$15</f>
        <v>0</v>
      </c>
    </row>
    <row r="1260" spans="1:7" x14ac:dyDescent="0.3">
      <c r="A1260" s="181">
        <v>1259</v>
      </c>
      <c r="B1260" s="181" t="str">
        <f t="shared" si="46"/>
        <v>0-5.03-E1</v>
      </c>
      <c r="C1260" s="182">
        <f>'1. General information'!$R$8</f>
        <v>0</v>
      </c>
      <c r="D1260" s="182" t="s">
        <v>2229</v>
      </c>
      <c r="E1260" s="183" t="s">
        <v>2270</v>
      </c>
      <c r="F1260" s="182" t="s">
        <v>2271</v>
      </c>
      <c r="G1260" s="182">
        <f>'5. Meetings, Trainings, Events'!$I$16</f>
        <v>0</v>
      </c>
    </row>
    <row r="1261" spans="1:7" x14ac:dyDescent="0.3">
      <c r="A1261" s="181">
        <v>1260</v>
      </c>
      <c r="B1261" s="181" t="str">
        <f t="shared" si="46"/>
        <v>0-5.03-E2</v>
      </c>
      <c r="C1261" s="182">
        <f>'1. General information'!$R$8</f>
        <v>0</v>
      </c>
      <c r="D1261" s="182" t="s">
        <v>2229</v>
      </c>
      <c r="E1261" s="183" t="s">
        <v>2272</v>
      </c>
      <c r="F1261" s="182" t="s">
        <v>2273</v>
      </c>
      <c r="G1261" s="182">
        <f>'5. Meetings, Trainings, Events'!$J$16</f>
        <v>0</v>
      </c>
    </row>
    <row r="1262" spans="1:7" x14ac:dyDescent="0.3">
      <c r="A1262" s="181">
        <v>1261</v>
      </c>
      <c r="B1262" s="181" t="str">
        <f t="shared" si="46"/>
        <v>0-5.03-E3</v>
      </c>
      <c r="C1262" s="182">
        <f>'1. General information'!$R$8</f>
        <v>0</v>
      </c>
      <c r="D1262" s="182" t="s">
        <v>2229</v>
      </c>
      <c r="E1262" s="183" t="s">
        <v>2274</v>
      </c>
      <c r="F1262" s="182" t="s">
        <v>2275</v>
      </c>
      <c r="G1262" s="182">
        <f>'5. Meetings, Trainings, Events'!$K$16</f>
        <v>0</v>
      </c>
    </row>
    <row r="1263" spans="1:7" x14ac:dyDescent="0.3">
      <c r="A1263" s="181">
        <v>1262</v>
      </c>
      <c r="B1263" s="181" t="str">
        <f t="shared" si="46"/>
        <v>0-5.03-E4</v>
      </c>
      <c r="C1263" s="182">
        <f>'1. General information'!$R$8</f>
        <v>0</v>
      </c>
      <c r="D1263" s="182" t="s">
        <v>2229</v>
      </c>
      <c r="E1263" s="183" t="s">
        <v>2276</v>
      </c>
      <c r="F1263" s="182" t="s">
        <v>2277</v>
      </c>
      <c r="G1263" s="182">
        <f>'5. Meetings, Trainings, Events'!$L$16</f>
        <v>0</v>
      </c>
    </row>
    <row r="1264" spans="1:7" x14ac:dyDescent="0.3">
      <c r="A1264" s="181">
        <v>1263</v>
      </c>
      <c r="B1264" s="181" t="str">
        <f t="shared" si="46"/>
        <v>0-5.03-E5</v>
      </c>
      <c r="C1264" s="182">
        <f>'1. General information'!$R$8</f>
        <v>0</v>
      </c>
      <c r="D1264" s="182" t="s">
        <v>2229</v>
      </c>
      <c r="E1264" s="183" t="s">
        <v>2278</v>
      </c>
      <c r="F1264" s="182" t="s">
        <v>2279</v>
      </c>
      <c r="G1264" s="182">
        <f>'5. Meetings, Trainings, Events'!$M$16</f>
        <v>0</v>
      </c>
    </row>
    <row r="1265" spans="1:21" x14ac:dyDescent="0.3">
      <c r="A1265" s="181">
        <v>1264</v>
      </c>
      <c r="B1265" s="181" t="str">
        <f t="shared" si="46"/>
        <v>0-5.03-E6</v>
      </c>
      <c r="C1265" s="182">
        <f>'1. General information'!$R$8</f>
        <v>0</v>
      </c>
      <c r="D1265" s="182" t="s">
        <v>2229</v>
      </c>
      <c r="E1265" s="183" t="s">
        <v>2280</v>
      </c>
      <c r="F1265" s="182" t="s">
        <v>2281</v>
      </c>
      <c r="G1265" s="182">
        <f>'5. Meetings, Trainings, Events'!$N$16</f>
        <v>0</v>
      </c>
    </row>
    <row r="1266" spans="1:21" x14ac:dyDescent="0.3">
      <c r="A1266" s="181">
        <v>1265</v>
      </c>
      <c r="B1266" s="181" t="str">
        <f t="shared" si="46"/>
        <v>0-5.03-E7</v>
      </c>
      <c r="C1266" s="182">
        <f>'1. General information'!$R$8</f>
        <v>0</v>
      </c>
      <c r="D1266" s="182" t="s">
        <v>2229</v>
      </c>
      <c r="E1266" s="183" t="s">
        <v>2282</v>
      </c>
      <c r="F1266" s="182" t="s">
        <v>2283</v>
      </c>
      <c r="G1266" s="182">
        <f>'5. Meetings, Trainings, Events'!$O$16</f>
        <v>0</v>
      </c>
    </row>
    <row r="1267" spans="1:21" x14ac:dyDescent="0.3">
      <c r="A1267" s="181">
        <v>1266</v>
      </c>
      <c r="B1267" s="181" t="str">
        <f t="shared" si="46"/>
        <v>0-5.03-E8</v>
      </c>
      <c r="C1267" s="182">
        <f>'1. General information'!$R$8</f>
        <v>0</v>
      </c>
      <c r="D1267" s="182" t="s">
        <v>2229</v>
      </c>
      <c r="E1267" s="183" t="s">
        <v>2284</v>
      </c>
      <c r="F1267" s="182" t="s">
        <v>2285</v>
      </c>
      <c r="G1267" s="182">
        <f>'5. Meetings, Trainings, Events'!$P$16</f>
        <v>0</v>
      </c>
    </row>
    <row r="1268" spans="1:21" x14ac:dyDescent="0.3">
      <c r="A1268" s="181">
        <v>1267</v>
      </c>
      <c r="B1268" s="181" t="str">
        <f t="shared" si="46"/>
        <v>0-5.03-E9</v>
      </c>
      <c r="C1268" s="182">
        <f>'1. General information'!$R$8</f>
        <v>0</v>
      </c>
      <c r="D1268" s="182" t="s">
        <v>2229</v>
      </c>
      <c r="E1268" s="183" t="s">
        <v>2286</v>
      </c>
      <c r="F1268" s="182" t="s">
        <v>2287</v>
      </c>
      <c r="G1268" s="182">
        <f>'5. Meetings, Trainings, Events'!$Q$16</f>
        <v>0</v>
      </c>
    </row>
    <row r="1269" spans="1:21" x14ac:dyDescent="0.3">
      <c r="A1269" s="181">
        <v>1268</v>
      </c>
      <c r="B1269" s="181" t="str">
        <f t="shared" si="46"/>
        <v>0-5.03-E10</v>
      </c>
      <c r="C1269" s="182">
        <f>'1. General information'!$R$8</f>
        <v>0</v>
      </c>
      <c r="D1269" s="182" t="s">
        <v>2229</v>
      </c>
      <c r="E1269" s="183" t="s">
        <v>2288</v>
      </c>
      <c r="F1269" s="182" t="s">
        <v>2289</v>
      </c>
      <c r="G1269" s="182">
        <f>'5. Meetings, Trainings, Events'!$R$16</f>
        <v>0</v>
      </c>
    </row>
    <row r="1270" spans="1:21" x14ac:dyDescent="0.3">
      <c r="A1270" s="181">
        <v>1269</v>
      </c>
      <c r="B1270" s="181" t="str">
        <f t="shared" si="46"/>
        <v>0-5.03a-E1</v>
      </c>
      <c r="C1270" s="182">
        <f>'1. General information'!$R$8</f>
        <v>0</v>
      </c>
      <c r="D1270" s="182" t="s">
        <v>2229</v>
      </c>
      <c r="E1270" s="183" t="s">
        <v>2290</v>
      </c>
      <c r="F1270" s="182" t="s">
        <v>2291</v>
      </c>
      <c r="G1270" s="191">
        <f>'5. Meetings, Trainings, Events'!I17</f>
        <v>0</v>
      </c>
      <c r="Q1270" s="191"/>
      <c r="R1270" s="191"/>
      <c r="S1270" s="191"/>
      <c r="T1270" s="191"/>
      <c r="U1270" s="191"/>
    </row>
    <row r="1271" spans="1:21" x14ac:dyDescent="0.3">
      <c r="A1271" s="181">
        <v>1270</v>
      </c>
      <c r="B1271" s="181" t="str">
        <f t="shared" si="46"/>
        <v>0-5.03a-E2</v>
      </c>
      <c r="C1271" s="182">
        <f>'1. General information'!$R$8</f>
        <v>0</v>
      </c>
      <c r="D1271" s="182" t="s">
        <v>2229</v>
      </c>
      <c r="E1271" s="183" t="s">
        <v>2292</v>
      </c>
      <c r="F1271" s="182" t="s">
        <v>2293</v>
      </c>
      <c r="G1271" s="191">
        <f>'5. Meetings, Trainings, Events'!J17</f>
        <v>0</v>
      </c>
    </row>
    <row r="1272" spans="1:21" x14ac:dyDescent="0.3">
      <c r="A1272" s="181">
        <v>1271</v>
      </c>
      <c r="B1272" s="181" t="str">
        <f t="shared" si="46"/>
        <v>0-5.03a-E3</v>
      </c>
      <c r="C1272" s="182">
        <f>'1. General information'!$R$8</f>
        <v>0</v>
      </c>
      <c r="D1272" s="182" t="s">
        <v>2229</v>
      </c>
      <c r="E1272" s="183" t="s">
        <v>2294</v>
      </c>
      <c r="F1272" s="182" t="s">
        <v>2295</v>
      </c>
      <c r="G1272" s="191">
        <f>'5. Meetings, Trainings, Events'!K17</f>
        <v>0</v>
      </c>
    </row>
    <row r="1273" spans="1:21" x14ac:dyDescent="0.3">
      <c r="A1273" s="181">
        <v>1272</v>
      </c>
      <c r="B1273" s="181" t="str">
        <f t="shared" si="46"/>
        <v>0-5.03a-E4</v>
      </c>
      <c r="C1273" s="182">
        <f>'1. General information'!$R$8</f>
        <v>0</v>
      </c>
      <c r="D1273" s="182" t="s">
        <v>2229</v>
      </c>
      <c r="E1273" s="183" t="s">
        <v>2296</v>
      </c>
      <c r="F1273" s="182" t="s">
        <v>2297</v>
      </c>
      <c r="G1273" s="191">
        <f>'5. Meetings, Trainings, Events'!L17</f>
        <v>0</v>
      </c>
    </row>
    <row r="1274" spans="1:21" x14ac:dyDescent="0.3">
      <c r="A1274" s="181">
        <v>1273</v>
      </c>
      <c r="B1274" s="181" t="str">
        <f t="shared" si="46"/>
        <v>0-5.03a-E5</v>
      </c>
      <c r="C1274" s="182">
        <f>'1. General information'!$R$8</f>
        <v>0</v>
      </c>
      <c r="D1274" s="182" t="s">
        <v>2229</v>
      </c>
      <c r="E1274" s="183" t="s">
        <v>2298</v>
      </c>
      <c r="F1274" s="182" t="s">
        <v>2299</v>
      </c>
      <c r="G1274" s="191">
        <f>'5. Meetings, Trainings, Events'!M17</f>
        <v>0</v>
      </c>
    </row>
    <row r="1275" spans="1:21" x14ac:dyDescent="0.3">
      <c r="A1275" s="181">
        <v>1274</v>
      </c>
      <c r="B1275" s="181" t="str">
        <f t="shared" si="46"/>
        <v>0-5.03a-E6</v>
      </c>
      <c r="C1275" s="182">
        <f>'1. General information'!$R$8</f>
        <v>0</v>
      </c>
      <c r="D1275" s="182" t="s">
        <v>2229</v>
      </c>
      <c r="E1275" s="183" t="s">
        <v>2300</v>
      </c>
      <c r="F1275" s="182" t="s">
        <v>2301</v>
      </c>
      <c r="G1275" s="191">
        <f>'5. Meetings, Trainings, Events'!N17</f>
        <v>0</v>
      </c>
    </row>
    <row r="1276" spans="1:21" x14ac:dyDescent="0.3">
      <c r="A1276" s="181">
        <v>1275</v>
      </c>
      <c r="B1276" s="181" t="str">
        <f t="shared" si="46"/>
        <v>0-5.03a-E7</v>
      </c>
      <c r="C1276" s="182">
        <f>'1. General information'!$R$8</f>
        <v>0</v>
      </c>
      <c r="D1276" s="182" t="s">
        <v>2229</v>
      </c>
      <c r="E1276" s="183" t="s">
        <v>2302</v>
      </c>
      <c r="F1276" s="182" t="s">
        <v>2303</v>
      </c>
      <c r="G1276" s="191">
        <f>'5. Meetings, Trainings, Events'!O17</f>
        <v>0</v>
      </c>
    </row>
    <row r="1277" spans="1:21" x14ac:dyDescent="0.3">
      <c r="A1277" s="181">
        <v>1276</v>
      </c>
      <c r="B1277" s="181" t="str">
        <f t="shared" si="46"/>
        <v>0-5.03a-E8</v>
      </c>
      <c r="C1277" s="182">
        <f>'1. General information'!$R$8</f>
        <v>0</v>
      </c>
      <c r="D1277" s="182" t="s">
        <v>2229</v>
      </c>
      <c r="E1277" s="183" t="s">
        <v>2304</v>
      </c>
      <c r="F1277" s="182" t="s">
        <v>2305</v>
      </c>
      <c r="G1277" s="191">
        <f>'5. Meetings, Trainings, Events'!P17</f>
        <v>0</v>
      </c>
    </row>
    <row r="1278" spans="1:21" x14ac:dyDescent="0.3">
      <c r="A1278" s="181">
        <v>1277</v>
      </c>
      <c r="B1278" s="181" t="str">
        <f t="shared" si="46"/>
        <v>0-5.03a-E9</v>
      </c>
      <c r="C1278" s="182">
        <f>'1. General information'!$R$8</f>
        <v>0</v>
      </c>
      <c r="D1278" s="182" t="s">
        <v>2229</v>
      </c>
      <c r="E1278" s="183" t="s">
        <v>2306</v>
      </c>
      <c r="F1278" s="182" t="s">
        <v>2307</v>
      </c>
      <c r="G1278" s="191">
        <f>'5. Meetings, Trainings, Events'!Q17</f>
        <v>0</v>
      </c>
    </row>
    <row r="1279" spans="1:21" x14ac:dyDescent="0.3">
      <c r="A1279" s="181">
        <v>1278</v>
      </c>
      <c r="B1279" s="181" t="str">
        <f t="shared" si="46"/>
        <v>0-5.03a-E10</v>
      </c>
      <c r="C1279" s="182">
        <f>'1. General information'!$R$8</f>
        <v>0</v>
      </c>
      <c r="D1279" s="182" t="s">
        <v>2229</v>
      </c>
      <c r="E1279" s="183" t="s">
        <v>2308</v>
      </c>
      <c r="F1279" s="182" t="s">
        <v>2309</v>
      </c>
      <c r="G1279" s="191">
        <f>'5. Meetings, Trainings, Events'!R17</f>
        <v>0</v>
      </c>
    </row>
    <row r="1280" spans="1:21" x14ac:dyDescent="0.3">
      <c r="A1280" s="181">
        <v>1279</v>
      </c>
      <c r="B1280" s="181" t="str">
        <f t="shared" si="46"/>
        <v>0-5.04-E1</v>
      </c>
      <c r="C1280" s="182">
        <f>'1. General information'!$R$8</f>
        <v>0</v>
      </c>
      <c r="D1280" s="182" t="s">
        <v>2229</v>
      </c>
      <c r="E1280" s="183" t="s">
        <v>2310</v>
      </c>
      <c r="F1280" s="182" t="s">
        <v>2311</v>
      </c>
      <c r="G1280" s="191">
        <f>'5. Meetings, Trainings, Events'!I18</f>
        <v>0</v>
      </c>
      <c r="H1280" s="191"/>
      <c r="I1280" s="191"/>
      <c r="J1280" s="191"/>
      <c r="K1280" s="191"/>
      <c r="L1280" s="191"/>
      <c r="M1280" s="191"/>
      <c r="N1280" s="191"/>
      <c r="O1280" s="191"/>
      <c r="P1280" s="191"/>
      <c r="Q1280" s="191"/>
      <c r="R1280" s="191"/>
      <c r="S1280" s="191"/>
    </row>
    <row r="1281" spans="1:17" x14ac:dyDescent="0.3">
      <c r="A1281" s="181">
        <v>1280</v>
      </c>
      <c r="B1281" s="181" t="str">
        <f t="shared" si="46"/>
        <v>0-5.04-E2</v>
      </c>
      <c r="C1281" s="182">
        <f>'1. General information'!$R$8</f>
        <v>0</v>
      </c>
      <c r="D1281" s="182" t="s">
        <v>2229</v>
      </c>
      <c r="E1281" s="183" t="s">
        <v>2312</v>
      </c>
      <c r="F1281" s="182" t="s">
        <v>2313</v>
      </c>
      <c r="G1281" s="191">
        <f>'5. Meetings, Trainings, Events'!$J$18</f>
        <v>0</v>
      </c>
    </row>
    <row r="1282" spans="1:17" x14ac:dyDescent="0.3">
      <c r="A1282" s="181">
        <v>1281</v>
      </c>
      <c r="B1282" s="181" t="str">
        <f t="shared" si="46"/>
        <v>0-5.04-E3</v>
      </c>
      <c r="C1282" s="182">
        <f>'1. General information'!$R$8</f>
        <v>0</v>
      </c>
      <c r="D1282" s="182" t="s">
        <v>2229</v>
      </c>
      <c r="E1282" s="183" t="s">
        <v>2314</v>
      </c>
      <c r="F1282" s="182" t="s">
        <v>2315</v>
      </c>
      <c r="G1282" s="191">
        <f>'5. Meetings, Trainings, Events'!$K$18</f>
        <v>0</v>
      </c>
    </row>
    <row r="1283" spans="1:17" x14ac:dyDescent="0.3">
      <c r="A1283" s="181">
        <v>1282</v>
      </c>
      <c r="B1283" s="181" t="str">
        <f t="shared" si="46"/>
        <v>0-5.04-E4</v>
      </c>
      <c r="C1283" s="182">
        <f>'1. General information'!$R$8</f>
        <v>0</v>
      </c>
      <c r="D1283" s="182" t="s">
        <v>2229</v>
      </c>
      <c r="E1283" s="183" t="s">
        <v>2316</v>
      </c>
      <c r="F1283" s="182" t="s">
        <v>2317</v>
      </c>
      <c r="G1283" s="191">
        <f>'5. Meetings, Trainings, Events'!$L$18</f>
        <v>0</v>
      </c>
    </row>
    <row r="1284" spans="1:17" x14ac:dyDescent="0.3">
      <c r="A1284" s="181">
        <v>1283</v>
      </c>
      <c r="B1284" s="181" t="str">
        <f t="shared" si="46"/>
        <v>0-5.04-E5</v>
      </c>
      <c r="C1284" s="182">
        <f>'1. General information'!$R$8</f>
        <v>0</v>
      </c>
      <c r="D1284" s="182" t="s">
        <v>2229</v>
      </c>
      <c r="E1284" s="183" t="s">
        <v>2318</v>
      </c>
      <c r="F1284" s="182" t="s">
        <v>2319</v>
      </c>
      <c r="G1284" s="191">
        <f>'5. Meetings, Trainings, Events'!$M$18</f>
        <v>0</v>
      </c>
    </row>
    <row r="1285" spans="1:17" x14ac:dyDescent="0.3">
      <c r="A1285" s="181">
        <v>1284</v>
      </c>
      <c r="B1285" s="181" t="str">
        <f t="shared" si="46"/>
        <v>0-5.04-E6</v>
      </c>
      <c r="C1285" s="182">
        <f>'1. General information'!$R$8</f>
        <v>0</v>
      </c>
      <c r="D1285" s="182" t="s">
        <v>2229</v>
      </c>
      <c r="E1285" s="183" t="s">
        <v>2320</v>
      </c>
      <c r="F1285" s="182" t="s">
        <v>2321</v>
      </c>
      <c r="G1285" s="191">
        <f>'5. Meetings, Trainings, Events'!$N$18</f>
        <v>0</v>
      </c>
    </row>
    <row r="1286" spans="1:17" x14ac:dyDescent="0.3">
      <c r="A1286" s="181">
        <v>1285</v>
      </c>
      <c r="B1286" s="181" t="str">
        <f t="shared" si="46"/>
        <v>0-5.04-E7</v>
      </c>
      <c r="C1286" s="182">
        <f>'1. General information'!$R$8</f>
        <v>0</v>
      </c>
      <c r="D1286" s="182" t="s">
        <v>2229</v>
      </c>
      <c r="E1286" s="183" t="s">
        <v>2322</v>
      </c>
      <c r="F1286" s="182" t="s">
        <v>2323</v>
      </c>
      <c r="G1286" s="191">
        <f>'5. Meetings, Trainings, Events'!$O$18</f>
        <v>0</v>
      </c>
    </row>
    <row r="1287" spans="1:17" x14ac:dyDescent="0.3">
      <c r="A1287" s="181">
        <v>1286</v>
      </c>
      <c r="B1287" s="181" t="str">
        <f t="shared" si="46"/>
        <v>0-5.04-E8</v>
      </c>
      <c r="C1287" s="182">
        <f>'1. General information'!$R$8</f>
        <v>0</v>
      </c>
      <c r="D1287" s="182" t="s">
        <v>2229</v>
      </c>
      <c r="E1287" s="183" t="s">
        <v>2324</v>
      </c>
      <c r="F1287" s="182" t="s">
        <v>2325</v>
      </c>
      <c r="G1287" s="191">
        <f>'5. Meetings, Trainings, Events'!$P$18</f>
        <v>0</v>
      </c>
    </row>
    <row r="1288" spans="1:17" x14ac:dyDescent="0.3">
      <c r="A1288" s="181">
        <v>1287</v>
      </c>
      <c r="B1288" s="181" t="str">
        <f t="shared" si="46"/>
        <v>0-5.04-E9</v>
      </c>
      <c r="C1288" s="182">
        <f>'1. General information'!$R$8</f>
        <v>0</v>
      </c>
      <c r="D1288" s="182" t="s">
        <v>2229</v>
      </c>
      <c r="E1288" s="183" t="s">
        <v>2326</v>
      </c>
      <c r="F1288" s="182" t="s">
        <v>2327</v>
      </c>
      <c r="G1288" s="191">
        <f>'5. Meetings, Trainings, Events'!$Q$18</f>
        <v>0</v>
      </c>
    </row>
    <row r="1289" spans="1:17" x14ac:dyDescent="0.3">
      <c r="A1289" s="181">
        <v>1288</v>
      </c>
      <c r="B1289" s="181" t="str">
        <f t="shared" si="46"/>
        <v>0-5.04-E10</v>
      </c>
      <c r="C1289" s="182">
        <f>'1. General information'!$R$8</f>
        <v>0</v>
      </c>
      <c r="D1289" s="182" t="s">
        <v>2229</v>
      </c>
      <c r="E1289" s="183" t="s">
        <v>2328</v>
      </c>
      <c r="F1289" s="182" t="s">
        <v>2329</v>
      </c>
      <c r="G1289" s="191">
        <f>'5. Meetings, Trainings, Events'!$R$18</f>
        <v>0</v>
      </c>
    </row>
    <row r="1290" spans="1:17" x14ac:dyDescent="0.3">
      <c r="A1290" s="181">
        <v>1289</v>
      </c>
      <c r="B1290" s="181" t="str">
        <f t="shared" si="46"/>
        <v>0-5.05-E1</v>
      </c>
      <c r="C1290" s="182">
        <f>'1. General information'!$R$8</f>
        <v>0</v>
      </c>
      <c r="D1290" s="182" t="s">
        <v>2229</v>
      </c>
      <c r="E1290" s="183" t="s">
        <v>2330</v>
      </c>
      <c r="F1290" s="182" t="s">
        <v>2331</v>
      </c>
      <c r="G1290" s="191">
        <f>'5. Meetings, Trainings, Events'!$I$19</f>
        <v>0</v>
      </c>
      <c r="H1290" s="191"/>
      <c r="I1290" s="191"/>
      <c r="J1290" s="191"/>
      <c r="K1290" s="191"/>
      <c r="L1290" s="191"/>
      <c r="M1290" s="191"/>
      <c r="N1290" s="191"/>
      <c r="O1290" s="191"/>
      <c r="P1290" s="191"/>
      <c r="Q1290" s="191"/>
    </row>
    <row r="1291" spans="1:17" x14ac:dyDescent="0.3">
      <c r="A1291" s="181">
        <v>1290</v>
      </c>
      <c r="B1291" s="181" t="str">
        <f t="shared" si="46"/>
        <v>0-5.05-E2</v>
      </c>
      <c r="C1291" s="182">
        <f>'1. General information'!$R$8</f>
        <v>0</v>
      </c>
      <c r="D1291" s="182" t="s">
        <v>2229</v>
      </c>
      <c r="E1291" s="183" t="s">
        <v>2332</v>
      </c>
      <c r="F1291" s="182" t="s">
        <v>2333</v>
      </c>
      <c r="G1291" s="191">
        <f>'5. Meetings, Trainings, Events'!$J$19</f>
        <v>0</v>
      </c>
    </row>
    <row r="1292" spans="1:17" x14ac:dyDescent="0.3">
      <c r="A1292" s="181">
        <v>1291</v>
      </c>
      <c r="B1292" s="181" t="str">
        <f t="shared" si="46"/>
        <v>0-5.05-E3</v>
      </c>
      <c r="C1292" s="182">
        <f>'1. General information'!$R$8</f>
        <v>0</v>
      </c>
      <c r="D1292" s="182" t="s">
        <v>2229</v>
      </c>
      <c r="E1292" s="183" t="s">
        <v>2334</v>
      </c>
      <c r="F1292" s="182" t="s">
        <v>2335</v>
      </c>
      <c r="G1292" s="191">
        <f>'5. Meetings, Trainings, Events'!$K$19</f>
        <v>0</v>
      </c>
    </row>
    <row r="1293" spans="1:17" x14ac:dyDescent="0.3">
      <c r="A1293" s="181">
        <v>1292</v>
      </c>
      <c r="B1293" s="181" t="str">
        <f t="shared" si="46"/>
        <v>0-5.05-E4</v>
      </c>
      <c r="C1293" s="182">
        <f>'1. General information'!$R$8</f>
        <v>0</v>
      </c>
      <c r="D1293" s="182" t="s">
        <v>2229</v>
      </c>
      <c r="E1293" s="183" t="s">
        <v>2336</v>
      </c>
      <c r="F1293" s="182" t="s">
        <v>2337</v>
      </c>
      <c r="G1293" s="191">
        <f>'5. Meetings, Trainings, Events'!$L$19</f>
        <v>0</v>
      </c>
    </row>
    <row r="1294" spans="1:17" x14ac:dyDescent="0.3">
      <c r="A1294" s="181">
        <v>1293</v>
      </c>
      <c r="B1294" s="181" t="str">
        <f t="shared" si="46"/>
        <v>0-5.05-E5</v>
      </c>
      <c r="C1294" s="182">
        <f>'1. General information'!$R$8</f>
        <v>0</v>
      </c>
      <c r="D1294" s="182" t="s">
        <v>2229</v>
      </c>
      <c r="E1294" s="183" t="s">
        <v>2338</v>
      </c>
      <c r="F1294" s="182" t="s">
        <v>2339</v>
      </c>
      <c r="G1294" s="191">
        <f>'5. Meetings, Trainings, Events'!$M$19</f>
        <v>0</v>
      </c>
    </row>
    <row r="1295" spans="1:17" x14ac:dyDescent="0.3">
      <c r="A1295" s="181">
        <v>1294</v>
      </c>
      <c r="B1295" s="181" t="str">
        <f t="shared" si="46"/>
        <v>0-5.05-E6</v>
      </c>
      <c r="C1295" s="182">
        <f>'1. General information'!$R$8</f>
        <v>0</v>
      </c>
      <c r="D1295" s="182" t="s">
        <v>2229</v>
      </c>
      <c r="E1295" s="183" t="s">
        <v>2340</v>
      </c>
      <c r="F1295" s="182" t="s">
        <v>2341</v>
      </c>
      <c r="G1295" s="191">
        <f>'5. Meetings, Trainings, Events'!$N$19</f>
        <v>0</v>
      </c>
    </row>
    <row r="1296" spans="1:17" x14ac:dyDescent="0.3">
      <c r="A1296" s="181">
        <v>1295</v>
      </c>
      <c r="B1296" s="181" t="str">
        <f t="shared" si="46"/>
        <v>0-5.05-E7</v>
      </c>
      <c r="C1296" s="182">
        <f>'1. General information'!$R$8</f>
        <v>0</v>
      </c>
      <c r="D1296" s="182" t="s">
        <v>2229</v>
      </c>
      <c r="E1296" s="183" t="s">
        <v>2342</v>
      </c>
      <c r="F1296" s="182" t="s">
        <v>2343</v>
      </c>
      <c r="G1296" s="191">
        <f>'5. Meetings, Trainings, Events'!$O$19</f>
        <v>0</v>
      </c>
    </row>
    <row r="1297" spans="1:7" x14ac:dyDescent="0.3">
      <c r="A1297" s="181">
        <v>1296</v>
      </c>
      <c r="B1297" s="181" t="str">
        <f t="shared" si="46"/>
        <v>0-5.05-E8</v>
      </c>
      <c r="C1297" s="182">
        <f>'1. General information'!$R$8</f>
        <v>0</v>
      </c>
      <c r="D1297" s="182" t="s">
        <v>2229</v>
      </c>
      <c r="E1297" s="183" t="s">
        <v>2344</v>
      </c>
      <c r="F1297" s="182" t="s">
        <v>2345</v>
      </c>
      <c r="G1297" s="191">
        <f>'5. Meetings, Trainings, Events'!$P$19</f>
        <v>0</v>
      </c>
    </row>
    <row r="1298" spans="1:7" x14ac:dyDescent="0.3">
      <c r="A1298" s="181">
        <v>1297</v>
      </c>
      <c r="B1298" s="181" t="str">
        <f t="shared" si="46"/>
        <v>0-5.05-E9</v>
      </c>
      <c r="C1298" s="182">
        <f>'1. General information'!$R$8</f>
        <v>0</v>
      </c>
      <c r="D1298" s="182" t="s">
        <v>2229</v>
      </c>
      <c r="E1298" s="183" t="s">
        <v>2346</v>
      </c>
      <c r="F1298" s="182" t="s">
        <v>2347</v>
      </c>
      <c r="G1298" s="191">
        <f>'5. Meetings, Trainings, Events'!$Q$19</f>
        <v>0</v>
      </c>
    </row>
    <row r="1299" spans="1:7" x14ac:dyDescent="0.3">
      <c r="A1299" s="181">
        <v>1298</v>
      </c>
      <c r="B1299" s="181" t="str">
        <f t="shared" si="46"/>
        <v>0-5.05-E10</v>
      </c>
      <c r="C1299" s="182">
        <f>'1. General information'!$R$8</f>
        <v>0</v>
      </c>
      <c r="D1299" s="182" t="s">
        <v>2229</v>
      </c>
      <c r="E1299" s="183" t="s">
        <v>2348</v>
      </c>
      <c r="F1299" s="182" t="s">
        <v>2349</v>
      </c>
      <c r="G1299" s="191">
        <f>'5. Meetings, Trainings, Events'!$R$19</f>
        <v>0</v>
      </c>
    </row>
    <row r="1300" spans="1:7" x14ac:dyDescent="0.3">
      <c r="A1300" s="181">
        <v>1299</v>
      </c>
      <c r="B1300" s="181" t="str">
        <f t="shared" si="46"/>
        <v>0-5.05a-E1</v>
      </c>
      <c r="C1300" s="182">
        <f>'1. General information'!$R$8</f>
        <v>0</v>
      </c>
      <c r="D1300" s="182" t="s">
        <v>2229</v>
      </c>
      <c r="E1300" s="183" t="s">
        <v>2350</v>
      </c>
      <c r="F1300" s="182" t="s">
        <v>2351</v>
      </c>
      <c r="G1300" s="191">
        <f>'5. Meetings, Trainings, Events'!$I$20</f>
        <v>0</v>
      </c>
    </row>
    <row r="1301" spans="1:7" x14ac:dyDescent="0.3">
      <c r="A1301" s="181">
        <v>1300</v>
      </c>
      <c r="B1301" s="181" t="str">
        <f t="shared" si="46"/>
        <v>0-5.05a-E2</v>
      </c>
      <c r="C1301" s="182">
        <f>'1. General information'!$R$8</f>
        <v>0</v>
      </c>
      <c r="D1301" s="182" t="s">
        <v>2229</v>
      </c>
      <c r="E1301" s="183" t="s">
        <v>2352</v>
      </c>
      <c r="F1301" s="182" t="s">
        <v>2353</v>
      </c>
      <c r="G1301" s="191">
        <f>'5. Meetings, Trainings, Events'!$J$20</f>
        <v>0</v>
      </c>
    </row>
    <row r="1302" spans="1:7" x14ac:dyDescent="0.3">
      <c r="A1302" s="181">
        <v>1301</v>
      </c>
      <c r="B1302" s="181" t="str">
        <f t="shared" si="46"/>
        <v>0-5.05a-E3</v>
      </c>
      <c r="C1302" s="182">
        <f>'1. General information'!$R$8</f>
        <v>0</v>
      </c>
      <c r="D1302" s="182" t="s">
        <v>2229</v>
      </c>
      <c r="E1302" s="183" t="s">
        <v>2354</v>
      </c>
      <c r="F1302" s="182" t="s">
        <v>2355</v>
      </c>
      <c r="G1302" s="191">
        <f>'5. Meetings, Trainings, Events'!$K$20</f>
        <v>0</v>
      </c>
    </row>
    <row r="1303" spans="1:7" x14ac:dyDescent="0.3">
      <c r="A1303" s="181">
        <v>1302</v>
      </c>
      <c r="B1303" s="181" t="str">
        <f t="shared" si="46"/>
        <v>0-5.05a-E4</v>
      </c>
      <c r="C1303" s="182">
        <f>'1. General information'!$R$8</f>
        <v>0</v>
      </c>
      <c r="D1303" s="182" t="s">
        <v>2229</v>
      </c>
      <c r="E1303" s="183" t="s">
        <v>2356</v>
      </c>
      <c r="F1303" s="182" t="s">
        <v>2357</v>
      </c>
      <c r="G1303" s="191">
        <f>'5. Meetings, Trainings, Events'!$L$20</f>
        <v>0</v>
      </c>
    </row>
    <row r="1304" spans="1:7" x14ac:dyDescent="0.3">
      <c r="A1304" s="181">
        <v>1303</v>
      </c>
      <c r="B1304" s="181" t="str">
        <f t="shared" si="46"/>
        <v>0-5.05a-E5</v>
      </c>
      <c r="C1304" s="182">
        <f>'1. General information'!$R$8</f>
        <v>0</v>
      </c>
      <c r="D1304" s="182" t="s">
        <v>2229</v>
      </c>
      <c r="E1304" s="183" t="s">
        <v>2358</v>
      </c>
      <c r="F1304" s="182" t="s">
        <v>2359</v>
      </c>
      <c r="G1304" s="191">
        <f>'5. Meetings, Trainings, Events'!$M$20</f>
        <v>0</v>
      </c>
    </row>
    <row r="1305" spans="1:7" x14ac:dyDescent="0.3">
      <c r="A1305" s="181">
        <v>1304</v>
      </c>
      <c r="B1305" s="181" t="str">
        <f t="shared" si="46"/>
        <v>0-5.05a-E6</v>
      </c>
      <c r="C1305" s="182">
        <f>'1. General information'!$R$8</f>
        <v>0</v>
      </c>
      <c r="D1305" s="182" t="s">
        <v>2229</v>
      </c>
      <c r="E1305" s="183" t="s">
        <v>2360</v>
      </c>
      <c r="F1305" s="182" t="s">
        <v>2361</v>
      </c>
      <c r="G1305" s="191">
        <f>'5. Meetings, Trainings, Events'!$N$20</f>
        <v>0</v>
      </c>
    </row>
    <row r="1306" spans="1:7" x14ac:dyDescent="0.3">
      <c r="A1306" s="181">
        <v>1305</v>
      </c>
      <c r="B1306" s="181" t="str">
        <f t="shared" si="46"/>
        <v>0-5.05a-E7</v>
      </c>
      <c r="C1306" s="182">
        <f>'1. General information'!$R$8</f>
        <v>0</v>
      </c>
      <c r="D1306" s="182" t="s">
        <v>2229</v>
      </c>
      <c r="E1306" s="183" t="s">
        <v>2362</v>
      </c>
      <c r="F1306" s="182" t="s">
        <v>2363</v>
      </c>
      <c r="G1306" s="191">
        <f>'5. Meetings, Trainings, Events'!$O$20</f>
        <v>0</v>
      </c>
    </row>
    <row r="1307" spans="1:7" x14ac:dyDescent="0.3">
      <c r="A1307" s="181">
        <v>1306</v>
      </c>
      <c r="B1307" s="181" t="str">
        <f t="shared" si="46"/>
        <v>0-5.05a-E8</v>
      </c>
      <c r="C1307" s="182">
        <f>'1. General information'!$R$8</f>
        <v>0</v>
      </c>
      <c r="D1307" s="182" t="s">
        <v>2229</v>
      </c>
      <c r="E1307" s="183" t="s">
        <v>2364</v>
      </c>
      <c r="F1307" s="182" t="s">
        <v>2365</v>
      </c>
      <c r="G1307" s="191">
        <f>'5. Meetings, Trainings, Events'!$P$20</f>
        <v>0</v>
      </c>
    </row>
    <row r="1308" spans="1:7" x14ac:dyDescent="0.3">
      <c r="A1308" s="181">
        <v>1307</v>
      </c>
      <c r="B1308" s="181" t="str">
        <f t="shared" si="46"/>
        <v>0-5.05a-E9</v>
      </c>
      <c r="C1308" s="182">
        <f>'1. General information'!$R$8</f>
        <v>0</v>
      </c>
      <c r="D1308" s="182" t="s">
        <v>2229</v>
      </c>
      <c r="E1308" s="183" t="s">
        <v>2366</v>
      </c>
      <c r="F1308" s="182" t="s">
        <v>2367</v>
      </c>
      <c r="G1308" s="191">
        <f>'5. Meetings, Trainings, Events'!$Q$20</f>
        <v>0</v>
      </c>
    </row>
    <row r="1309" spans="1:7" x14ac:dyDescent="0.3">
      <c r="A1309" s="181">
        <v>1308</v>
      </c>
      <c r="B1309" s="181" t="str">
        <f t="shared" si="46"/>
        <v>0-5.05a-E10</v>
      </c>
      <c r="C1309" s="182">
        <f>'1. General information'!$R$8</f>
        <v>0</v>
      </c>
      <c r="D1309" s="182" t="s">
        <v>2229</v>
      </c>
      <c r="E1309" s="183" t="s">
        <v>2368</v>
      </c>
      <c r="F1309" s="182" t="s">
        <v>2369</v>
      </c>
      <c r="G1309" s="191">
        <f>'5. Meetings, Trainings, Events'!$R$20</f>
        <v>0</v>
      </c>
    </row>
    <row r="1310" spans="1:7" x14ac:dyDescent="0.3">
      <c r="A1310" s="181">
        <v>1309</v>
      </c>
      <c r="B1310" s="181" t="str">
        <f t="shared" si="46"/>
        <v>0-5.06-E1</v>
      </c>
      <c r="C1310" s="182">
        <f>'1. General information'!$R$8</f>
        <v>0</v>
      </c>
      <c r="D1310" s="182" t="s">
        <v>2229</v>
      </c>
      <c r="E1310" s="183" t="s">
        <v>2370</v>
      </c>
      <c r="F1310" s="182" t="s">
        <v>2371</v>
      </c>
      <c r="G1310" s="191">
        <f>'5. Meetings, Trainings, Events'!$I$21</f>
        <v>0</v>
      </c>
    </row>
    <row r="1311" spans="1:7" x14ac:dyDescent="0.3">
      <c r="A1311" s="181">
        <v>1310</v>
      </c>
      <c r="B1311" s="181" t="str">
        <f t="shared" si="46"/>
        <v>0-5.06-E2</v>
      </c>
      <c r="C1311" s="182">
        <f>'1. General information'!$R$8</f>
        <v>0</v>
      </c>
      <c r="D1311" s="182" t="s">
        <v>2229</v>
      </c>
      <c r="E1311" s="183" t="s">
        <v>2372</v>
      </c>
      <c r="F1311" s="182" t="s">
        <v>2373</v>
      </c>
      <c r="G1311" s="191">
        <f>'5. Meetings, Trainings, Events'!$J$21</f>
        <v>0</v>
      </c>
    </row>
    <row r="1312" spans="1:7" x14ac:dyDescent="0.3">
      <c r="A1312" s="181">
        <v>1311</v>
      </c>
      <c r="B1312" s="181" t="str">
        <f t="shared" si="46"/>
        <v>0-5.06-E3</v>
      </c>
      <c r="C1312" s="182">
        <f>'1. General information'!$R$8</f>
        <v>0</v>
      </c>
      <c r="D1312" s="182" t="s">
        <v>2229</v>
      </c>
      <c r="E1312" s="183" t="s">
        <v>2374</v>
      </c>
      <c r="F1312" s="182" t="s">
        <v>2375</v>
      </c>
      <c r="G1312" s="191">
        <f>'5. Meetings, Trainings, Events'!$K$21</f>
        <v>0</v>
      </c>
    </row>
    <row r="1313" spans="1:7" x14ac:dyDescent="0.3">
      <c r="A1313" s="181">
        <v>1312</v>
      </c>
      <c r="B1313" s="181" t="str">
        <f t="shared" si="46"/>
        <v>0-5.06-E4</v>
      </c>
      <c r="C1313" s="182">
        <f>'1. General information'!$R$8</f>
        <v>0</v>
      </c>
      <c r="D1313" s="182" t="s">
        <v>2229</v>
      </c>
      <c r="E1313" s="183" t="s">
        <v>2376</v>
      </c>
      <c r="F1313" s="182" t="s">
        <v>2377</v>
      </c>
      <c r="G1313" s="191">
        <f>'5. Meetings, Trainings, Events'!$L$21</f>
        <v>0</v>
      </c>
    </row>
    <row r="1314" spans="1:7" x14ac:dyDescent="0.3">
      <c r="A1314" s="181">
        <v>1313</v>
      </c>
      <c r="B1314" s="181" t="str">
        <f t="shared" si="46"/>
        <v>0-5.06-E5</v>
      </c>
      <c r="C1314" s="182">
        <f>'1. General information'!$R$8</f>
        <v>0</v>
      </c>
      <c r="D1314" s="182" t="s">
        <v>2229</v>
      </c>
      <c r="E1314" s="183" t="s">
        <v>2378</v>
      </c>
      <c r="F1314" s="182" t="s">
        <v>2379</v>
      </c>
      <c r="G1314" s="191">
        <f>'5. Meetings, Trainings, Events'!$M$21</f>
        <v>0</v>
      </c>
    </row>
    <row r="1315" spans="1:7" x14ac:dyDescent="0.3">
      <c r="A1315" s="181">
        <v>1314</v>
      </c>
      <c r="B1315" s="181" t="str">
        <f t="shared" si="46"/>
        <v>0-5.06-E6</v>
      </c>
      <c r="C1315" s="182">
        <f>'1. General information'!$R$8</f>
        <v>0</v>
      </c>
      <c r="D1315" s="182" t="s">
        <v>2229</v>
      </c>
      <c r="E1315" s="183" t="s">
        <v>2380</v>
      </c>
      <c r="F1315" s="182" t="s">
        <v>2381</v>
      </c>
      <c r="G1315" s="191">
        <f>'5. Meetings, Trainings, Events'!$N$21</f>
        <v>0</v>
      </c>
    </row>
    <row r="1316" spans="1:7" x14ac:dyDescent="0.3">
      <c r="A1316" s="181">
        <v>1315</v>
      </c>
      <c r="B1316" s="181" t="str">
        <f t="shared" si="46"/>
        <v>0-5.06-E7</v>
      </c>
      <c r="C1316" s="182">
        <f>'1. General information'!$R$8</f>
        <v>0</v>
      </c>
      <c r="D1316" s="182" t="s">
        <v>2229</v>
      </c>
      <c r="E1316" s="183" t="s">
        <v>2382</v>
      </c>
      <c r="F1316" s="182" t="s">
        <v>2383</v>
      </c>
      <c r="G1316" s="191">
        <f>'5. Meetings, Trainings, Events'!$O$21</f>
        <v>0</v>
      </c>
    </row>
    <row r="1317" spans="1:7" x14ac:dyDescent="0.3">
      <c r="A1317" s="181">
        <v>1316</v>
      </c>
      <c r="B1317" s="181" t="str">
        <f t="shared" si="46"/>
        <v>0-5.06-E8</v>
      </c>
      <c r="C1317" s="182">
        <f>'1. General information'!$R$8</f>
        <v>0</v>
      </c>
      <c r="D1317" s="182" t="s">
        <v>2229</v>
      </c>
      <c r="E1317" s="183" t="s">
        <v>2384</v>
      </c>
      <c r="F1317" s="182" t="s">
        <v>2385</v>
      </c>
      <c r="G1317" s="191">
        <f>'5. Meetings, Trainings, Events'!$P$21</f>
        <v>0</v>
      </c>
    </row>
    <row r="1318" spans="1:7" x14ac:dyDescent="0.3">
      <c r="A1318" s="181">
        <v>1317</v>
      </c>
      <c r="B1318" s="181" t="str">
        <f t="shared" si="46"/>
        <v>0-5.06-E9</v>
      </c>
      <c r="C1318" s="182">
        <f>'1. General information'!$R$8</f>
        <v>0</v>
      </c>
      <c r="D1318" s="182" t="s">
        <v>2229</v>
      </c>
      <c r="E1318" s="183" t="s">
        <v>2386</v>
      </c>
      <c r="F1318" s="182" t="s">
        <v>2387</v>
      </c>
      <c r="G1318" s="191">
        <f>'5. Meetings, Trainings, Events'!$Q$21</f>
        <v>0</v>
      </c>
    </row>
    <row r="1319" spans="1:7" x14ac:dyDescent="0.3">
      <c r="A1319" s="181">
        <v>1318</v>
      </c>
      <c r="B1319" s="181" t="str">
        <f t="shared" si="46"/>
        <v>0-5.06-E10</v>
      </c>
      <c r="C1319" s="182">
        <f>'1. General information'!$R$8</f>
        <v>0</v>
      </c>
      <c r="D1319" s="182" t="s">
        <v>2229</v>
      </c>
      <c r="E1319" s="183" t="s">
        <v>2388</v>
      </c>
      <c r="F1319" s="182" t="s">
        <v>2389</v>
      </c>
      <c r="G1319" s="191">
        <f>'5. Meetings, Trainings, Events'!$R$21</f>
        <v>0</v>
      </c>
    </row>
    <row r="1320" spans="1:7" x14ac:dyDescent="0.3">
      <c r="A1320" s="181">
        <v>1319</v>
      </c>
      <c r="B1320" s="181" t="str">
        <f t="shared" si="46"/>
        <v>0-5.06a-E1</v>
      </c>
      <c r="C1320" s="182">
        <f>'1. General information'!$R$8</f>
        <v>0</v>
      </c>
      <c r="D1320" s="182" t="s">
        <v>2229</v>
      </c>
      <c r="E1320" s="183" t="s">
        <v>2390</v>
      </c>
      <c r="F1320" s="182" t="s">
        <v>2391</v>
      </c>
      <c r="G1320" s="191">
        <f>'5. Meetings, Trainings, Events'!$I$22</f>
        <v>0</v>
      </c>
    </row>
    <row r="1321" spans="1:7" x14ac:dyDescent="0.3">
      <c r="A1321" s="181">
        <v>1320</v>
      </c>
      <c r="B1321" s="181" t="str">
        <f t="shared" si="46"/>
        <v>0-5.06a-E2</v>
      </c>
      <c r="C1321" s="182">
        <f>'1. General information'!$R$8</f>
        <v>0</v>
      </c>
      <c r="D1321" s="182" t="s">
        <v>2229</v>
      </c>
      <c r="E1321" s="183" t="s">
        <v>2392</v>
      </c>
      <c r="F1321" s="182" t="s">
        <v>2393</v>
      </c>
      <c r="G1321" s="191">
        <f>'5. Meetings, Trainings, Events'!$J$22</f>
        <v>0</v>
      </c>
    </row>
    <row r="1322" spans="1:7" x14ac:dyDescent="0.3">
      <c r="A1322" s="181">
        <v>1321</v>
      </c>
      <c r="B1322" s="181" t="str">
        <f t="shared" si="46"/>
        <v>0-5.06a-E3</v>
      </c>
      <c r="C1322" s="182">
        <f>'1. General information'!$R$8</f>
        <v>0</v>
      </c>
      <c r="D1322" s="182" t="s">
        <v>2229</v>
      </c>
      <c r="E1322" s="183" t="s">
        <v>2394</v>
      </c>
      <c r="F1322" s="182" t="s">
        <v>2395</v>
      </c>
      <c r="G1322" s="191">
        <f>'5. Meetings, Trainings, Events'!$K$22</f>
        <v>0</v>
      </c>
    </row>
    <row r="1323" spans="1:7" x14ac:dyDescent="0.3">
      <c r="A1323" s="181">
        <v>1322</v>
      </c>
      <c r="B1323" s="181" t="str">
        <f t="shared" si="46"/>
        <v>0-5.06a-E4</v>
      </c>
      <c r="C1323" s="182">
        <f>'1. General information'!$R$8</f>
        <v>0</v>
      </c>
      <c r="D1323" s="182" t="s">
        <v>2229</v>
      </c>
      <c r="E1323" s="183" t="s">
        <v>2396</v>
      </c>
      <c r="F1323" s="182" t="s">
        <v>2397</v>
      </c>
      <c r="G1323" s="191">
        <f>'5. Meetings, Trainings, Events'!$L$22</f>
        <v>0</v>
      </c>
    </row>
    <row r="1324" spans="1:7" x14ac:dyDescent="0.3">
      <c r="A1324" s="181">
        <v>1323</v>
      </c>
      <c r="B1324" s="181" t="str">
        <f t="shared" si="46"/>
        <v>0-5.06a-E5</v>
      </c>
      <c r="C1324" s="182">
        <f>'1. General information'!$R$8</f>
        <v>0</v>
      </c>
      <c r="D1324" s="182" t="s">
        <v>2229</v>
      </c>
      <c r="E1324" s="183" t="s">
        <v>2398</v>
      </c>
      <c r="F1324" s="182" t="s">
        <v>2399</v>
      </c>
      <c r="G1324" s="191">
        <f>'5. Meetings, Trainings, Events'!$M$22</f>
        <v>0</v>
      </c>
    </row>
    <row r="1325" spans="1:7" x14ac:dyDescent="0.3">
      <c r="A1325" s="181">
        <v>1324</v>
      </c>
      <c r="B1325" s="181" t="str">
        <f t="shared" si="46"/>
        <v>0-5.06a-E6</v>
      </c>
      <c r="C1325" s="182">
        <f>'1. General information'!$R$8</f>
        <v>0</v>
      </c>
      <c r="D1325" s="182" t="s">
        <v>2229</v>
      </c>
      <c r="E1325" s="183" t="s">
        <v>2400</v>
      </c>
      <c r="F1325" s="182" t="s">
        <v>2401</v>
      </c>
      <c r="G1325" s="191">
        <f>'5. Meetings, Trainings, Events'!$N$22</f>
        <v>0</v>
      </c>
    </row>
    <row r="1326" spans="1:7" x14ac:dyDescent="0.3">
      <c r="A1326" s="181">
        <v>1325</v>
      </c>
      <c r="B1326" s="181" t="str">
        <f t="shared" si="46"/>
        <v>0-5.06a-E7</v>
      </c>
      <c r="C1326" s="182">
        <f>'1. General information'!$R$8</f>
        <v>0</v>
      </c>
      <c r="D1326" s="182" t="s">
        <v>2229</v>
      </c>
      <c r="E1326" s="183" t="s">
        <v>2402</v>
      </c>
      <c r="F1326" s="182" t="s">
        <v>2403</v>
      </c>
      <c r="G1326" s="191">
        <f>'5. Meetings, Trainings, Events'!$O$22</f>
        <v>0</v>
      </c>
    </row>
    <row r="1327" spans="1:7" x14ac:dyDescent="0.3">
      <c r="A1327" s="181">
        <v>1326</v>
      </c>
      <c r="B1327" s="181" t="str">
        <f t="shared" si="46"/>
        <v>0-5.06a-E8</v>
      </c>
      <c r="C1327" s="182">
        <f>'1. General information'!$R$8</f>
        <v>0</v>
      </c>
      <c r="D1327" s="182" t="s">
        <v>2229</v>
      </c>
      <c r="E1327" s="183" t="s">
        <v>2404</v>
      </c>
      <c r="F1327" s="182" t="s">
        <v>2405</v>
      </c>
      <c r="G1327" s="191">
        <f>'5. Meetings, Trainings, Events'!$P$22</f>
        <v>0</v>
      </c>
    </row>
    <row r="1328" spans="1:7" x14ac:dyDescent="0.3">
      <c r="A1328" s="181">
        <v>1327</v>
      </c>
      <c r="B1328" s="181" t="str">
        <f t="shared" si="46"/>
        <v>0-5.06a-E9</v>
      </c>
      <c r="C1328" s="182">
        <f>'1. General information'!$R$8</f>
        <v>0</v>
      </c>
      <c r="D1328" s="182" t="s">
        <v>2229</v>
      </c>
      <c r="E1328" s="183" t="s">
        <v>2406</v>
      </c>
      <c r="F1328" s="182" t="s">
        <v>2407</v>
      </c>
      <c r="G1328" s="191">
        <f>'5. Meetings, Trainings, Events'!$Q$22</f>
        <v>0</v>
      </c>
    </row>
    <row r="1329" spans="1:7" x14ac:dyDescent="0.3">
      <c r="A1329" s="181">
        <v>1328</v>
      </c>
      <c r="B1329" s="181" t="str">
        <f t="shared" si="46"/>
        <v>0-5.06a-E10</v>
      </c>
      <c r="C1329" s="182">
        <f>'1. General information'!$R$8</f>
        <v>0</v>
      </c>
      <c r="D1329" s="182" t="s">
        <v>2229</v>
      </c>
      <c r="E1329" s="183" t="s">
        <v>2408</v>
      </c>
      <c r="F1329" s="182" t="s">
        <v>2409</v>
      </c>
      <c r="G1329" s="191">
        <f>'5. Meetings, Trainings, Events'!$R$22</f>
        <v>0</v>
      </c>
    </row>
    <row r="1330" spans="1:7" x14ac:dyDescent="0.3">
      <c r="A1330" s="181">
        <v>1329</v>
      </c>
      <c r="B1330" s="181" t="str">
        <f t="shared" si="46"/>
        <v>0-5.07-E1</v>
      </c>
      <c r="C1330" s="182">
        <f>'1. General information'!$R$8</f>
        <v>0</v>
      </c>
      <c r="D1330" s="182" t="s">
        <v>2229</v>
      </c>
      <c r="E1330" s="183" t="s">
        <v>2410</v>
      </c>
      <c r="F1330" s="182" t="s">
        <v>2411</v>
      </c>
      <c r="G1330" s="191">
        <f>'5. Meetings, Trainings, Events'!$I$23</f>
        <v>0</v>
      </c>
    </row>
    <row r="1331" spans="1:7" x14ac:dyDescent="0.3">
      <c r="A1331" s="181">
        <v>1330</v>
      </c>
      <c r="B1331" s="181" t="str">
        <f t="shared" si="46"/>
        <v>0-5.07-E2</v>
      </c>
      <c r="C1331" s="182">
        <f>'1. General information'!$R$8</f>
        <v>0</v>
      </c>
      <c r="D1331" s="182" t="s">
        <v>2229</v>
      </c>
      <c r="E1331" s="183" t="s">
        <v>2412</v>
      </c>
      <c r="F1331" s="182" t="s">
        <v>2413</v>
      </c>
      <c r="G1331" s="191">
        <f>'5. Meetings, Trainings, Events'!$J$23</f>
        <v>0</v>
      </c>
    </row>
    <row r="1332" spans="1:7" x14ac:dyDescent="0.3">
      <c r="A1332" s="181">
        <v>1331</v>
      </c>
      <c r="B1332" s="181" t="str">
        <f t="shared" si="46"/>
        <v>0-5.07-E3</v>
      </c>
      <c r="C1332" s="182">
        <f>'1. General information'!$R$8</f>
        <v>0</v>
      </c>
      <c r="D1332" s="182" t="s">
        <v>2229</v>
      </c>
      <c r="E1332" s="183" t="s">
        <v>2414</v>
      </c>
      <c r="F1332" s="182" t="s">
        <v>2415</v>
      </c>
      <c r="G1332" s="191">
        <f>'5. Meetings, Trainings, Events'!$K$23</f>
        <v>0</v>
      </c>
    </row>
    <row r="1333" spans="1:7" x14ac:dyDescent="0.3">
      <c r="A1333" s="181">
        <v>1332</v>
      </c>
      <c r="B1333" s="181" t="str">
        <f t="shared" si="46"/>
        <v>0-5.07-E4</v>
      </c>
      <c r="C1333" s="182">
        <f>'1. General information'!$R$8</f>
        <v>0</v>
      </c>
      <c r="D1333" s="182" t="s">
        <v>2229</v>
      </c>
      <c r="E1333" s="183" t="s">
        <v>2416</v>
      </c>
      <c r="F1333" s="182" t="s">
        <v>2417</v>
      </c>
      <c r="G1333" s="191">
        <f>'5. Meetings, Trainings, Events'!$L$23</f>
        <v>0</v>
      </c>
    </row>
    <row r="1334" spans="1:7" x14ac:dyDescent="0.3">
      <c r="A1334" s="181">
        <v>1333</v>
      </c>
      <c r="B1334" s="181" t="str">
        <f t="shared" si="46"/>
        <v>0-5.07-E5</v>
      </c>
      <c r="C1334" s="182">
        <f>'1. General information'!$R$8</f>
        <v>0</v>
      </c>
      <c r="D1334" s="182" t="s">
        <v>2229</v>
      </c>
      <c r="E1334" s="183" t="s">
        <v>2418</v>
      </c>
      <c r="F1334" s="182" t="s">
        <v>2419</v>
      </c>
      <c r="G1334" s="191">
        <f>'5. Meetings, Trainings, Events'!$M$23</f>
        <v>0</v>
      </c>
    </row>
    <row r="1335" spans="1:7" x14ac:dyDescent="0.3">
      <c r="A1335" s="181">
        <v>1334</v>
      </c>
      <c r="B1335" s="181" t="str">
        <f t="shared" si="46"/>
        <v>0-5.07-E6</v>
      </c>
      <c r="C1335" s="182">
        <f>'1. General information'!$R$8</f>
        <v>0</v>
      </c>
      <c r="D1335" s="182" t="s">
        <v>2229</v>
      </c>
      <c r="E1335" s="183" t="s">
        <v>2420</v>
      </c>
      <c r="F1335" s="182" t="s">
        <v>2421</v>
      </c>
      <c r="G1335" s="191">
        <f>'5. Meetings, Trainings, Events'!$N$23</f>
        <v>0</v>
      </c>
    </row>
    <row r="1336" spans="1:7" x14ac:dyDescent="0.3">
      <c r="A1336" s="181">
        <v>1335</v>
      </c>
      <c r="B1336" s="181" t="str">
        <f t="shared" si="46"/>
        <v>0-5.07-E7</v>
      </c>
      <c r="C1336" s="182">
        <f>'1. General information'!$R$8</f>
        <v>0</v>
      </c>
      <c r="D1336" s="182" t="s">
        <v>2229</v>
      </c>
      <c r="E1336" s="183" t="s">
        <v>2422</v>
      </c>
      <c r="F1336" s="182" t="s">
        <v>2423</v>
      </c>
      <c r="G1336" s="191">
        <f>'5. Meetings, Trainings, Events'!$O$23</f>
        <v>0</v>
      </c>
    </row>
    <row r="1337" spans="1:7" x14ac:dyDescent="0.3">
      <c r="A1337" s="181">
        <v>1336</v>
      </c>
      <c r="B1337" s="181" t="str">
        <f t="shared" si="46"/>
        <v>0-5.07-E8</v>
      </c>
      <c r="C1337" s="182">
        <f>'1. General information'!$R$8</f>
        <v>0</v>
      </c>
      <c r="D1337" s="182" t="s">
        <v>2229</v>
      </c>
      <c r="E1337" s="183" t="s">
        <v>2424</v>
      </c>
      <c r="F1337" s="182" t="s">
        <v>2425</v>
      </c>
      <c r="G1337" s="191">
        <f>'5. Meetings, Trainings, Events'!$P$23</f>
        <v>0</v>
      </c>
    </row>
    <row r="1338" spans="1:7" x14ac:dyDescent="0.3">
      <c r="A1338" s="181">
        <v>1337</v>
      </c>
      <c r="B1338" s="181" t="str">
        <f t="shared" si="46"/>
        <v>0-5.07-E9</v>
      </c>
      <c r="C1338" s="182">
        <f>'1. General information'!$R$8</f>
        <v>0</v>
      </c>
      <c r="D1338" s="182" t="s">
        <v>2229</v>
      </c>
      <c r="E1338" s="183" t="s">
        <v>2426</v>
      </c>
      <c r="F1338" s="182" t="s">
        <v>2427</v>
      </c>
      <c r="G1338" s="191">
        <f>'5. Meetings, Trainings, Events'!$Q$23</f>
        <v>0</v>
      </c>
    </row>
    <row r="1339" spans="1:7" x14ac:dyDescent="0.3">
      <c r="A1339" s="181">
        <v>1338</v>
      </c>
      <c r="B1339" s="181" t="str">
        <f t="shared" si="46"/>
        <v>0-5.07-E10</v>
      </c>
      <c r="C1339" s="182">
        <f>'1. General information'!$R$8</f>
        <v>0</v>
      </c>
      <c r="D1339" s="182" t="s">
        <v>2229</v>
      </c>
      <c r="E1339" s="183" t="s">
        <v>2428</v>
      </c>
      <c r="F1339" s="182" t="s">
        <v>2429</v>
      </c>
      <c r="G1339" s="191">
        <f>'5. Meetings, Trainings, Events'!$R$23</f>
        <v>0</v>
      </c>
    </row>
    <row r="1340" spans="1:7" x14ac:dyDescent="0.3">
      <c r="A1340" s="181">
        <v>1339</v>
      </c>
      <c r="B1340" s="181" t="str">
        <f t="shared" si="46"/>
        <v>0-5.07a-E1</v>
      </c>
      <c r="C1340" s="182">
        <f>'1. General information'!$R$8</f>
        <v>0</v>
      </c>
      <c r="D1340" s="182" t="s">
        <v>2229</v>
      </c>
      <c r="E1340" s="183" t="s">
        <v>2430</v>
      </c>
      <c r="F1340" s="182" t="s">
        <v>2431</v>
      </c>
      <c r="G1340" s="191">
        <f>'5. Meetings, Trainings, Events'!$I$24</f>
        <v>0</v>
      </c>
    </row>
    <row r="1341" spans="1:7" x14ac:dyDescent="0.3">
      <c r="A1341" s="181">
        <v>1340</v>
      </c>
      <c r="B1341" s="181" t="str">
        <f t="shared" si="46"/>
        <v>0-5.07a-E2</v>
      </c>
      <c r="C1341" s="182">
        <f>'1. General information'!$R$8</f>
        <v>0</v>
      </c>
      <c r="D1341" s="182" t="s">
        <v>2229</v>
      </c>
      <c r="E1341" s="183" t="s">
        <v>2432</v>
      </c>
      <c r="F1341" s="182" t="s">
        <v>2433</v>
      </c>
      <c r="G1341" s="191">
        <f>'5. Meetings, Trainings, Events'!$J$24</f>
        <v>0</v>
      </c>
    </row>
    <row r="1342" spans="1:7" x14ac:dyDescent="0.3">
      <c r="A1342" s="181">
        <v>1341</v>
      </c>
      <c r="B1342" s="181" t="str">
        <f t="shared" si="46"/>
        <v>0-5.07a-E3</v>
      </c>
      <c r="C1342" s="182">
        <f>'1. General information'!$R$8</f>
        <v>0</v>
      </c>
      <c r="D1342" s="182" t="s">
        <v>2229</v>
      </c>
      <c r="E1342" s="183" t="s">
        <v>2434</v>
      </c>
      <c r="F1342" s="182" t="s">
        <v>2435</v>
      </c>
      <c r="G1342" s="191">
        <f>'5. Meetings, Trainings, Events'!$K$24</f>
        <v>0</v>
      </c>
    </row>
    <row r="1343" spans="1:7" x14ac:dyDescent="0.3">
      <c r="A1343" s="181">
        <v>1342</v>
      </c>
      <c r="B1343" s="181" t="str">
        <f t="shared" si="46"/>
        <v>0-5.07a-E4</v>
      </c>
      <c r="C1343" s="182">
        <f>'1. General information'!$R$8</f>
        <v>0</v>
      </c>
      <c r="D1343" s="182" t="s">
        <v>2229</v>
      </c>
      <c r="E1343" s="183" t="s">
        <v>2436</v>
      </c>
      <c r="F1343" s="182" t="s">
        <v>2437</v>
      </c>
      <c r="G1343" s="191">
        <f>'5. Meetings, Trainings, Events'!$L$24</f>
        <v>0</v>
      </c>
    </row>
    <row r="1344" spans="1:7" x14ac:dyDescent="0.3">
      <c r="A1344" s="181">
        <v>1343</v>
      </c>
      <c r="B1344" s="181" t="str">
        <f t="shared" si="46"/>
        <v>0-5.07a-E5</v>
      </c>
      <c r="C1344" s="182">
        <f>'1. General information'!$R$8</f>
        <v>0</v>
      </c>
      <c r="D1344" s="182" t="s">
        <v>2229</v>
      </c>
      <c r="E1344" s="183" t="s">
        <v>2438</v>
      </c>
      <c r="F1344" s="182" t="s">
        <v>2439</v>
      </c>
      <c r="G1344" s="191">
        <f>'5. Meetings, Trainings, Events'!$M$24</f>
        <v>0</v>
      </c>
    </row>
    <row r="1345" spans="1:7" x14ac:dyDescent="0.3">
      <c r="A1345" s="181">
        <v>1344</v>
      </c>
      <c r="B1345" s="181" t="str">
        <f t="shared" si="46"/>
        <v>0-5.07a-E6</v>
      </c>
      <c r="C1345" s="182">
        <f>'1. General information'!$R$8</f>
        <v>0</v>
      </c>
      <c r="D1345" s="182" t="s">
        <v>2229</v>
      </c>
      <c r="E1345" s="183" t="s">
        <v>2440</v>
      </c>
      <c r="F1345" s="182" t="s">
        <v>2441</v>
      </c>
      <c r="G1345" s="191">
        <f>'5. Meetings, Trainings, Events'!$N$24</f>
        <v>0</v>
      </c>
    </row>
    <row r="1346" spans="1:7" x14ac:dyDescent="0.3">
      <c r="A1346" s="181">
        <v>1345</v>
      </c>
      <c r="B1346" s="181" t="str">
        <f t="shared" si="46"/>
        <v>0-5.07a-E7</v>
      </c>
      <c r="C1346" s="182">
        <f>'1. General information'!$R$8</f>
        <v>0</v>
      </c>
      <c r="D1346" s="182" t="s">
        <v>2229</v>
      </c>
      <c r="E1346" s="183" t="s">
        <v>2442</v>
      </c>
      <c r="F1346" s="182" t="s">
        <v>2443</v>
      </c>
      <c r="G1346" s="191">
        <f>'5. Meetings, Trainings, Events'!$O$24</f>
        <v>0</v>
      </c>
    </row>
    <row r="1347" spans="1:7" x14ac:dyDescent="0.3">
      <c r="A1347" s="181">
        <v>1346</v>
      </c>
      <c r="B1347" s="181" t="str">
        <f t="shared" si="46"/>
        <v>0-5.07a-E8</v>
      </c>
      <c r="C1347" s="182">
        <f>'1. General information'!$R$8</f>
        <v>0</v>
      </c>
      <c r="D1347" s="182" t="s">
        <v>2229</v>
      </c>
      <c r="E1347" s="183" t="s">
        <v>2444</v>
      </c>
      <c r="F1347" s="182" t="s">
        <v>2445</v>
      </c>
      <c r="G1347" s="191">
        <f>'5. Meetings, Trainings, Events'!$P$24</f>
        <v>0</v>
      </c>
    </row>
    <row r="1348" spans="1:7" x14ac:dyDescent="0.3">
      <c r="A1348" s="181">
        <v>1347</v>
      </c>
      <c r="B1348" s="181" t="str">
        <f t="shared" si="46"/>
        <v>0-5.07a-E9</v>
      </c>
      <c r="C1348" s="182">
        <f>'1. General information'!$R$8</f>
        <v>0</v>
      </c>
      <c r="D1348" s="182" t="s">
        <v>2229</v>
      </c>
      <c r="E1348" s="183" t="s">
        <v>2446</v>
      </c>
      <c r="F1348" s="182" t="s">
        <v>2447</v>
      </c>
      <c r="G1348" s="191">
        <f>'5. Meetings, Trainings, Events'!$Q$24</f>
        <v>0</v>
      </c>
    </row>
    <row r="1349" spans="1:7" x14ac:dyDescent="0.3">
      <c r="A1349" s="181">
        <v>1348</v>
      </c>
      <c r="B1349" s="181" t="str">
        <f t="shared" si="46"/>
        <v>0-5.07a-E10</v>
      </c>
      <c r="C1349" s="182">
        <f>'1. General information'!$R$8</f>
        <v>0</v>
      </c>
      <c r="D1349" s="182" t="s">
        <v>2229</v>
      </c>
      <c r="E1349" s="183" t="s">
        <v>2448</v>
      </c>
      <c r="F1349" s="182" t="s">
        <v>2449</v>
      </c>
      <c r="G1349" s="191">
        <f>'5. Meetings, Trainings, Events'!$R$24</f>
        <v>0</v>
      </c>
    </row>
    <row r="1350" spans="1:7" x14ac:dyDescent="0.3">
      <c r="A1350" s="181">
        <v>1349</v>
      </c>
      <c r="B1350" s="181" t="str">
        <f t="shared" ref="B1350:B1359" si="47">CONCATENATE(LEFT(C1350,2),"-",E1350)</f>
        <v>0-5.07b-E1</v>
      </c>
      <c r="C1350" s="182">
        <f>'1. General information'!$R$8</f>
        <v>0</v>
      </c>
      <c r="D1350" s="182" t="s">
        <v>2229</v>
      </c>
      <c r="E1350" s="183" t="s">
        <v>12235</v>
      </c>
      <c r="F1350" s="182" t="s">
        <v>12245</v>
      </c>
      <c r="G1350" s="191">
        <f>'5. Meetings, Trainings, Events'!$I$25</f>
        <v>0</v>
      </c>
    </row>
    <row r="1351" spans="1:7" x14ac:dyDescent="0.3">
      <c r="A1351" s="181">
        <v>1350</v>
      </c>
      <c r="B1351" s="181" t="str">
        <f t="shared" si="47"/>
        <v>0-5.07b-E2</v>
      </c>
      <c r="C1351" s="182">
        <f>'1. General information'!$R$8</f>
        <v>0</v>
      </c>
      <c r="D1351" s="182" t="s">
        <v>2229</v>
      </c>
      <c r="E1351" s="183" t="s">
        <v>12236</v>
      </c>
      <c r="F1351" s="182" t="s">
        <v>12246</v>
      </c>
      <c r="G1351" s="191">
        <f>'5. Meetings, Trainings, Events'!$J$25</f>
        <v>0</v>
      </c>
    </row>
    <row r="1352" spans="1:7" x14ac:dyDescent="0.3">
      <c r="A1352" s="181">
        <v>1351</v>
      </c>
      <c r="B1352" s="181" t="str">
        <f t="shared" si="47"/>
        <v>0-5.07b-E3</v>
      </c>
      <c r="C1352" s="182">
        <f>'1. General information'!$R$8</f>
        <v>0</v>
      </c>
      <c r="D1352" s="182" t="s">
        <v>2229</v>
      </c>
      <c r="E1352" s="183" t="s">
        <v>12237</v>
      </c>
      <c r="F1352" s="182" t="s">
        <v>12247</v>
      </c>
      <c r="G1352" s="191">
        <f>'5. Meetings, Trainings, Events'!$K$25</f>
        <v>0</v>
      </c>
    </row>
    <row r="1353" spans="1:7" x14ac:dyDescent="0.3">
      <c r="A1353" s="181">
        <v>1352</v>
      </c>
      <c r="B1353" s="181" t="str">
        <f t="shared" si="47"/>
        <v>0-5.07b-E4</v>
      </c>
      <c r="C1353" s="182">
        <f>'1. General information'!$R$8</f>
        <v>0</v>
      </c>
      <c r="D1353" s="182" t="s">
        <v>2229</v>
      </c>
      <c r="E1353" s="183" t="s">
        <v>12238</v>
      </c>
      <c r="F1353" s="182" t="s">
        <v>12248</v>
      </c>
      <c r="G1353" s="191">
        <f>'5. Meetings, Trainings, Events'!$L$25</f>
        <v>0</v>
      </c>
    </row>
    <row r="1354" spans="1:7" x14ac:dyDescent="0.3">
      <c r="A1354" s="181">
        <v>1353</v>
      </c>
      <c r="B1354" s="181" t="str">
        <f t="shared" si="47"/>
        <v>0-5.07b-E5</v>
      </c>
      <c r="C1354" s="182">
        <f>'1. General information'!$R$8</f>
        <v>0</v>
      </c>
      <c r="D1354" s="182" t="s">
        <v>2229</v>
      </c>
      <c r="E1354" s="183" t="s">
        <v>12239</v>
      </c>
      <c r="F1354" s="182" t="s">
        <v>12249</v>
      </c>
      <c r="G1354" s="191">
        <f>'5. Meetings, Trainings, Events'!$M$25</f>
        <v>0</v>
      </c>
    </row>
    <row r="1355" spans="1:7" x14ac:dyDescent="0.3">
      <c r="A1355" s="181">
        <v>1354</v>
      </c>
      <c r="B1355" s="181" t="str">
        <f t="shared" si="47"/>
        <v>0-5.07b-E6</v>
      </c>
      <c r="C1355" s="182">
        <f>'1. General information'!$R$8</f>
        <v>0</v>
      </c>
      <c r="D1355" s="182" t="s">
        <v>2229</v>
      </c>
      <c r="E1355" s="183" t="s">
        <v>12240</v>
      </c>
      <c r="F1355" s="182" t="s">
        <v>12250</v>
      </c>
      <c r="G1355" s="191">
        <f>'5. Meetings, Trainings, Events'!$N$25</f>
        <v>0</v>
      </c>
    </row>
    <row r="1356" spans="1:7" x14ac:dyDescent="0.3">
      <c r="A1356" s="181">
        <v>1355</v>
      </c>
      <c r="B1356" s="181" t="str">
        <f t="shared" si="47"/>
        <v>0-5.07b-E7</v>
      </c>
      <c r="C1356" s="182">
        <f>'1. General information'!$R$8</f>
        <v>0</v>
      </c>
      <c r="D1356" s="182" t="s">
        <v>2229</v>
      </c>
      <c r="E1356" s="183" t="s">
        <v>12241</v>
      </c>
      <c r="F1356" s="182" t="s">
        <v>12251</v>
      </c>
      <c r="G1356" s="191">
        <f>'5. Meetings, Trainings, Events'!$O$25</f>
        <v>0</v>
      </c>
    </row>
    <row r="1357" spans="1:7" x14ac:dyDescent="0.3">
      <c r="A1357" s="181">
        <v>1356</v>
      </c>
      <c r="B1357" s="181" t="str">
        <f t="shared" si="47"/>
        <v>0-5.07b-E8</v>
      </c>
      <c r="C1357" s="182">
        <f>'1. General information'!$R$8</f>
        <v>0</v>
      </c>
      <c r="D1357" s="182" t="s">
        <v>2229</v>
      </c>
      <c r="E1357" s="183" t="s">
        <v>12242</v>
      </c>
      <c r="F1357" s="182" t="s">
        <v>12252</v>
      </c>
      <c r="G1357" s="191">
        <f>'5. Meetings, Trainings, Events'!$P$25</f>
        <v>0</v>
      </c>
    </row>
    <row r="1358" spans="1:7" x14ac:dyDescent="0.3">
      <c r="A1358" s="181">
        <v>1357</v>
      </c>
      <c r="B1358" s="181" t="str">
        <f t="shared" si="47"/>
        <v>0-5.07b-E9</v>
      </c>
      <c r="C1358" s="182">
        <f>'1. General information'!$R$8</f>
        <v>0</v>
      </c>
      <c r="D1358" s="182" t="s">
        <v>2229</v>
      </c>
      <c r="E1358" s="183" t="s">
        <v>12243</v>
      </c>
      <c r="F1358" s="182" t="s">
        <v>12253</v>
      </c>
      <c r="G1358" s="191">
        <f>'5. Meetings, Trainings, Events'!$Q$25</f>
        <v>0</v>
      </c>
    </row>
    <row r="1359" spans="1:7" x14ac:dyDescent="0.3">
      <c r="A1359" s="181">
        <v>1358</v>
      </c>
      <c r="B1359" s="181" t="str">
        <f t="shared" si="47"/>
        <v>0-5.07b-E10</v>
      </c>
      <c r="C1359" s="182">
        <f>'1. General information'!$R$8</f>
        <v>0</v>
      </c>
      <c r="D1359" s="182" t="s">
        <v>2229</v>
      </c>
      <c r="E1359" s="183" t="s">
        <v>12244</v>
      </c>
      <c r="F1359" s="182" t="s">
        <v>12254</v>
      </c>
      <c r="G1359" s="191">
        <f>'5. Meetings, Trainings, Events'!$R$25</f>
        <v>0</v>
      </c>
    </row>
    <row r="1360" spans="1:7" x14ac:dyDescent="0.3">
      <c r="A1360" s="181">
        <v>1359</v>
      </c>
      <c r="B1360" s="181" t="str">
        <f t="shared" si="46"/>
        <v>0-5.08a-E1</v>
      </c>
      <c r="C1360" s="182">
        <f>'1. General information'!$R$8</f>
        <v>0</v>
      </c>
      <c r="D1360" s="182" t="s">
        <v>2229</v>
      </c>
      <c r="E1360" s="183" t="s">
        <v>2450</v>
      </c>
      <c r="F1360" s="182" t="s">
        <v>2451</v>
      </c>
      <c r="G1360" s="191">
        <f>'5. Meetings, Trainings, Events'!$I$28</f>
        <v>0</v>
      </c>
    </row>
    <row r="1361" spans="1:7" x14ac:dyDescent="0.3">
      <c r="A1361" s="181">
        <v>1360</v>
      </c>
      <c r="B1361" s="181" t="str">
        <f t="shared" si="46"/>
        <v>0-5.08a-E2</v>
      </c>
      <c r="C1361" s="182">
        <f>'1. General information'!$R$8</f>
        <v>0</v>
      </c>
      <c r="D1361" s="182" t="s">
        <v>2229</v>
      </c>
      <c r="E1361" s="183" t="s">
        <v>2452</v>
      </c>
      <c r="F1361" s="182" t="s">
        <v>2453</v>
      </c>
      <c r="G1361" s="191">
        <f>'5. Meetings, Trainings, Events'!$J$28</f>
        <v>0</v>
      </c>
    </row>
    <row r="1362" spans="1:7" x14ac:dyDescent="0.3">
      <c r="A1362" s="181">
        <v>1361</v>
      </c>
      <c r="B1362" s="181" t="str">
        <f t="shared" si="46"/>
        <v>0-5.08a-E3</v>
      </c>
      <c r="C1362" s="182">
        <f>'1. General information'!$R$8</f>
        <v>0</v>
      </c>
      <c r="D1362" s="182" t="s">
        <v>2229</v>
      </c>
      <c r="E1362" s="183" t="s">
        <v>2454</v>
      </c>
      <c r="F1362" s="182" t="s">
        <v>2455</v>
      </c>
      <c r="G1362" s="191">
        <f>'5. Meetings, Trainings, Events'!$K$28</f>
        <v>0</v>
      </c>
    </row>
    <row r="1363" spans="1:7" x14ac:dyDescent="0.3">
      <c r="A1363" s="181">
        <v>1362</v>
      </c>
      <c r="B1363" s="181" t="str">
        <f t="shared" si="46"/>
        <v>0-5.08a-E4</v>
      </c>
      <c r="C1363" s="182">
        <f>'1. General information'!$R$8</f>
        <v>0</v>
      </c>
      <c r="D1363" s="182" t="s">
        <v>2229</v>
      </c>
      <c r="E1363" s="183" t="s">
        <v>2456</v>
      </c>
      <c r="F1363" s="182" t="s">
        <v>2457</v>
      </c>
      <c r="G1363" s="191">
        <f>'5. Meetings, Trainings, Events'!$L$28</f>
        <v>0</v>
      </c>
    </row>
    <row r="1364" spans="1:7" x14ac:dyDescent="0.3">
      <c r="A1364" s="181">
        <v>1363</v>
      </c>
      <c r="B1364" s="181" t="str">
        <f t="shared" si="46"/>
        <v>0-5.08a-E5</v>
      </c>
      <c r="C1364" s="182">
        <f>'1. General information'!$R$8</f>
        <v>0</v>
      </c>
      <c r="D1364" s="182" t="s">
        <v>2229</v>
      </c>
      <c r="E1364" s="183" t="s">
        <v>2458</v>
      </c>
      <c r="F1364" s="182" t="s">
        <v>2459</v>
      </c>
      <c r="G1364" s="191">
        <f>'5. Meetings, Trainings, Events'!$M$28</f>
        <v>0</v>
      </c>
    </row>
    <row r="1365" spans="1:7" x14ac:dyDescent="0.3">
      <c r="A1365" s="181">
        <v>1364</v>
      </c>
      <c r="B1365" s="181" t="str">
        <f t="shared" si="46"/>
        <v>0-5.08a-E6</v>
      </c>
      <c r="C1365" s="182">
        <f>'1. General information'!$R$8</f>
        <v>0</v>
      </c>
      <c r="D1365" s="182" t="s">
        <v>2229</v>
      </c>
      <c r="E1365" s="183" t="s">
        <v>2460</v>
      </c>
      <c r="F1365" s="182" t="s">
        <v>2461</v>
      </c>
      <c r="G1365" s="191">
        <f>'5. Meetings, Trainings, Events'!$N$28</f>
        <v>0</v>
      </c>
    </row>
    <row r="1366" spans="1:7" x14ac:dyDescent="0.3">
      <c r="A1366" s="181">
        <v>1365</v>
      </c>
      <c r="B1366" s="181" t="str">
        <f t="shared" si="46"/>
        <v>0-5.08a-E7</v>
      </c>
      <c r="C1366" s="182">
        <f>'1. General information'!$R$8</f>
        <v>0</v>
      </c>
      <c r="D1366" s="182" t="s">
        <v>2229</v>
      </c>
      <c r="E1366" s="183" t="s">
        <v>2462</v>
      </c>
      <c r="F1366" s="182" t="s">
        <v>2463</v>
      </c>
      <c r="G1366" s="191">
        <f>'5. Meetings, Trainings, Events'!$O$28</f>
        <v>0</v>
      </c>
    </row>
    <row r="1367" spans="1:7" x14ac:dyDescent="0.3">
      <c r="A1367" s="181">
        <v>1366</v>
      </c>
      <c r="B1367" s="181" t="str">
        <f t="shared" si="46"/>
        <v>0-5.08a-E8</v>
      </c>
      <c r="C1367" s="182">
        <f>'1. General information'!$R$8</f>
        <v>0</v>
      </c>
      <c r="D1367" s="182" t="s">
        <v>2229</v>
      </c>
      <c r="E1367" s="183" t="s">
        <v>2464</v>
      </c>
      <c r="F1367" s="182" t="s">
        <v>2465</v>
      </c>
      <c r="G1367" s="191">
        <f>'5. Meetings, Trainings, Events'!$P$28</f>
        <v>0</v>
      </c>
    </row>
    <row r="1368" spans="1:7" x14ac:dyDescent="0.3">
      <c r="A1368" s="181">
        <v>1367</v>
      </c>
      <c r="B1368" s="181" t="str">
        <f t="shared" si="46"/>
        <v>0-5.08a-E9</v>
      </c>
      <c r="C1368" s="182">
        <f>'1. General information'!$R$8</f>
        <v>0</v>
      </c>
      <c r="D1368" s="182" t="s">
        <v>2229</v>
      </c>
      <c r="E1368" s="183" t="s">
        <v>2466</v>
      </c>
      <c r="F1368" s="182" t="s">
        <v>2467</v>
      </c>
      <c r="G1368" s="191">
        <f>'5. Meetings, Trainings, Events'!$Q$28</f>
        <v>0</v>
      </c>
    </row>
    <row r="1369" spans="1:7" x14ac:dyDescent="0.3">
      <c r="A1369" s="181">
        <v>1368</v>
      </c>
      <c r="B1369" s="181" t="str">
        <f t="shared" si="46"/>
        <v>0-5.08a-E10</v>
      </c>
      <c r="C1369" s="182">
        <f>'1. General information'!$R$8</f>
        <v>0</v>
      </c>
      <c r="D1369" s="182" t="s">
        <v>2229</v>
      </c>
      <c r="E1369" s="183" t="s">
        <v>2468</v>
      </c>
      <c r="F1369" s="182" t="s">
        <v>2469</v>
      </c>
      <c r="G1369" s="191">
        <f>'5. Meetings, Trainings, Events'!$R$28</f>
        <v>0</v>
      </c>
    </row>
    <row r="1370" spans="1:7" x14ac:dyDescent="0.3">
      <c r="A1370" s="181">
        <v>1369</v>
      </c>
      <c r="B1370" s="181" t="str">
        <f t="shared" si="46"/>
        <v>0-5.08b-E1</v>
      </c>
      <c r="C1370" s="182">
        <f>'1. General information'!$R$8</f>
        <v>0</v>
      </c>
      <c r="D1370" s="182" t="s">
        <v>2229</v>
      </c>
      <c r="E1370" s="183" t="s">
        <v>2470</v>
      </c>
      <c r="F1370" s="182" t="s">
        <v>2471</v>
      </c>
      <c r="G1370" s="191">
        <f>'5. Meetings, Trainings, Events'!$I$29</f>
        <v>0</v>
      </c>
    </row>
    <row r="1371" spans="1:7" x14ac:dyDescent="0.3">
      <c r="A1371" s="181">
        <v>1370</v>
      </c>
      <c r="B1371" s="181" t="str">
        <f t="shared" si="46"/>
        <v>0-5.08b-E2</v>
      </c>
      <c r="C1371" s="182">
        <f>'1. General information'!$R$8</f>
        <v>0</v>
      </c>
      <c r="D1371" s="182" t="s">
        <v>2229</v>
      </c>
      <c r="E1371" s="183" t="s">
        <v>2472</v>
      </c>
      <c r="F1371" s="182" t="s">
        <v>2473</v>
      </c>
      <c r="G1371" s="191">
        <f>'5. Meetings, Trainings, Events'!$J$29</f>
        <v>0</v>
      </c>
    </row>
    <row r="1372" spans="1:7" x14ac:dyDescent="0.3">
      <c r="A1372" s="181">
        <v>1371</v>
      </c>
      <c r="B1372" s="181" t="str">
        <f t="shared" si="46"/>
        <v>0-5.08b-E3</v>
      </c>
      <c r="C1372" s="182">
        <f>'1. General information'!$R$8</f>
        <v>0</v>
      </c>
      <c r="D1372" s="182" t="s">
        <v>2229</v>
      </c>
      <c r="E1372" s="183" t="s">
        <v>2474</v>
      </c>
      <c r="F1372" s="182" t="s">
        <v>2475</v>
      </c>
      <c r="G1372" s="191">
        <f>'5. Meetings, Trainings, Events'!$K$29</f>
        <v>0</v>
      </c>
    </row>
    <row r="1373" spans="1:7" x14ac:dyDescent="0.3">
      <c r="A1373" s="181">
        <v>1372</v>
      </c>
      <c r="B1373" s="181" t="str">
        <f t="shared" si="46"/>
        <v>0-5.08b-E4</v>
      </c>
      <c r="C1373" s="182">
        <f>'1. General information'!$R$8</f>
        <v>0</v>
      </c>
      <c r="D1373" s="182" t="s">
        <v>2229</v>
      </c>
      <c r="E1373" s="183" t="s">
        <v>2476</v>
      </c>
      <c r="F1373" s="182" t="s">
        <v>2477</v>
      </c>
      <c r="G1373" s="191">
        <f>'5. Meetings, Trainings, Events'!$L$29</f>
        <v>0</v>
      </c>
    </row>
    <row r="1374" spans="1:7" x14ac:dyDescent="0.3">
      <c r="A1374" s="181">
        <v>1373</v>
      </c>
      <c r="B1374" s="181" t="str">
        <f t="shared" si="46"/>
        <v>0-5.08b-E5</v>
      </c>
      <c r="C1374" s="182">
        <f>'1. General information'!$R$8</f>
        <v>0</v>
      </c>
      <c r="D1374" s="182" t="s">
        <v>2229</v>
      </c>
      <c r="E1374" s="183" t="s">
        <v>2478</v>
      </c>
      <c r="F1374" s="182" t="s">
        <v>2479</v>
      </c>
      <c r="G1374" s="191">
        <f>'5. Meetings, Trainings, Events'!$M$29</f>
        <v>0</v>
      </c>
    </row>
    <row r="1375" spans="1:7" x14ac:dyDescent="0.3">
      <c r="A1375" s="181">
        <v>1374</v>
      </c>
      <c r="B1375" s="181" t="str">
        <f t="shared" si="46"/>
        <v>0-5.08b-E6</v>
      </c>
      <c r="C1375" s="182">
        <f>'1. General information'!$R$8</f>
        <v>0</v>
      </c>
      <c r="D1375" s="182" t="s">
        <v>2229</v>
      </c>
      <c r="E1375" s="183" t="s">
        <v>2480</v>
      </c>
      <c r="F1375" s="182" t="s">
        <v>2481</v>
      </c>
      <c r="G1375" s="191">
        <f>'5. Meetings, Trainings, Events'!$N$29</f>
        <v>0</v>
      </c>
    </row>
    <row r="1376" spans="1:7" x14ac:dyDescent="0.3">
      <c r="A1376" s="181">
        <v>1375</v>
      </c>
      <c r="B1376" s="181" t="str">
        <f t="shared" si="46"/>
        <v>0-5.08b-E7</v>
      </c>
      <c r="C1376" s="182">
        <f>'1. General information'!$R$8</f>
        <v>0</v>
      </c>
      <c r="D1376" s="182" t="s">
        <v>2229</v>
      </c>
      <c r="E1376" s="183" t="s">
        <v>2482</v>
      </c>
      <c r="F1376" s="182" t="s">
        <v>2483</v>
      </c>
      <c r="G1376" s="191">
        <f>'5. Meetings, Trainings, Events'!$O$29</f>
        <v>0</v>
      </c>
    </row>
    <row r="1377" spans="1:7" x14ac:dyDescent="0.3">
      <c r="A1377" s="181">
        <v>1376</v>
      </c>
      <c r="B1377" s="181" t="str">
        <f t="shared" si="46"/>
        <v>0-5.08b-E8</v>
      </c>
      <c r="C1377" s="182">
        <f>'1. General information'!$R$8</f>
        <v>0</v>
      </c>
      <c r="D1377" s="182" t="s">
        <v>2229</v>
      </c>
      <c r="E1377" s="183" t="s">
        <v>2484</v>
      </c>
      <c r="F1377" s="182" t="s">
        <v>2485</v>
      </c>
      <c r="G1377" s="191">
        <f>'5. Meetings, Trainings, Events'!$P$29</f>
        <v>0</v>
      </c>
    </row>
    <row r="1378" spans="1:7" x14ac:dyDescent="0.3">
      <c r="A1378" s="181">
        <v>1377</v>
      </c>
      <c r="B1378" s="181" t="str">
        <f t="shared" si="46"/>
        <v>0-5.08b-E9</v>
      </c>
      <c r="C1378" s="182">
        <f>'1. General information'!$R$8</f>
        <v>0</v>
      </c>
      <c r="D1378" s="182" t="s">
        <v>2229</v>
      </c>
      <c r="E1378" s="183" t="s">
        <v>2486</v>
      </c>
      <c r="F1378" s="182" t="s">
        <v>2487</v>
      </c>
      <c r="G1378" s="191">
        <f>'5. Meetings, Trainings, Events'!$Q$29</f>
        <v>0</v>
      </c>
    </row>
    <row r="1379" spans="1:7" x14ac:dyDescent="0.3">
      <c r="A1379" s="181">
        <v>1378</v>
      </c>
      <c r="B1379" s="181" t="str">
        <f t="shared" si="46"/>
        <v>0-5.08b-E10</v>
      </c>
      <c r="C1379" s="182">
        <f>'1. General information'!$R$8</f>
        <v>0</v>
      </c>
      <c r="D1379" s="182" t="s">
        <v>2229</v>
      </c>
      <c r="E1379" s="183" t="s">
        <v>2488</v>
      </c>
      <c r="F1379" s="182" t="s">
        <v>2489</v>
      </c>
      <c r="G1379" s="191">
        <f>'5. Meetings, Trainings, Events'!$R$29</f>
        <v>0</v>
      </c>
    </row>
    <row r="1380" spans="1:7" x14ac:dyDescent="0.3">
      <c r="A1380" s="181">
        <v>1379</v>
      </c>
      <c r="B1380" s="181" t="str">
        <f t="shared" si="46"/>
        <v>0-5.08c-E1</v>
      </c>
      <c r="C1380" s="182">
        <f>'1. General information'!$R$8</f>
        <v>0</v>
      </c>
      <c r="D1380" s="182" t="s">
        <v>2229</v>
      </c>
      <c r="E1380" s="183" t="s">
        <v>2490</v>
      </c>
      <c r="F1380" s="182" t="s">
        <v>2491</v>
      </c>
      <c r="G1380" s="191">
        <f>'5. Meetings, Trainings, Events'!$I$30</f>
        <v>0</v>
      </c>
    </row>
    <row r="1381" spans="1:7" x14ac:dyDescent="0.3">
      <c r="A1381" s="181">
        <v>1380</v>
      </c>
      <c r="B1381" s="181" t="str">
        <f t="shared" si="46"/>
        <v>0-5.08c-E2</v>
      </c>
      <c r="C1381" s="182">
        <f>'1. General information'!$R$8</f>
        <v>0</v>
      </c>
      <c r="D1381" s="182" t="s">
        <v>2229</v>
      </c>
      <c r="E1381" s="183" t="s">
        <v>2492</v>
      </c>
      <c r="F1381" s="182" t="s">
        <v>2493</v>
      </c>
      <c r="G1381" s="191">
        <f>'5. Meetings, Trainings, Events'!$J$30</f>
        <v>0</v>
      </c>
    </row>
    <row r="1382" spans="1:7" x14ac:dyDescent="0.3">
      <c r="A1382" s="181">
        <v>1381</v>
      </c>
      <c r="B1382" s="181" t="str">
        <f t="shared" si="46"/>
        <v>0-5.08c-E3</v>
      </c>
      <c r="C1382" s="182">
        <f>'1. General information'!$R$8</f>
        <v>0</v>
      </c>
      <c r="D1382" s="182" t="s">
        <v>2229</v>
      </c>
      <c r="E1382" s="183" t="s">
        <v>2494</v>
      </c>
      <c r="F1382" s="182" t="s">
        <v>2495</v>
      </c>
      <c r="G1382" s="191">
        <f>'5. Meetings, Trainings, Events'!$K$30</f>
        <v>0</v>
      </c>
    </row>
    <row r="1383" spans="1:7" x14ac:dyDescent="0.3">
      <c r="A1383" s="181">
        <v>1382</v>
      </c>
      <c r="B1383" s="181" t="str">
        <f t="shared" si="46"/>
        <v>0-5.08c-E4</v>
      </c>
      <c r="C1383" s="182">
        <f>'1. General information'!$R$8</f>
        <v>0</v>
      </c>
      <c r="D1383" s="182" t="s">
        <v>2229</v>
      </c>
      <c r="E1383" s="183" t="s">
        <v>2496</v>
      </c>
      <c r="F1383" s="182" t="s">
        <v>2497</v>
      </c>
      <c r="G1383" s="191">
        <f>'5. Meetings, Trainings, Events'!$L$30</f>
        <v>0</v>
      </c>
    </row>
    <row r="1384" spans="1:7" x14ac:dyDescent="0.3">
      <c r="A1384" s="181">
        <v>1383</v>
      </c>
      <c r="B1384" s="181" t="str">
        <f t="shared" si="46"/>
        <v>0-5.08c-E5</v>
      </c>
      <c r="C1384" s="182">
        <f>'1. General information'!$R$8</f>
        <v>0</v>
      </c>
      <c r="D1384" s="182" t="s">
        <v>2229</v>
      </c>
      <c r="E1384" s="183" t="s">
        <v>2498</v>
      </c>
      <c r="F1384" s="182" t="s">
        <v>2499</v>
      </c>
      <c r="G1384" s="191">
        <f>'5. Meetings, Trainings, Events'!$M$30</f>
        <v>0</v>
      </c>
    </row>
    <row r="1385" spans="1:7" x14ac:dyDescent="0.3">
      <c r="A1385" s="181">
        <v>1384</v>
      </c>
      <c r="B1385" s="181" t="str">
        <f t="shared" si="46"/>
        <v>0-5.08c-E6</v>
      </c>
      <c r="C1385" s="182">
        <f>'1. General information'!$R$8</f>
        <v>0</v>
      </c>
      <c r="D1385" s="182" t="s">
        <v>2229</v>
      </c>
      <c r="E1385" s="183" t="s">
        <v>2500</v>
      </c>
      <c r="F1385" s="182" t="s">
        <v>2501</v>
      </c>
      <c r="G1385" s="191">
        <f>'5. Meetings, Trainings, Events'!$N$30</f>
        <v>0</v>
      </c>
    </row>
    <row r="1386" spans="1:7" x14ac:dyDescent="0.3">
      <c r="A1386" s="181">
        <v>1385</v>
      </c>
      <c r="B1386" s="181" t="str">
        <f t="shared" si="46"/>
        <v>0-5.08c-E7</v>
      </c>
      <c r="C1386" s="182">
        <f>'1. General information'!$R$8</f>
        <v>0</v>
      </c>
      <c r="D1386" s="182" t="s">
        <v>2229</v>
      </c>
      <c r="E1386" s="183" t="s">
        <v>2502</v>
      </c>
      <c r="F1386" s="182" t="s">
        <v>2503</v>
      </c>
      <c r="G1386" s="191">
        <f>'5. Meetings, Trainings, Events'!$O$30</f>
        <v>0</v>
      </c>
    </row>
    <row r="1387" spans="1:7" x14ac:dyDescent="0.3">
      <c r="A1387" s="181">
        <v>1386</v>
      </c>
      <c r="B1387" s="181" t="str">
        <f t="shared" si="46"/>
        <v>0-5.08c-E8</v>
      </c>
      <c r="C1387" s="182">
        <f>'1. General information'!$R$8</f>
        <v>0</v>
      </c>
      <c r="D1387" s="182" t="s">
        <v>2229</v>
      </c>
      <c r="E1387" s="183" t="s">
        <v>2504</v>
      </c>
      <c r="F1387" s="182" t="s">
        <v>2505</v>
      </c>
      <c r="G1387" s="191">
        <f>'5. Meetings, Trainings, Events'!$P$30</f>
        <v>0</v>
      </c>
    </row>
    <row r="1388" spans="1:7" x14ac:dyDescent="0.3">
      <c r="A1388" s="181">
        <v>1387</v>
      </c>
      <c r="B1388" s="181" t="str">
        <f t="shared" si="46"/>
        <v>0-5.08c-E9</v>
      </c>
      <c r="C1388" s="182">
        <f>'1. General information'!$R$8</f>
        <v>0</v>
      </c>
      <c r="D1388" s="182" t="s">
        <v>2229</v>
      </c>
      <c r="E1388" s="183" t="s">
        <v>2506</v>
      </c>
      <c r="F1388" s="182" t="s">
        <v>2507</v>
      </c>
      <c r="G1388" s="191">
        <f>'5. Meetings, Trainings, Events'!$Q$30</f>
        <v>0</v>
      </c>
    </row>
    <row r="1389" spans="1:7" x14ac:dyDescent="0.3">
      <c r="A1389" s="181">
        <v>1388</v>
      </c>
      <c r="B1389" s="181" t="str">
        <f t="shared" si="46"/>
        <v>0-5.08c-E10</v>
      </c>
      <c r="C1389" s="182">
        <f>'1. General information'!$R$8</f>
        <v>0</v>
      </c>
      <c r="D1389" s="182" t="s">
        <v>2229</v>
      </c>
      <c r="E1389" s="183" t="s">
        <v>2508</v>
      </c>
      <c r="F1389" s="182" t="s">
        <v>2509</v>
      </c>
      <c r="G1389" s="191">
        <f>'5. Meetings, Trainings, Events'!$R$30</f>
        <v>0</v>
      </c>
    </row>
    <row r="1390" spans="1:7" x14ac:dyDescent="0.3">
      <c r="A1390" s="181">
        <v>1389</v>
      </c>
      <c r="B1390" s="181" t="str">
        <f t="shared" si="46"/>
        <v>0-5.08d-E1</v>
      </c>
      <c r="C1390" s="182">
        <f>'1. General information'!$R$8</f>
        <v>0</v>
      </c>
      <c r="D1390" s="182" t="s">
        <v>2229</v>
      </c>
      <c r="E1390" s="183" t="s">
        <v>2510</v>
      </c>
      <c r="F1390" s="182" t="s">
        <v>2511</v>
      </c>
      <c r="G1390" s="191">
        <f>'5. Meetings, Trainings, Events'!$I$31</f>
        <v>0</v>
      </c>
    </row>
    <row r="1391" spans="1:7" x14ac:dyDescent="0.3">
      <c r="A1391" s="181">
        <v>1390</v>
      </c>
      <c r="B1391" s="181" t="str">
        <f t="shared" si="46"/>
        <v>0-5.08d-E2</v>
      </c>
      <c r="C1391" s="182">
        <f>'1. General information'!$R$8</f>
        <v>0</v>
      </c>
      <c r="D1391" s="182" t="s">
        <v>2229</v>
      </c>
      <c r="E1391" s="183" t="s">
        <v>2512</v>
      </c>
      <c r="F1391" s="182" t="s">
        <v>2513</v>
      </c>
      <c r="G1391" s="191">
        <f>'5. Meetings, Trainings, Events'!$J$31</f>
        <v>0</v>
      </c>
    </row>
    <row r="1392" spans="1:7" x14ac:dyDescent="0.3">
      <c r="A1392" s="181">
        <v>1391</v>
      </c>
      <c r="B1392" s="181" t="str">
        <f t="shared" si="46"/>
        <v>0-5.08d-E3</v>
      </c>
      <c r="C1392" s="182">
        <f>'1. General information'!$R$8</f>
        <v>0</v>
      </c>
      <c r="D1392" s="182" t="s">
        <v>2229</v>
      </c>
      <c r="E1392" s="183" t="s">
        <v>2514</v>
      </c>
      <c r="F1392" s="182" t="s">
        <v>2515</v>
      </c>
      <c r="G1392" s="191">
        <f>'5. Meetings, Trainings, Events'!$K$31</f>
        <v>0</v>
      </c>
    </row>
    <row r="1393" spans="1:7" x14ac:dyDescent="0.3">
      <c r="A1393" s="181">
        <v>1392</v>
      </c>
      <c r="B1393" s="181" t="str">
        <f t="shared" si="46"/>
        <v>0-5.08d-E4</v>
      </c>
      <c r="C1393" s="182">
        <f>'1. General information'!$R$8</f>
        <v>0</v>
      </c>
      <c r="D1393" s="182" t="s">
        <v>2229</v>
      </c>
      <c r="E1393" s="183" t="s">
        <v>2516</v>
      </c>
      <c r="F1393" s="182" t="s">
        <v>2517</v>
      </c>
      <c r="G1393" s="191">
        <f>'5. Meetings, Trainings, Events'!$L$31</f>
        <v>0</v>
      </c>
    </row>
    <row r="1394" spans="1:7" x14ac:dyDescent="0.3">
      <c r="A1394" s="181">
        <v>1393</v>
      </c>
      <c r="B1394" s="181" t="str">
        <f t="shared" si="46"/>
        <v>0-5.08d-E5</v>
      </c>
      <c r="C1394" s="182">
        <f>'1. General information'!$R$8</f>
        <v>0</v>
      </c>
      <c r="D1394" s="182" t="s">
        <v>2229</v>
      </c>
      <c r="E1394" s="183" t="s">
        <v>2518</v>
      </c>
      <c r="F1394" s="182" t="s">
        <v>2519</v>
      </c>
      <c r="G1394" s="191">
        <f>'5. Meetings, Trainings, Events'!$M$31</f>
        <v>0</v>
      </c>
    </row>
    <row r="1395" spans="1:7" x14ac:dyDescent="0.3">
      <c r="A1395" s="181">
        <v>1394</v>
      </c>
      <c r="B1395" s="181" t="str">
        <f t="shared" si="46"/>
        <v>0-5.08d-E6</v>
      </c>
      <c r="C1395" s="182">
        <f>'1. General information'!$R$8</f>
        <v>0</v>
      </c>
      <c r="D1395" s="182" t="s">
        <v>2229</v>
      </c>
      <c r="E1395" s="183" t="s">
        <v>2520</v>
      </c>
      <c r="F1395" s="182" t="s">
        <v>2521</v>
      </c>
      <c r="G1395" s="191">
        <f>'5. Meetings, Trainings, Events'!$N$31</f>
        <v>0</v>
      </c>
    </row>
    <row r="1396" spans="1:7" x14ac:dyDescent="0.3">
      <c r="A1396" s="181">
        <v>1395</v>
      </c>
      <c r="B1396" s="181" t="str">
        <f t="shared" si="46"/>
        <v>0-5.08d-E7</v>
      </c>
      <c r="C1396" s="182">
        <f>'1. General information'!$R$8</f>
        <v>0</v>
      </c>
      <c r="D1396" s="182" t="s">
        <v>2229</v>
      </c>
      <c r="E1396" s="183" t="s">
        <v>2522</v>
      </c>
      <c r="F1396" s="182" t="s">
        <v>2523</v>
      </c>
      <c r="G1396" s="191">
        <f>'5. Meetings, Trainings, Events'!$O$31</f>
        <v>0</v>
      </c>
    </row>
    <row r="1397" spans="1:7" x14ac:dyDescent="0.3">
      <c r="A1397" s="181">
        <v>1396</v>
      </c>
      <c r="B1397" s="181" t="str">
        <f t="shared" si="46"/>
        <v>0-5.08d-E8</v>
      </c>
      <c r="C1397" s="182">
        <f>'1. General information'!$R$8</f>
        <v>0</v>
      </c>
      <c r="D1397" s="182" t="s">
        <v>2229</v>
      </c>
      <c r="E1397" s="183" t="s">
        <v>2524</v>
      </c>
      <c r="F1397" s="182" t="s">
        <v>2525</v>
      </c>
      <c r="G1397" s="191">
        <f>'5. Meetings, Trainings, Events'!$P$31</f>
        <v>0</v>
      </c>
    </row>
    <row r="1398" spans="1:7" x14ac:dyDescent="0.3">
      <c r="A1398" s="181">
        <v>1397</v>
      </c>
      <c r="B1398" s="181" t="str">
        <f t="shared" si="46"/>
        <v>0-5.08d-E9</v>
      </c>
      <c r="C1398" s="182">
        <f>'1. General information'!$R$8</f>
        <v>0</v>
      </c>
      <c r="D1398" s="182" t="s">
        <v>2229</v>
      </c>
      <c r="E1398" s="183" t="s">
        <v>2526</v>
      </c>
      <c r="F1398" s="182" t="s">
        <v>2527</v>
      </c>
      <c r="G1398" s="191">
        <f>'5. Meetings, Trainings, Events'!$Q$31</f>
        <v>0</v>
      </c>
    </row>
    <row r="1399" spans="1:7" x14ac:dyDescent="0.3">
      <c r="A1399" s="181">
        <v>1398</v>
      </c>
      <c r="B1399" s="181" t="str">
        <f t="shared" si="46"/>
        <v>0-5.08d-E10</v>
      </c>
      <c r="C1399" s="182">
        <f>'1. General information'!$R$8</f>
        <v>0</v>
      </c>
      <c r="D1399" s="182" t="s">
        <v>2229</v>
      </c>
      <c r="E1399" s="183" t="s">
        <v>2528</v>
      </c>
      <c r="F1399" s="182" t="s">
        <v>2529</v>
      </c>
      <c r="G1399" s="191">
        <f>'5. Meetings, Trainings, Events'!$R$31</f>
        <v>0</v>
      </c>
    </row>
    <row r="1400" spans="1:7" x14ac:dyDescent="0.3">
      <c r="A1400" s="181">
        <v>1399</v>
      </c>
      <c r="B1400" s="181" t="str">
        <f t="shared" si="46"/>
        <v>0-5.08e-E1</v>
      </c>
      <c r="C1400" s="182">
        <f>'1. General information'!$R$8</f>
        <v>0</v>
      </c>
      <c r="D1400" s="182" t="s">
        <v>2229</v>
      </c>
      <c r="E1400" s="183" t="s">
        <v>2530</v>
      </c>
      <c r="F1400" s="182" t="s">
        <v>2531</v>
      </c>
      <c r="G1400" s="191">
        <f>'5. Meetings, Trainings, Events'!$I$32</f>
        <v>0</v>
      </c>
    </row>
    <row r="1401" spans="1:7" x14ac:dyDescent="0.3">
      <c r="A1401" s="181">
        <v>1400</v>
      </c>
      <c r="B1401" s="181" t="str">
        <f t="shared" si="46"/>
        <v>0-5.08e-E2</v>
      </c>
      <c r="C1401" s="182">
        <f>'1. General information'!$R$8</f>
        <v>0</v>
      </c>
      <c r="D1401" s="182" t="s">
        <v>2229</v>
      </c>
      <c r="E1401" s="183" t="s">
        <v>2532</v>
      </c>
      <c r="F1401" s="182" t="s">
        <v>2533</v>
      </c>
      <c r="G1401" s="191">
        <f>'5. Meetings, Trainings, Events'!$J$32</f>
        <v>0</v>
      </c>
    </row>
    <row r="1402" spans="1:7" x14ac:dyDescent="0.3">
      <c r="A1402" s="181">
        <v>1401</v>
      </c>
      <c r="B1402" s="181" t="str">
        <f t="shared" si="46"/>
        <v>0-5.08e-E3</v>
      </c>
      <c r="C1402" s="182">
        <f>'1. General information'!$R$8</f>
        <v>0</v>
      </c>
      <c r="D1402" s="182" t="s">
        <v>2229</v>
      </c>
      <c r="E1402" s="183" t="s">
        <v>2534</v>
      </c>
      <c r="F1402" s="182" t="s">
        <v>2535</v>
      </c>
      <c r="G1402" s="191">
        <f>'5. Meetings, Trainings, Events'!$K$32</f>
        <v>0</v>
      </c>
    </row>
    <row r="1403" spans="1:7" x14ac:dyDescent="0.3">
      <c r="A1403" s="181">
        <v>1402</v>
      </c>
      <c r="B1403" s="181" t="str">
        <f t="shared" si="46"/>
        <v>0-5.08e-E4</v>
      </c>
      <c r="C1403" s="182">
        <f>'1. General information'!$R$8</f>
        <v>0</v>
      </c>
      <c r="D1403" s="182" t="s">
        <v>2229</v>
      </c>
      <c r="E1403" s="183" t="s">
        <v>2536</v>
      </c>
      <c r="F1403" s="182" t="s">
        <v>2537</v>
      </c>
      <c r="G1403" s="191">
        <f>'5. Meetings, Trainings, Events'!$L$32</f>
        <v>0</v>
      </c>
    </row>
    <row r="1404" spans="1:7" x14ac:dyDescent="0.3">
      <c r="A1404" s="181">
        <v>1403</v>
      </c>
      <c r="B1404" s="181" t="str">
        <f t="shared" si="46"/>
        <v>0-5.08e-E5</v>
      </c>
      <c r="C1404" s="182">
        <f>'1. General information'!$R$8</f>
        <v>0</v>
      </c>
      <c r="D1404" s="182" t="s">
        <v>2229</v>
      </c>
      <c r="E1404" s="183" t="s">
        <v>2538</v>
      </c>
      <c r="F1404" s="182" t="s">
        <v>2539</v>
      </c>
      <c r="G1404" s="191">
        <f>'5. Meetings, Trainings, Events'!$M$32</f>
        <v>0</v>
      </c>
    </row>
    <row r="1405" spans="1:7" x14ac:dyDescent="0.3">
      <c r="A1405" s="181">
        <v>1404</v>
      </c>
      <c r="B1405" s="181" t="str">
        <f t="shared" si="46"/>
        <v>0-5.08e-E6</v>
      </c>
      <c r="C1405" s="182">
        <f>'1. General information'!$R$8</f>
        <v>0</v>
      </c>
      <c r="D1405" s="182" t="s">
        <v>2229</v>
      </c>
      <c r="E1405" s="183" t="s">
        <v>2540</v>
      </c>
      <c r="F1405" s="182" t="s">
        <v>2541</v>
      </c>
      <c r="G1405" s="191">
        <f>'5. Meetings, Trainings, Events'!$N$32</f>
        <v>0</v>
      </c>
    </row>
    <row r="1406" spans="1:7" x14ac:dyDescent="0.3">
      <c r="A1406" s="181">
        <v>1405</v>
      </c>
      <c r="B1406" s="181" t="str">
        <f t="shared" si="46"/>
        <v>0-5.08e-E7</v>
      </c>
      <c r="C1406" s="182">
        <f>'1. General information'!$R$8</f>
        <v>0</v>
      </c>
      <c r="D1406" s="182" t="s">
        <v>2229</v>
      </c>
      <c r="E1406" s="183" t="s">
        <v>2542</v>
      </c>
      <c r="F1406" s="182" t="s">
        <v>2543</v>
      </c>
      <c r="G1406" s="191">
        <f>'5. Meetings, Trainings, Events'!$O$32</f>
        <v>0</v>
      </c>
    </row>
    <row r="1407" spans="1:7" x14ac:dyDescent="0.3">
      <c r="A1407" s="181">
        <v>1406</v>
      </c>
      <c r="B1407" s="181" t="str">
        <f t="shared" si="46"/>
        <v>0-5.08e-E8</v>
      </c>
      <c r="C1407" s="182">
        <f>'1. General information'!$R$8</f>
        <v>0</v>
      </c>
      <c r="D1407" s="182" t="s">
        <v>2229</v>
      </c>
      <c r="E1407" s="183" t="s">
        <v>2544</v>
      </c>
      <c r="F1407" s="182" t="s">
        <v>2545</v>
      </c>
      <c r="G1407" s="191">
        <f>'5. Meetings, Trainings, Events'!$P$32</f>
        <v>0</v>
      </c>
    </row>
    <row r="1408" spans="1:7" x14ac:dyDescent="0.3">
      <c r="A1408" s="181">
        <v>1407</v>
      </c>
      <c r="B1408" s="181" t="str">
        <f t="shared" si="46"/>
        <v>0-5.08e-E9</v>
      </c>
      <c r="C1408" s="182">
        <f>'1. General information'!$R$8</f>
        <v>0</v>
      </c>
      <c r="D1408" s="182" t="s">
        <v>2229</v>
      </c>
      <c r="E1408" s="183" t="s">
        <v>2546</v>
      </c>
      <c r="F1408" s="182" t="s">
        <v>2547</v>
      </c>
      <c r="G1408" s="191">
        <f>'5. Meetings, Trainings, Events'!$Q$32</f>
        <v>0</v>
      </c>
    </row>
    <row r="1409" spans="1:7" x14ac:dyDescent="0.3">
      <c r="A1409" s="181">
        <v>1408</v>
      </c>
      <c r="B1409" s="181" t="str">
        <f t="shared" si="46"/>
        <v>0-5.08e-E10</v>
      </c>
      <c r="C1409" s="182">
        <f>'1. General information'!$R$8</f>
        <v>0</v>
      </c>
      <c r="D1409" s="182" t="s">
        <v>2229</v>
      </c>
      <c r="E1409" s="183" t="s">
        <v>2548</v>
      </c>
      <c r="F1409" s="182" t="s">
        <v>2549</v>
      </c>
      <c r="G1409" s="191">
        <f>'5. Meetings, Trainings, Events'!$R$32</f>
        <v>0</v>
      </c>
    </row>
    <row r="1410" spans="1:7" x14ac:dyDescent="0.3">
      <c r="A1410" s="181">
        <v>1409</v>
      </c>
      <c r="B1410" s="181" t="str">
        <f t="shared" si="46"/>
        <v>0-5.08f-E1</v>
      </c>
      <c r="C1410" s="182">
        <f>'1. General information'!$R$8</f>
        <v>0</v>
      </c>
      <c r="D1410" s="182" t="s">
        <v>2229</v>
      </c>
      <c r="E1410" s="183" t="s">
        <v>2550</v>
      </c>
      <c r="F1410" s="182" t="s">
        <v>2551</v>
      </c>
      <c r="G1410" s="191">
        <f>'5. Meetings, Trainings, Events'!$I$33</f>
        <v>0</v>
      </c>
    </row>
    <row r="1411" spans="1:7" x14ac:dyDescent="0.3">
      <c r="A1411" s="181">
        <v>1410</v>
      </c>
      <c r="B1411" s="181" t="str">
        <f t="shared" si="46"/>
        <v>0-5.08f-E2</v>
      </c>
      <c r="C1411" s="182">
        <f>'1. General information'!$R$8</f>
        <v>0</v>
      </c>
      <c r="D1411" s="182" t="s">
        <v>2229</v>
      </c>
      <c r="E1411" s="183" t="s">
        <v>2552</v>
      </c>
      <c r="F1411" s="182" t="s">
        <v>2553</v>
      </c>
      <c r="G1411" s="191">
        <f>'5. Meetings, Trainings, Events'!$J$33</f>
        <v>0</v>
      </c>
    </row>
    <row r="1412" spans="1:7" x14ac:dyDescent="0.3">
      <c r="A1412" s="181">
        <v>1411</v>
      </c>
      <c r="B1412" s="181" t="str">
        <f t="shared" si="46"/>
        <v>0-5.08f-E3</v>
      </c>
      <c r="C1412" s="182">
        <f>'1. General information'!$R$8</f>
        <v>0</v>
      </c>
      <c r="D1412" s="182" t="s">
        <v>2229</v>
      </c>
      <c r="E1412" s="183" t="s">
        <v>2554</v>
      </c>
      <c r="F1412" s="182" t="s">
        <v>2555</v>
      </c>
      <c r="G1412" s="191">
        <f>'5. Meetings, Trainings, Events'!$K$33</f>
        <v>0</v>
      </c>
    </row>
    <row r="1413" spans="1:7" x14ac:dyDescent="0.3">
      <c r="A1413" s="181">
        <v>1412</v>
      </c>
      <c r="B1413" s="181" t="str">
        <f t="shared" si="46"/>
        <v>0-5.08f-E4</v>
      </c>
      <c r="C1413" s="182">
        <f>'1. General information'!$R$8</f>
        <v>0</v>
      </c>
      <c r="D1413" s="182" t="s">
        <v>2229</v>
      </c>
      <c r="E1413" s="183" t="s">
        <v>2556</v>
      </c>
      <c r="F1413" s="182" t="s">
        <v>2557</v>
      </c>
      <c r="G1413" s="191">
        <f>'5. Meetings, Trainings, Events'!$L$33</f>
        <v>0</v>
      </c>
    </row>
    <row r="1414" spans="1:7" x14ac:dyDescent="0.3">
      <c r="A1414" s="181">
        <v>1413</v>
      </c>
      <c r="B1414" s="181" t="str">
        <f t="shared" si="46"/>
        <v>0-5.08f-E5</v>
      </c>
      <c r="C1414" s="182">
        <f>'1. General information'!$R$8</f>
        <v>0</v>
      </c>
      <c r="D1414" s="182" t="s">
        <v>2229</v>
      </c>
      <c r="E1414" s="183" t="s">
        <v>2558</v>
      </c>
      <c r="F1414" s="182" t="s">
        <v>2559</v>
      </c>
      <c r="G1414" s="191">
        <f>'5. Meetings, Trainings, Events'!$M$33</f>
        <v>0</v>
      </c>
    </row>
    <row r="1415" spans="1:7" x14ac:dyDescent="0.3">
      <c r="A1415" s="181">
        <v>1414</v>
      </c>
      <c r="B1415" s="181" t="str">
        <f t="shared" si="46"/>
        <v>0-5.08f-E6</v>
      </c>
      <c r="C1415" s="182">
        <f>'1. General information'!$R$8</f>
        <v>0</v>
      </c>
      <c r="D1415" s="182" t="s">
        <v>2229</v>
      </c>
      <c r="E1415" s="183" t="s">
        <v>2560</v>
      </c>
      <c r="F1415" s="182" t="s">
        <v>2561</v>
      </c>
      <c r="G1415" s="191">
        <f>'5. Meetings, Trainings, Events'!$N$33</f>
        <v>0</v>
      </c>
    </row>
    <row r="1416" spans="1:7" x14ac:dyDescent="0.3">
      <c r="A1416" s="181">
        <v>1415</v>
      </c>
      <c r="B1416" s="181" t="str">
        <f t="shared" si="46"/>
        <v>0-5.08f-E7</v>
      </c>
      <c r="C1416" s="182">
        <f>'1. General information'!$R$8</f>
        <v>0</v>
      </c>
      <c r="D1416" s="182" t="s">
        <v>2229</v>
      </c>
      <c r="E1416" s="183" t="s">
        <v>2562</v>
      </c>
      <c r="F1416" s="182" t="s">
        <v>2563</v>
      </c>
      <c r="G1416" s="191">
        <f>'5. Meetings, Trainings, Events'!$O$33</f>
        <v>0</v>
      </c>
    </row>
    <row r="1417" spans="1:7" x14ac:dyDescent="0.3">
      <c r="A1417" s="181">
        <v>1416</v>
      </c>
      <c r="B1417" s="181" t="str">
        <f t="shared" si="46"/>
        <v>0-5.08f-E8</v>
      </c>
      <c r="C1417" s="182">
        <f>'1. General information'!$R$8</f>
        <v>0</v>
      </c>
      <c r="D1417" s="182" t="s">
        <v>2229</v>
      </c>
      <c r="E1417" s="183" t="s">
        <v>2564</v>
      </c>
      <c r="F1417" s="182" t="s">
        <v>2565</v>
      </c>
      <c r="G1417" s="191">
        <f>'5. Meetings, Trainings, Events'!$P$33</f>
        <v>0</v>
      </c>
    </row>
    <row r="1418" spans="1:7" x14ac:dyDescent="0.3">
      <c r="A1418" s="181">
        <v>1417</v>
      </c>
      <c r="B1418" s="181" t="str">
        <f t="shared" si="46"/>
        <v>0-5.08f-E9</v>
      </c>
      <c r="C1418" s="182">
        <f>'1. General information'!$R$8</f>
        <v>0</v>
      </c>
      <c r="D1418" s="182" t="s">
        <v>2229</v>
      </c>
      <c r="E1418" s="183" t="s">
        <v>2566</v>
      </c>
      <c r="F1418" s="182" t="s">
        <v>2567</v>
      </c>
      <c r="G1418" s="191">
        <f>'5. Meetings, Trainings, Events'!$Q$33</f>
        <v>0</v>
      </c>
    </row>
    <row r="1419" spans="1:7" x14ac:dyDescent="0.3">
      <c r="A1419" s="181">
        <v>1418</v>
      </c>
      <c r="B1419" s="181" t="str">
        <f t="shared" si="46"/>
        <v>0-5.08f-E10</v>
      </c>
      <c r="C1419" s="182">
        <f>'1. General information'!$R$8</f>
        <v>0</v>
      </c>
      <c r="D1419" s="182" t="s">
        <v>2229</v>
      </c>
      <c r="E1419" s="183" t="s">
        <v>2568</v>
      </c>
      <c r="F1419" s="182" t="s">
        <v>2569</v>
      </c>
      <c r="G1419" s="191">
        <f>'5. Meetings, Trainings, Events'!$R$33</f>
        <v>0</v>
      </c>
    </row>
    <row r="1420" spans="1:7" x14ac:dyDescent="0.3">
      <c r="A1420" s="181">
        <v>1419</v>
      </c>
      <c r="B1420" s="181" t="str">
        <f t="shared" ref="B1420:B1483" si="48">CONCATENATE(LEFT(C1420,2),"-",E1420)</f>
        <v>0-5.08g-E1</v>
      </c>
      <c r="C1420" s="182">
        <f>'1. General information'!$R$8</f>
        <v>0</v>
      </c>
      <c r="D1420" s="182" t="s">
        <v>2229</v>
      </c>
      <c r="E1420" s="183" t="s">
        <v>2570</v>
      </c>
      <c r="F1420" s="182" t="s">
        <v>2571</v>
      </c>
      <c r="G1420" s="191">
        <f>'5. Meetings, Trainings, Events'!$I$34</f>
        <v>0</v>
      </c>
    </row>
    <row r="1421" spans="1:7" x14ac:dyDescent="0.3">
      <c r="A1421" s="181">
        <v>1420</v>
      </c>
      <c r="B1421" s="181" t="str">
        <f t="shared" si="48"/>
        <v>0-5.08g-E2</v>
      </c>
      <c r="C1421" s="182">
        <f>'1. General information'!$R$8</f>
        <v>0</v>
      </c>
      <c r="D1421" s="182" t="s">
        <v>2229</v>
      </c>
      <c r="E1421" s="183" t="s">
        <v>2572</v>
      </c>
      <c r="F1421" s="182" t="s">
        <v>2573</v>
      </c>
      <c r="G1421" s="191">
        <f>'5. Meetings, Trainings, Events'!$J$34</f>
        <v>0</v>
      </c>
    </row>
    <row r="1422" spans="1:7" x14ac:dyDescent="0.3">
      <c r="A1422" s="181">
        <v>1421</v>
      </c>
      <c r="B1422" s="181" t="str">
        <f t="shared" si="48"/>
        <v>0-5.08g-E3</v>
      </c>
      <c r="C1422" s="182">
        <f>'1. General information'!$R$8</f>
        <v>0</v>
      </c>
      <c r="D1422" s="182" t="s">
        <v>2229</v>
      </c>
      <c r="E1422" s="183" t="s">
        <v>2574</v>
      </c>
      <c r="F1422" s="182" t="s">
        <v>2575</v>
      </c>
      <c r="G1422" s="191">
        <f>'5. Meetings, Trainings, Events'!$K$34</f>
        <v>0</v>
      </c>
    </row>
    <row r="1423" spans="1:7" x14ac:dyDescent="0.3">
      <c r="A1423" s="181">
        <v>1422</v>
      </c>
      <c r="B1423" s="181" t="str">
        <f t="shared" si="48"/>
        <v>0-5.08g-E4</v>
      </c>
      <c r="C1423" s="182">
        <f>'1. General information'!$R$8</f>
        <v>0</v>
      </c>
      <c r="D1423" s="182" t="s">
        <v>2229</v>
      </c>
      <c r="E1423" s="183" t="s">
        <v>2576</v>
      </c>
      <c r="F1423" s="182" t="s">
        <v>2577</v>
      </c>
      <c r="G1423" s="191">
        <f>'5. Meetings, Trainings, Events'!$L$34</f>
        <v>0</v>
      </c>
    </row>
    <row r="1424" spans="1:7" x14ac:dyDescent="0.3">
      <c r="A1424" s="181">
        <v>1423</v>
      </c>
      <c r="B1424" s="181" t="str">
        <f t="shared" si="48"/>
        <v>0-5.08g-E5</v>
      </c>
      <c r="C1424" s="182">
        <f>'1. General information'!$R$8</f>
        <v>0</v>
      </c>
      <c r="D1424" s="182" t="s">
        <v>2229</v>
      </c>
      <c r="E1424" s="183" t="s">
        <v>2578</v>
      </c>
      <c r="F1424" s="182" t="s">
        <v>2579</v>
      </c>
      <c r="G1424" s="191">
        <f>'5. Meetings, Trainings, Events'!$M$34</f>
        <v>0</v>
      </c>
    </row>
    <row r="1425" spans="1:7" x14ac:dyDescent="0.3">
      <c r="A1425" s="181">
        <v>1424</v>
      </c>
      <c r="B1425" s="181" t="str">
        <f t="shared" si="48"/>
        <v>0-5.08g-E6</v>
      </c>
      <c r="C1425" s="182">
        <f>'1. General information'!$R$8</f>
        <v>0</v>
      </c>
      <c r="D1425" s="182" t="s">
        <v>2229</v>
      </c>
      <c r="E1425" s="183" t="s">
        <v>2580</v>
      </c>
      <c r="F1425" s="182" t="s">
        <v>2581</v>
      </c>
      <c r="G1425" s="191">
        <f>'5. Meetings, Trainings, Events'!$N$34</f>
        <v>0</v>
      </c>
    </row>
    <row r="1426" spans="1:7" x14ac:dyDescent="0.3">
      <c r="A1426" s="181">
        <v>1425</v>
      </c>
      <c r="B1426" s="181" t="str">
        <f t="shared" si="48"/>
        <v>0-5.08g-E7</v>
      </c>
      <c r="C1426" s="182">
        <f>'1. General information'!$R$8</f>
        <v>0</v>
      </c>
      <c r="D1426" s="182" t="s">
        <v>2229</v>
      </c>
      <c r="E1426" s="183" t="s">
        <v>2582</v>
      </c>
      <c r="F1426" s="182" t="s">
        <v>2583</v>
      </c>
      <c r="G1426" s="191">
        <f>'5. Meetings, Trainings, Events'!$O$34</f>
        <v>0</v>
      </c>
    </row>
    <row r="1427" spans="1:7" x14ac:dyDescent="0.3">
      <c r="A1427" s="181">
        <v>1426</v>
      </c>
      <c r="B1427" s="181" t="str">
        <f t="shared" si="48"/>
        <v>0-5.08g-E8</v>
      </c>
      <c r="C1427" s="182">
        <f>'1. General information'!$R$8</f>
        <v>0</v>
      </c>
      <c r="D1427" s="182" t="s">
        <v>2229</v>
      </c>
      <c r="E1427" s="183" t="s">
        <v>2584</v>
      </c>
      <c r="F1427" s="182" t="s">
        <v>2585</v>
      </c>
      <c r="G1427" s="191">
        <f>'5. Meetings, Trainings, Events'!$P$34</f>
        <v>0</v>
      </c>
    </row>
    <row r="1428" spans="1:7" x14ac:dyDescent="0.3">
      <c r="A1428" s="181">
        <v>1427</v>
      </c>
      <c r="B1428" s="181" t="str">
        <f t="shared" si="48"/>
        <v>0-5.08g-E9</v>
      </c>
      <c r="C1428" s="182">
        <f>'1. General information'!$R$8</f>
        <v>0</v>
      </c>
      <c r="D1428" s="182" t="s">
        <v>2229</v>
      </c>
      <c r="E1428" s="183" t="s">
        <v>2586</v>
      </c>
      <c r="F1428" s="182" t="s">
        <v>2587</v>
      </c>
      <c r="G1428" s="191">
        <f>'5. Meetings, Trainings, Events'!$Q$34</f>
        <v>0</v>
      </c>
    </row>
    <row r="1429" spans="1:7" x14ac:dyDescent="0.3">
      <c r="A1429" s="181">
        <v>1428</v>
      </c>
      <c r="B1429" s="181" t="str">
        <f t="shared" si="48"/>
        <v>0-5.08g-E10</v>
      </c>
      <c r="C1429" s="182">
        <f>'1. General information'!$R$8</f>
        <v>0</v>
      </c>
      <c r="D1429" s="182" t="s">
        <v>2229</v>
      </c>
      <c r="E1429" s="183" t="s">
        <v>2588</v>
      </c>
      <c r="F1429" s="182" t="s">
        <v>2589</v>
      </c>
      <c r="G1429" s="191">
        <f>'5. Meetings, Trainings, Events'!$R$34</f>
        <v>0</v>
      </c>
    </row>
    <row r="1430" spans="1:7" x14ac:dyDescent="0.3">
      <c r="A1430" s="181">
        <v>1429</v>
      </c>
      <c r="B1430" s="181" t="str">
        <f t="shared" si="48"/>
        <v>0-5.08h-E1</v>
      </c>
      <c r="C1430" s="182">
        <f>'1. General information'!$R$8</f>
        <v>0</v>
      </c>
      <c r="D1430" s="182" t="s">
        <v>2229</v>
      </c>
      <c r="E1430" s="183" t="s">
        <v>2590</v>
      </c>
      <c r="F1430" s="182" t="s">
        <v>2591</v>
      </c>
      <c r="G1430" s="191">
        <f>'5. Meetings, Trainings, Events'!$I$35</f>
        <v>0</v>
      </c>
    </row>
    <row r="1431" spans="1:7" x14ac:dyDescent="0.3">
      <c r="A1431" s="181">
        <v>1430</v>
      </c>
      <c r="B1431" s="181" t="str">
        <f t="shared" si="48"/>
        <v>0-5.08h-E2</v>
      </c>
      <c r="C1431" s="182">
        <f>'1. General information'!$R$8</f>
        <v>0</v>
      </c>
      <c r="D1431" s="182" t="s">
        <v>2229</v>
      </c>
      <c r="E1431" s="183" t="s">
        <v>2592</v>
      </c>
      <c r="F1431" s="182" t="s">
        <v>2593</v>
      </c>
      <c r="G1431" s="191">
        <f>'5. Meetings, Trainings, Events'!$J$35</f>
        <v>0</v>
      </c>
    </row>
    <row r="1432" spans="1:7" x14ac:dyDescent="0.3">
      <c r="A1432" s="181">
        <v>1431</v>
      </c>
      <c r="B1432" s="181" t="str">
        <f t="shared" si="48"/>
        <v>0-5.08h-E3</v>
      </c>
      <c r="C1432" s="182">
        <f>'1. General information'!$R$8</f>
        <v>0</v>
      </c>
      <c r="D1432" s="182" t="s">
        <v>2229</v>
      </c>
      <c r="E1432" s="183" t="s">
        <v>2594</v>
      </c>
      <c r="F1432" s="182" t="s">
        <v>2595</v>
      </c>
      <c r="G1432" s="191">
        <f>'5. Meetings, Trainings, Events'!$K$35</f>
        <v>0</v>
      </c>
    </row>
    <row r="1433" spans="1:7" x14ac:dyDescent="0.3">
      <c r="A1433" s="181">
        <v>1432</v>
      </c>
      <c r="B1433" s="181" t="str">
        <f t="shared" si="48"/>
        <v>0-5.08h-E4</v>
      </c>
      <c r="C1433" s="182">
        <f>'1. General information'!$R$8</f>
        <v>0</v>
      </c>
      <c r="D1433" s="182" t="s">
        <v>2229</v>
      </c>
      <c r="E1433" s="183" t="s">
        <v>2596</v>
      </c>
      <c r="F1433" s="182" t="s">
        <v>2597</v>
      </c>
      <c r="G1433" s="191">
        <f>'5. Meetings, Trainings, Events'!$L$35</f>
        <v>0</v>
      </c>
    </row>
    <row r="1434" spans="1:7" x14ac:dyDescent="0.3">
      <c r="A1434" s="181">
        <v>1433</v>
      </c>
      <c r="B1434" s="181" t="str">
        <f t="shared" si="48"/>
        <v>0-5.08h-E5</v>
      </c>
      <c r="C1434" s="182">
        <f>'1. General information'!$R$8</f>
        <v>0</v>
      </c>
      <c r="D1434" s="182" t="s">
        <v>2229</v>
      </c>
      <c r="E1434" s="183" t="s">
        <v>2598</v>
      </c>
      <c r="F1434" s="182" t="s">
        <v>2599</v>
      </c>
      <c r="G1434" s="191">
        <f>'5. Meetings, Trainings, Events'!$M$35</f>
        <v>0</v>
      </c>
    </row>
    <row r="1435" spans="1:7" x14ac:dyDescent="0.3">
      <c r="A1435" s="181">
        <v>1434</v>
      </c>
      <c r="B1435" s="181" t="str">
        <f t="shared" si="48"/>
        <v>0-5.08h-E6</v>
      </c>
      <c r="C1435" s="182">
        <f>'1. General information'!$R$8</f>
        <v>0</v>
      </c>
      <c r="D1435" s="182" t="s">
        <v>2229</v>
      </c>
      <c r="E1435" s="183" t="s">
        <v>2600</v>
      </c>
      <c r="F1435" s="182" t="s">
        <v>2601</v>
      </c>
      <c r="G1435" s="191">
        <f>'5. Meetings, Trainings, Events'!$N$35</f>
        <v>0</v>
      </c>
    </row>
    <row r="1436" spans="1:7" x14ac:dyDescent="0.3">
      <c r="A1436" s="181">
        <v>1435</v>
      </c>
      <c r="B1436" s="181" t="str">
        <f t="shared" si="48"/>
        <v>0-5.08h-E7</v>
      </c>
      <c r="C1436" s="182">
        <f>'1. General information'!$R$8</f>
        <v>0</v>
      </c>
      <c r="D1436" s="182" t="s">
        <v>2229</v>
      </c>
      <c r="E1436" s="183" t="s">
        <v>2602</v>
      </c>
      <c r="F1436" s="182" t="s">
        <v>2603</v>
      </c>
      <c r="G1436" s="191">
        <f>'5. Meetings, Trainings, Events'!$O$35</f>
        <v>0</v>
      </c>
    </row>
    <row r="1437" spans="1:7" x14ac:dyDescent="0.3">
      <c r="A1437" s="181">
        <v>1436</v>
      </c>
      <c r="B1437" s="181" t="str">
        <f t="shared" si="48"/>
        <v>0-5.08h-E8</v>
      </c>
      <c r="C1437" s="182">
        <f>'1. General information'!$R$8</f>
        <v>0</v>
      </c>
      <c r="D1437" s="182" t="s">
        <v>2229</v>
      </c>
      <c r="E1437" s="183" t="s">
        <v>2604</v>
      </c>
      <c r="F1437" s="182" t="s">
        <v>2605</v>
      </c>
      <c r="G1437" s="191">
        <f>'5. Meetings, Trainings, Events'!$P$35</f>
        <v>0</v>
      </c>
    </row>
    <row r="1438" spans="1:7" x14ac:dyDescent="0.3">
      <c r="A1438" s="181">
        <v>1437</v>
      </c>
      <c r="B1438" s="181" t="str">
        <f t="shared" si="48"/>
        <v>0-5.08h-E9</v>
      </c>
      <c r="C1438" s="182">
        <f>'1. General information'!$R$8</f>
        <v>0</v>
      </c>
      <c r="D1438" s="182" t="s">
        <v>2229</v>
      </c>
      <c r="E1438" s="183" t="s">
        <v>2606</v>
      </c>
      <c r="F1438" s="182" t="s">
        <v>2607</v>
      </c>
      <c r="G1438" s="191">
        <f>'5. Meetings, Trainings, Events'!$Q$35</f>
        <v>0</v>
      </c>
    </row>
    <row r="1439" spans="1:7" x14ac:dyDescent="0.3">
      <c r="A1439" s="181">
        <v>1438</v>
      </c>
      <c r="B1439" s="181" t="str">
        <f t="shared" si="48"/>
        <v>0-5.08h-E10</v>
      </c>
      <c r="C1439" s="182">
        <f>'1. General information'!$R$8</f>
        <v>0</v>
      </c>
      <c r="D1439" s="182" t="s">
        <v>2229</v>
      </c>
      <c r="E1439" s="183" t="s">
        <v>2608</v>
      </c>
      <c r="F1439" s="182" t="s">
        <v>2609</v>
      </c>
      <c r="G1439" s="191">
        <f>'5. Meetings, Trainings, Events'!$R$35</f>
        <v>0</v>
      </c>
    </row>
    <row r="1440" spans="1:7" x14ac:dyDescent="0.3">
      <c r="A1440" s="181">
        <v>1439</v>
      </c>
      <c r="B1440" s="181" t="str">
        <f t="shared" si="48"/>
        <v>0-5.08i-E1</v>
      </c>
      <c r="C1440" s="182">
        <f>'1. General information'!$R$8</f>
        <v>0</v>
      </c>
      <c r="D1440" s="182" t="s">
        <v>2229</v>
      </c>
      <c r="E1440" s="183" t="s">
        <v>2610</v>
      </c>
      <c r="F1440" s="182" t="s">
        <v>2611</v>
      </c>
      <c r="G1440" s="191">
        <f>'5. Meetings, Trainings, Events'!$I$36</f>
        <v>0</v>
      </c>
    </row>
    <row r="1441" spans="1:7" x14ac:dyDescent="0.3">
      <c r="A1441" s="181">
        <v>1440</v>
      </c>
      <c r="B1441" s="181" t="str">
        <f t="shared" si="48"/>
        <v>0-5.08i-E2</v>
      </c>
      <c r="C1441" s="182">
        <f>'1. General information'!$R$8</f>
        <v>0</v>
      </c>
      <c r="D1441" s="182" t="s">
        <v>2229</v>
      </c>
      <c r="E1441" s="183" t="s">
        <v>2612</v>
      </c>
      <c r="F1441" s="182" t="s">
        <v>2613</v>
      </c>
      <c r="G1441" s="191">
        <f>'5. Meetings, Trainings, Events'!$J$36</f>
        <v>0</v>
      </c>
    </row>
    <row r="1442" spans="1:7" x14ac:dyDescent="0.3">
      <c r="A1442" s="181">
        <v>1441</v>
      </c>
      <c r="B1442" s="181" t="str">
        <f t="shared" si="48"/>
        <v>0-5.08i-E3</v>
      </c>
      <c r="C1442" s="182">
        <f>'1. General information'!$R$8</f>
        <v>0</v>
      </c>
      <c r="D1442" s="182" t="s">
        <v>2229</v>
      </c>
      <c r="E1442" s="183" t="s">
        <v>2614</v>
      </c>
      <c r="F1442" s="182" t="s">
        <v>2615</v>
      </c>
      <c r="G1442" s="191">
        <f>'5. Meetings, Trainings, Events'!$K$36</f>
        <v>0</v>
      </c>
    </row>
    <row r="1443" spans="1:7" x14ac:dyDescent="0.3">
      <c r="A1443" s="181">
        <v>1442</v>
      </c>
      <c r="B1443" s="181" t="str">
        <f t="shared" si="48"/>
        <v>0-5.08i-E4</v>
      </c>
      <c r="C1443" s="182">
        <f>'1. General information'!$R$8</f>
        <v>0</v>
      </c>
      <c r="D1443" s="182" t="s">
        <v>2229</v>
      </c>
      <c r="E1443" s="183" t="s">
        <v>2616</v>
      </c>
      <c r="F1443" s="182" t="s">
        <v>2617</v>
      </c>
      <c r="G1443" s="191">
        <f>'5. Meetings, Trainings, Events'!$L$36</f>
        <v>0</v>
      </c>
    </row>
    <row r="1444" spans="1:7" x14ac:dyDescent="0.3">
      <c r="A1444" s="181">
        <v>1443</v>
      </c>
      <c r="B1444" s="181" t="str">
        <f t="shared" si="48"/>
        <v>0-5.08i-E5</v>
      </c>
      <c r="C1444" s="182">
        <f>'1. General information'!$R$8</f>
        <v>0</v>
      </c>
      <c r="D1444" s="182" t="s">
        <v>2229</v>
      </c>
      <c r="E1444" s="183" t="s">
        <v>2618</v>
      </c>
      <c r="F1444" s="182" t="s">
        <v>2619</v>
      </c>
      <c r="G1444" s="191">
        <f>'5. Meetings, Trainings, Events'!$M$36</f>
        <v>0</v>
      </c>
    </row>
    <row r="1445" spans="1:7" x14ac:dyDescent="0.3">
      <c r="A1445" s="181">
        <v>1444</v>
      </c>
      <c r="B1445" s="181" t="str">
        <f t="shared" si="48"/>
        <v>0-5.08i-E6</v>
      </c>
      <c r="C1445" s="182">
        <f>'1. General information'!$R$8</f>
        <v>0</v>
      </c>
      <c r="D1445" s="182" t="s">
        <v>2229</v>
      </c>
      <c r="E1445" s="183" t="s">
        <v>2620</v>
      </c>
      <c r="F1445" s="182" t="s">
        <v>2621</v>
      </c>
      <c r="G1445" s="191">
        <f>'5. Meetings, Trainings, Events'!$N$36</f>
        <v>0</v>
      </c>
    </row>
    <row r="1446" spans="1:7" x14ac:dyDescent="0.3">
      <c r="A1446" s="181">
        <v>1445</v>
      </c>
      <c r="B1446" s="181" t="str">
        <f t="shared" si="48"/>
        <v>0-5.08i-E7</v>
      </c>
      <c r="C1446" s="182">
        <f>'1. General information'!$R$8</f>
        <v>0</v>
      </c>
      <c r="D1446" s="182" t="s">
        <v>2229</v>
      </c>
      <c r="E1446" s="183" t="s">
        <v>2622</v>
      </c>
      <c r="F1446" s="182" t="s">
        <v>2623</v>
      </c>
      <c r="G1446" s="191">
        <f>'5. Meetings, Trainings, Events'!$O$36</f>
        <v>0</v>
      </c>
    </row>
    <row r="1447" spans="1:7" x14ac:dyDescent="0.3">
      <c r="A1447" s="181">
        <v>1446</v>
      </c>
      <c r="B1447" s="181" t="str">
        <f t="shared" si="48"/>
        <v>0-5.08i-E8</v>
      </c>
      <c r="C1447" s="182">
        <f>'1. General information'!$R$8</f>
        <v>0</v>
      </c>
      <c r="D1447" s="182" t="s">
        <v>2229</v>
      </c>
      <c r="E1447" s="183" t="s">
        <v>2624</v>
      </c>
      <c r="F1447" s="182" t="s">
        <v>2625</v>
      </c>
      <c r="G1447" s="191">
        <f>'5. Meetings, Trainings, Events'!$P$36</f>
        <v>0</v>
      </c>
    </row>
    <row r="1448" spans="1:7" x14ac:dyDescent="0.3">
      <c r="A1448" s="181">
        <v>1447</v>
      </c>
      <c r="B1448" s="181" t="str">
        <f t="shared" si="48"/>
        <v>0-5.08i-E9</v>
      </c>
      <c r="C1448" s="182">
        <f>'1. General information'!$R$8</f>
        <v>0</v>
      </c>
      <c r="D1448" s="182" t="s">
        <v>2229</v>
      </c>
      <c r="E1448" s="183" t="s">
        <v>2626</v>
      </c>
      <c r="F1448" s="182" t="s">
        <v>2627</v>
      </c>
      <c r="G1448" s="191">
        <f>'5. Meetings, Trainings, Events'!$Q$36</f>
        <v>0</v>
      </c>
    </row>
    <row r="1449" spans="1:7" x14ac:dyDescent="0.3">
      <c r="A1449" s="181">
        <v>1448</v>
      </c>
      <c r="B1449" s="181" t="str">
        <f t="shared" si="48"/>
        <v>0-5.08i-E10</v>
      </c>
      <c r="C1449" s="182">
        <f>'1. General information'!$R$8</f>
        <v>0</v>
      </c>
      <c r="D1449" s="182" t="s">
        <v>2229</v>
      </c>
      <c r="E1449" s="183" t="s">
        <v>2628</v>
      </c>
      <c r="F1449" s="182" t="s">
        <v>2629</v>
      </c>
      <c r="G1449" s="191">
        <f>'5. Meetings, Trainings, Events'!$R$36</f>
        <v>0</v>
      </c>
    </row>
    <row r="1450" spans="1:7" x14ac:dyDescent="0.3">
      <c r="A1450" s="181">
        <v>1449</v>
      </c>
      <c r="B1450" s="181" t="str">
        <f t="shared" si="48"/>
        <v>0-5.08j-E1</v>
      </c>
      <c r="C1450" s="182">
        <f>'1. General information'!$R$8</f>
        <v>0</v>
      </c>
      <c r="D1450" s="182" t="s">
        <v>2229</v>
      </c>
      <c r="E1450" s="183" t="s">
        <v>2630</v>
      </c>
      <c r="F1450" s="182" t="s">
        <v>2631</v>
      </c>
      <c r="G1450" s="191">
        <f>'5. Meetings, Trainings, Events'!$I$37</f>
        <v>0</v>
      </c>
    </row>
    <row r="1451" spans="1:7" x14ac:dyDescent="0.3">
      <c r="A1451" s="181">
        <v>1450</v>
      </c>
      <c r="B1451" s="181" t="str">
        <f t="shared" si="48"/>
        <v>0-5.08j-E2</v>
      </c>
      <c r="C1451" s="182">
        <f>'1. General information'!$R$8</f>
        <v>0</v>
      </c>
      <c r="D1451" s="182" t="s">
        <v>2229</v>
      </c>
      <c r="E1451" s="183" t="s">
        <v>2632</v>
      </c>
      <c r="F1451" s="182" t="s">
        <v>2633</v>
      </c>
      <c r="G1451" s="191">
        <f>'5. Meetings, Trainings, Events'!$J$37</f>
        <v>0</v>
      </c>
    </row>
    <row r="1452" spans="1:7" x14ac:dyDescent="0.3">
      <c r="A1452" s="181">
        <v>1451</v>
      </c>
      <c r="B1452" s="181" t="str">
        <f t="shared" si="48"/>
        <v>0-5.08j-E3</v>
      </c>
      <c r="C1452" s="182">
        <f>'1. General information'!$R$8</f>
        <v>0</v>
      </c>
      <c r="D1452" s="182" t="s">
        <v>2229</v>
      </c>
      <c r="E1452" s="183" t="s">
        <v>2634</v>
      </c>
      <c r="F1452" s="182" t="s">
        <v>2635</v>
      </c>
      <c r="G1452" s="191">
        <f>'5. Meetings, Trainings, Events'!$K$37</f>
        <v>0</v>
      </c>
    </row>
    <row r="1453" spans="1:7" x14ac:dyDescent="0.3">
      <c r="A1453" s="181">
        <v>1452</v>
      </c>
      <c r="B1453" s="181" t="str">
        <f t="shared" si="48"/>
        <v>0-5.08j-E4</v>
      </c>
      <c r="C1453" s="182">
        <f>'1. General information'!$R$8</f>
        <v>0</v>
      </c>
      <c r="D1453" s="182" t="s">
        <v>2229</v>
      </c>
      <c r="E1453" s="183" t="s">
        <v>2636</v>
      </c>
      <c r="F1453" s="182" t="s">
        <v>2637</v>
      </c>
      <c r="G1453" s="191">
        <f>'5. Meetings, Trainings, Events'!$L$37</f>
        <v>0</v>
      </c>
    </row>
    <row r="1454" spans="1:7" x14ac:dyDescent="0.3">
      <c r="A1454" s="181">
        <v>1453</v>
      </c>
      <c r="B1454" s="181" t="str">
        <f t="shared" si="48"/>
        <v>0-5.08j-E5</v>
      </c>
      <c r="C1454" s="182">
        <f>'1. General information'!$R$8</f>
        <v>0</v>
      </c>
      <c r="D1454" s="182" t="s">
        <v>2229</v>
      </c>
      <c r="E1454" s="183" t="s">
        <v>2638</v>
      </c>
      <c r="F1454" s="182" t="s">
        <v>2639</v>
      </c>
      <c r="G1454" s="191">
        <f>'5. Meetings, Trainings, Events'!$M$37</f>
        <v>0</v>
      </c>
    </row>
    <row r="1455" spans="1:7" x14ac:dyDescent="0.3">
      <c r="A1455" s="181">
        <v>1454</v>
      </c>
      <c r="B1455" s="181" t="str">
        <f t="shared" si="48"/>
        <v>0-5.08j-E6</v>
      </c>
      <c r="C1455" s="182">
        <f>'1. General information'!$R$8</f>
        <v>0</v>
      </c>
      <c r="D1455" s="182" t="s">
        <v>2229</v>
      </c>
      <c r="E1455" s="183" t="s">
        <v>2640</v>
      </c>
      <c r="F1455" s="182" t="s">
        <v>2641</v>
      </c>
      <c r="G1455" s="191">
        <f>'5. Meetings, Trainings, Events'!$N$37</f>
        <v>0</v>
      </c>
    </row>
    <row r="1456" spans="1:7" x14ac:dyDescent="0.3">
      <c r="A1456" s="181">
        <v>1455</v>
      </c>
      <c r="B1456" s="181" t="str">
        <f t="shared" si="48"/>
        <v>0-5.08j-E7</v>
      </c>
      <c r="C1456" s="182">
        <f>'1. General information'!$R$8</f>
        <v>0</v>
      </c>
      <c r="D1456" s="182" t="s">
        <v>2229</v>
      </c>
      <c r="E1456" s="183" t="s">
        <v>2642</v>
      </c>
      <c r="F1456" s="182" t="s">
        <v>2643</v>
      </c>
      <c r="G1456" s="191">
        <f>'5. Meetings, Trainings, Events'!$O$37</f>
        <v>0</v>
      </c>
    </row>
    <row r="1457" spans="1:7" x14ac:dyDescent="0.3">
      <c r="A1457" s="181">
        <v>1456</v>
      </c>
      <c r="B1457" s="181" t="str">
        <f t="shared" si="48"/>
        <v>0-5.08j-E8</v>
      </c>
      <c r="C1457" s="182">
        <f>'1. General information'!$R$8</f>
        <v>0</v>
      </c>
      <c r="D1457" s="182" t="s">
        <v>2229</v>
      </c>
      <c r="E1457" s="183" t="s">
        <v>2644</v>
      </c>
      <c r="F1457" s="182" t="s">
        <v>2645</v>
      </c>
      <c r="G1457" s="191">
        <f>'5. Meetings, Trainings, Events'!$P$37</f>
        <v>0</v>
      </c>
    </row>
    <row r="1458" spans="1:7" x14ac:dyDescent="0.3">
      <c r="A1458" s="181">
        <v>1457</v>
      </c>
      <c r="B1458" s="181" t="str">
        <f t="shared" si="48"/>
        <v>0-5.08j-E9</v>
      </c>
      <c r="C1458" s="182">
        <f>'1. General information'!$R$8</f>
        <v>0</v>
      </c>
      <c r="D1458" s="182" t="s">
        <v>2229</v>
      </c>
      <c r="E1458" s="183" t="s">
        <v>2646</v>
      </c>
      <c r="F1458" s="182" t="s">
        <v>2647</v>
      </c>
      <c r="G1458" s="191">
        <f>'5. Meetings, Trainings, Events'!$Q$37</f>
        <v>0</v>
      </c>
    </row>
    <row r="1459" spans="1:7" x14ac:dyDescent="0.3">
      <c r="A1459" s="181">
        <v>1458</v>
      </c>
      <c r="B1459" s="181" t="str">
        <f t="shared" si="48"/>
        <v>0-5.08j-E10</v>
      </c>
      <c r="C1459" s="182">
        <f>'1. General information'!$R$8</f>
        <v>0</v>
      </c>
      <c r="D1459" s="182" t="s">
        <v>2229</v>
      </c>
      <c r="E1459" s="183" t="s">
        <v>2648</v>
      </c>
      <c r="F1459" s="182" t="s">
        <v>2649</v>
      </c>
      <c r="G1459" s="191">
        <f>'5. Meetings, Trainings, Events'!$R$37</f>
        <v>0</v>
      </c>
    </row>
    <row r="1460" spans="1:7" x14ac:dyDescent="0.3">
      <c r="A1460" s="181">
        <v>1459</v>
      </c>
      <c r="B1460" s="181" t="str">
        <f t="shared" si="48"/>
        <v>0-5.08k-E1</v>
      </c>
      <c r="C1460" s="182">
        <f>'1. General information'!$R$8</f>
        <v>0</v>
      </c>
      <c r="D1460" s="182" t="s">
        <v>2229</v>
      </c>
      <c r="E1460" s="183" t="s">
        <v>2650</v>
      </c>
      <c r="F1460" s="182" t="s">
        <v>2651</v>
      </c>
      <c r="G1460" s="191">
        <f>'5. Meetings, Trainings, Events'!$I$38</f>
        <v>0</v>
      </c>
    </row>
    <row r="1461" spans="1:7" x14ac:dyDescent="0.3">
      <c r="A1461" s="181">
        <v>1460</v>
      </c>
      <c r="B1461" s="181" t="str">
        <f t="shared" si="48"/>
        <v>0-5.08k-E2</v>
      </c>
      <c r="C1461" s="182">
        <f>'1. General information'!$R$8</f>
        <v>0</v>
      </c>
      <c r="D1461" s="182" t="s">
        <v>2229</v>
      </c>
      <c r="E1461" s="183" t="s">
        <v>2652</v>
      </c>
      <c r="F1461" s="182" t="s">
        <v>2653</v>
      </c>
      <c r="G1461" s="191">
        <f>'5. Meetings, Trainings, Events'!$J$38</f>
        <v>0</v>
      </c>
    </row>
    <row r="1462" spans="1:7" x14ac:dyDescent="0.3">
      <c r="A1462" s="181">
        <v>1461</v>
      </c>
      <c r="B1462" s="181" t="str">
        <f t="shared" si="48"/>
        <v>0-5.08k-E3</v>
      </c>
      <c r="C1462" s="182">
        <f>'1. General information'!$R$8</f>
        <v>0</v>
      </c>
      <c r="D1462" s="182" t="s">
        <v>2229</v>
      </c>
      <c r="E1462" s="183" t="s">
        <v>2654</v>
      </c>
      <c r="F1462" s="182" t="s">
        <v>2655</v>
      </c>
      <c r="G1462" s="191">
        <f>'5. Meetings, Trainings, Events'!$K$38</f>
        <v>0</v>
      </c>
    </row>
    <row r="1463" spans="1:7" x14ac:dyDescent="0.3">
      <c r="A1463" s="181">
        <v>1462</v>
      </c>
      <c r="B1463" s="181" t="str">
        <f t="shared" si="48"/>
        <v>0-5.08k-E4</v>
      </c>
      <c r="C1463" s="182">
        <f>'1. General information'!$R$8</f>
        <v>0</v>
      </c>
      <c r="D1463" s="182" t="s">
        <v>2229</v>
      </c>
      <c r="E1463" s="183" t="s">
        <v>2656</v>
      </c>
      <c r="F1463" s="182" t="s">
        <v>2657</v>
      </c>
      <c r="G1463" s="191">
        <f>'5. Meetings, Trainings, Events'!$L$38</f>
        <v>0</v>
      </c>
    </row>
    <row r="1464" spans="1:7" x14ac:dyDescent="0.3">
      <c r="A1464" s="181">
        <v>1463</v>
      </c>
      <c r="B1464" s="181" t="str">
        <f t="shared" si="48"/>
        <v>0-5.08k-E5</v>
      </c>
      <c r="C1464" s="182">
        <f>'1. General information'!$R$8</f>
        <v>0</v>
      </c>
      <c r="D1464" s="182" t="s">
        <v>2229</v>
      </c>
      <c r="E1464" s="183" t="s">
        <v>2658</v>
      </c>
      <c r="F1464" s="182" t="s">
        <v>2659</v>
      </c>
      <c r="G1464" s="191">
        <f>'5. Meetings, Trainings, Events'!$M$38</f>
        <v>0</v>
      </c>
    </row>
    <row r="1465" spans="1:7" x14ac:dyDescent="0.3">
      <c r="A1465" s="181">
        <v>1464</v>
      </c>
      <c r="B1465" s="181" t="str">
        <f t="shared" si="48"/>
        <v>0-5.08k-E6</v>
      </c>
      <c r="C1465" s="182">
        <f>'1. General information'!$R$8</f>
        <v>0</v>
      </c>
      <c r="D1465" s="182" t="s">
        <v>2229</v>
      </c>
      <c r="E1465" s="183" t="s">
        <v>2660</v>
      </c>
      <c r="F1465" s="182" t="s">
        <v>2661</v>
      </c>
      <c r="G1465" s="191">
        <f>'5. Meetings, Trainings, Events'!$N$38</f>
        <v>0</v>
      </c>
    </row>
    <row r="1466" spans="1:7" x14ac:dyDescent="0.3">
      <c r="A1466" s="181">
        <v>1465</v>
      </c>
      <c r="B1466" s="181" t="str">
        <f t="shared" si="48"/>
        <v>0-5.08k-E7</v>
      </c>
      <c r="C1466" s="182">
        <f>'1. General information'!$R$8</f>
        <v>0</v>
      </c>
      <c r="D1466" s="182" t="s">
        <v>2229</v>
      </c>
      <c r="E1466" s="183" t="s">
        <v>2662</v>
      </c>
      <c r="F1466" s="182" t="s">
        <v>2663</v>
      </c>
      <c r="G1466" s="191">
        <f>'5. Meetings, Trainings, Events'!$O$38</f>
        <v>0</v>
      </c>
    </row>
    <row r="1467" spans="1:7" x14ac:dyDescent="0.3">
      <c r="A1467" s="181">
        <v>1466</v>
      </c>
      <c r="B1467" s="181" t="str">
        <f t="shared" si="48"/>
        <v>0-5.08k-E8</v>
      </c>
      <c r="C1467" s="182">
        <f>'1. General information'!$R$8</f>
        <v>0</v>
      </c>
      <c r="D1467" s="182" t="s">
        <v>2229</v>
      </c>
      <c r="E1467" s="183" t="s">
        <v>2664</v>
      </c>
      <c r="F1467" s="182" t="s">
        <v>2665</v>
      </c>
      <c r="G1467" s="191">
        <f>'5. Meetings, Trainings, Events'!$P$38</f>
        <v>0</v>
      </c>
    </row>
    <row r="1468" spans="1:7" x14ac:dyDescent="0.3">
      <c r="A1468" s="181">
        <v>1467</v>
      </c>
      <c r="B1468" s="181" t="str">
        <f t="shared" si="48"/>
        <v>0-5.08k-E9</v>
      </c>
      <c r="C1468" s="182">
        <f>'1. General information'!$R$8</f>
        <v>0</v>
      </c>
      <c r="D1468" s="182" t="s">
        <v>2229</v>
      </c>
      <c r="E1468" s="183" t="s">
        <v>2666</v>
      </c>
      <c r="F1468" s="182" t="s">
        <v>2667</v>
      </c>
      <c r="G1468" s="191">
        <f>'5. Meetings, Trainings, Events'!$Q$38</f>
        <v>0</v>
      </c>
    </row>
    <row r="1469" spans="1:7" x14ac:dyDescent="0.3">
      <c r="A1469" s="181">
        <v>1468</v>
      </c>
      <c r="B1469" s="181" t="str">
        <f t="shared" si="48"/>
        <v>0-5.08k-E10</v>
      </c>
      <c r="C1469" s="182">
        <f>'1. General information'!$R$8</f>
        <v>0</v>
      </c>
      <c r="D1469" s="182" t="s">
        <v>2229</v>
      </c>
      <c r="E1469" s="183" t="s">
        <v>2668</v>
      </c>
      <c r="F1469" s="182" t="s">
        <v>2669</v>
      </c>
      <c r="G1469" s="191">
        <f>'5. Meetings, Trainings, Events'!$R$38</f>
        <v>0</v>
      </c>
    </row>
    <row r="1470" spans="1:7" x14ac:dyDescent="0.3">
      <c r="A1470" s="181">
        <v>1469</v>
      </c>
      <c r="B1470" s="181" t="str">
        <f t="shared" si="48"/>
        <v>0-5.08l-E1</v>
      </c>
      <c r="C1470" s="182">
        <f>'1. General information'!$R$8</f>
        <v>0</v>
      </c>
      <c r="D1470" s="182" t="s">
        <v>2229</v>
      </c>
      <c r="E1470" s="183" t="s">
        <v>2670</v>
      </c>
      <c r="F1470" s="182" t="s">
        <v>2671</v>
      </c>
      <c r="G1470" s="191">
        <f>'5. Meetings, Trainings, Events'!$I$39</f>
        <v>0</v>
      </c>
    </row>
    <row r="1471" spans="1:7" x14ac:dyDescent="0.3">
      <c r="A1471" s="181">
        <v>1470</v>
      </c>
      <c r="B1471" s="181" t="str">
        <f t="shared" si="48"/>
        <v>0-5.08l-E2</v>
      </c>
      <c r="C1471" s="182">
        <f>'1. General information'!$R$8</f>
        <v>0</v>
      </c>
      <c r="D1471" s="182" t="s">
        <v>2229</v>
      </c>
      <c r="E1471" s="183" t="s">
        <v>2672</v>
      </c>
      <c r="F1471" s="182" t="s">
        <v>2673</v>
      </c>
      <c r="G1471" s="191">
        <f>'5. Meetings, Trainings, Events'!$J$39</f>
        <v>0</v>
      </c>
    </row>
    <row r="1472" spans="1:7" x14ac:dyDescent="0.3">
      <c r="A1472" s="181">
        <v>1471</v>
      </c>
      <c r="B1472" s="181" t="str">
        <f t="shared" si="48"/>
        <v>0-5.08l-E3</v>
      </c>
      <c r="C1472" s="182">
        <f>'1. General information'!$R$8</f>
        <v>0</v>
      </c>
      <c r="D1472" s="182" t="s">
        <v>2229</v>
      </c>
      <c r="E1472" s="183" t="s">
        <v>2674</v>
      </c>
      <c r="F1472" s="182" t="s">
        <v>2675</v>
      </c>
      <c r="G1472" s="191">
        <f>'5. Meetings, Trainings, Events'!$K$39</f>
        <v>0</v>
      </c>
    </row>
    <row r="1473" spans="1:7" x14ac:dyDescent="0.3">
      <c r="A1473" s="181">
        <v>1472</v>
      </c>
      <c r="B1473" s="181" t="str">
        <f t="shared" si="48"/>
        <v>0-5.08l-E4</v>
      </c>
      <c r="C1473" s="182">
        <f>'1. General information'!$R$8</f>
        <v>0</v>
      </c>
      <c r="D1473" s="182" t="s">
        <v>2229</v>
      </c>
      <c r="E1473" s="183" t="s">
        <v>2676</v>
      </c>
      <c r="F1473" s="182" t="s">
        <v>2677</v>
      </c>
      <c r="G1473" s="191">
        <f>'5. Meetings, Trainings, Events'!$L$39</f>
        <v>0</v>
      </c>
    </row>
    <row r="1474" spans="1:7" x14ac:dyDescent="0.3">
      <c r="A1474" s="181">
        <v>1473</v>
      </c>
      <c r="B1474" s="181" t="str">
        <f t="shared" si="48"/>
        <v>0-5.08l-E5</v>
      </c>
      <c r="C1474" s="182">
        <f>'1. General information'!$R$8</f>
        <v>0</v>
      </c>
      <c r="D1474" s="182" t="s">
        <v>2229</v>
      </c>
      <c r="E1474" s="183" t="s">
        <v>2678</v>
      </c>
      <c r="F1474" s="182" t="s">
        <v>2679</v>
      </c>
      <c r="G1474" s="191">
        <f>'5. Meetings, Trainings, Events'!$M$39</f>
        <v>0</v>
      </c>
    </row>
    <row r="1475" spans="1:7" x14ac:dyDescent="0.3">
      <c r="A1475" s="181">
        <v>1474</v>
      </c>
      <c r="B1475" s="181" t="str">
        <f t="shared" si="48"/>
        <v>0-5.08l-E6</v>
      </c>
      <c r="C1475" s="182">
        <f>'1. General information'!$R$8</f>
        <v>0</v>
      </c>
      <c r="D1475" s="182" t="s">
        <v>2229</v>
      </c>
      <c r="E1475" s="183" t="s">
        <v>2680</v>
      </c>
      <c r="F1475" s="182" t="s">
        <v>2681</v>
      </c>
      <c r="G1475" s="191">
        <f>'5. Meetings, Trainings, Events'!$N$39</f>
        <v>0</v>
      </c>
    </row>
    <row r="1476" spans="1:7" x14ac:dyDescent="0.3">
      <c r="A1476" s="181">
        <v>1475</v>
      </c>
      <c r="B1476" s="181" t="str">
        <f t="shared" si="48"/>
        <v>0-5.08l-E7</v>
      </c>
      <c r="C1476" s="182">
        <f>'1. General information'!$R$8</f>
        <v>0</v>
      </c>
      <c r="D1476" s="182" t="s">
        <v>2229</v>
      </c>
      <c r="E1476" s="183" t="s">
        <v>2682</v>
      </c>
      <c r="F1476" s="182" t="s">
        <v>2683</v>
      </c>
      <c r="G1476" s="191">
        <f>'5. Meetings, Trainings, Events'!$O$39</f>
        <v>0</v>
      </c>
    </row>
    <row r="1477" spans="1:7" x14ac:dyDescent="0.3">
      <c r="A1477" s="181">
        <v>1476</v>
      </c>
      <c r="B1477" s="181" t="str">
        <f t="shared" si="48"/>
        <v>0-5.08l-E8</v>
      </c>
      <c r="C1477" s="182">
        <f>'1. General information'!$R$8</f>
        <v>0</v>
      </c>
      <c r="D1477" s="182" t="s">
        <v>2229</v>
      </c>
      <c r="E1477" s="183" t="s">
        <v>2684</v>
      </c>
      <c r="F1477" s="182" t="s">
        <v>2685</v>
      </c>
      <c r="G1477" s="191">
        <f>'5. Meetings, Trainings, Events'!$P$39</f>
        <v>0</v>
      </c>
    </row>
    <row r="1478" spans="1:7" x14ac:dyDescent="0.3">
      <c r="A1478" s="181">
        <v>1477</v>
      </c>
      <c r="B1478" s="181" t="str">
        <f t="shared" si="48"/>
        <v>0-5.08l-E9</v>
      </c>
      <c r="C1478" s="182">
        <f>'1. General information'!$R$8</f>
        <v>0</v>
      </c>
      <c r="D1478" s="182" t="s">
        <v>2229</v>
      </c>
      <c r="E1478" s="183" t="s">
        <v>2686</v>
      </c>
      <c r="F1478" s="182" t="s">
        <v>2687</v>
      </c>
      <c r="G1478" s="191">
        <f>'5. Meetings, Trainings, Events'!$Q$39</f>
        <v>0</v>
      </c>
    </row>
    <row r="1479" spans="1:7" x14ac:dyDescent="0.3">
      <c r="A1479" s="181">
        <v>1478</v>
      </c>
      <c r="B1479" s="181" t="str">
        <f t="shared" si="48"/>
        <v>0-5.08l-E10</v>
      </c>
      <c r="C1479" s="182">
        <f>'1. General information'!$R$8</f>
        <v>0</v>
      </c>
      <c r="D1479" s="182" t="s">
        <v>2229</v>
      </c>
      <c r="E1479" s="183" t="s">
        <v>2688</v>
      </c>
      <c r="F1479" s="182" t="s">
        <v>2689</v>
      </c>
      <c r="G1479" s="191">
        <f>'5. Meetings, Trainings, Events'!$R$39</f>
        <v>0</v>
      </c>
    </row>
    <row r="1480" spans="1:7" x14ac:dyDescent="0.3">
      <c r="A1480" s="181">
        <v>1479</v>
      </c>
      <c r="B1480" s="181" t="str">
        <f t="shared" si="48"/>
        <v>0-5.08m-E1</v>
      </c>
      <c r="C1480" s="182">
        <f>'1. General information'!$R$8</f>
        <v>0</v>
      </c>
      <c r="D1480" s="182" t="s">
        <v>2229</v>
      </c>
      <c r="E1480" s="183" t="s">
        <v>2690</v>
      </c>
      <c r="F1480" s="182" t="s">
        <v>2691</v>
      </c>
      <c r="G1480" s="191">
        <f>'5. Meetings, Trainings, Events'!$I$40</f>
        <v>0</v>
      </c>
    </row>
    <row r="1481" spans="1:7" x14ac:dyDescent="0.3">
      <c r="A1481" s="181">
        <v>1480</v>
      </c>
      <c r="B1481" s="181" t="str">
        <f t="shared" si="48"/>
        <v>0-5.08m-E2</v>
      </c>
      <c r="C1481" s="182">
        <f>'1. General information'!$R$8</f>
        <v>0</v>
      </c>
      <c r="D1481" s="182" t="s">
        <v>2229</v>
      </c>
      <c r="E1481" s="183" t="s">
        <v>2692</v>
      </c>
      <c r="F1481" s="182" t="s">
        <v>2693</v>
      </c>
      <c r="G1481" s="191">
        <f>'5. Meetings, Trainings, Events'!$J$40</f>
        <v>0</v>
      </c>
    </row>
    <row r="1482" spans="1:7" x14ac:dyDescent="0.3">
      <c r="A1482" s="181">
        <v>1481</v>
      </c>
      <c r="B1482" s="181" t="str">
        <f t="shared" si="48"/>
        <v>0-5.08m-E3</v>
      </c>
      <c r="C1482" s="182">
        <f>'1. General information'!$R$8</f>
        <v>0</v>
      </c>
      <c r="D1482" s="182" t="s">
        <v>2229</v>
      </c>
      <c r="E1482" s="183" t="s">
        <v>2694</v>
      </c>
      <c r="F1482" s="182" t="s">
        <v>2695</v>
      </c>
      <c r="G1482" s="191">
        <f>'5. Meetings, Trainings, Events'!$K$40</f>
        <v>0</v>
      </c>
    </row>
    <row r="1483" spans="1:7" x14ac:dyDescent="0.3">
      <c r="A1483" s="181">
        <v>1482</v>
      </c>
      <c r="B1483" s="181" t="str">
        <f t="shared" si="48"/>
        <v>0-5.08m-E4</v>
      </c>
      <c r="C1483" s="182">
        <f>'1. General information'!$R$8</f>
        <v>0</v>
      </c>
      <c r="D1483" s="182" t="s">
        <v>2229</v>
      </c>
      <c r="E1483" s="183" t="s">
        <v>2696</v>
      </c>
      <c r="F1483" s="182" t="s">
        <v>2697</v>
      </c>
      <c r="G1483" s="191">
        <f>'5. Meetings, Trainings, Events'!$L$40</f>
        <v>0</v>
      </c>
    </row>
    <row r="1484" spans="1:7" x14ac:dyDescent="0.3">
      <c r="A1484" s="181">
        <v>1483</v>
      </c>
      <c r="B1484" s="181" t="str">
        <f t="shared" ref="B1484:B1547" si="49">CONCATENATE(LEFT(C1484,2),"-",E1484)</f>
        <v>0-5.08m-E5</v>
      </c>
      <c r="C1484" s="182">
        <f>'1. General information'!$R$8</f>
        <v>0</v>
      </c>
      <c r="D1484" s="182" t="s">
        <v>2229</v>
      </c>
      <c r="E1484" s="183" t="s">
        <v>2698</v>
      </c>
      <c r="F1484" s="182" t="s">
        <v>2699</v>
      </c>
      <c r="G1484" s="191">
        <f>'5. Meetings, Trainings, Events'!$M$40</f>
        <v>0</v>
      </c>
    </row>
    <row r="1485" spans="1:7" x14ac:dyDescent="0.3">
      <c r="A1485" s="181">
        <v>1484</v>
      </c>
      <c r="B1485" s="181" t="str">
        <f t="shared" si="49"/>
        <v>0-5.08m-E6</v>
      </c>
      <c r="C1485" s="182">
        <f>'1. General information'!$R$8</f>
        <v>0</v>
      </c>
      <c r="D1485" s="182" t="s">
        <v>2229</v>
      </c>
      <c r="E1485" s="183" t="s">
        <v>2700</v>
      </c>
      <c r="F1485" s="182" t="s">
        <v>2701</v>
      </c>
      <c r="G1485" s="191">
        <f>'5. Meetings, Trainings, Events'!$N$40</f>
        <v>0</v>
      </c>
    </row>
    <row r="1486" spans="1:7" x14ac:dyDescent="0.3">
      <c r="A1486" s="181">
        <v>1485</v>
      </c>
      <c r="B1486" s="181" t="str">
        <f t="shared" si="49"/>
        <v>0-5.08m-E7</v>
      </c>
      <c r="C1486" s="182">
        <f>'1. General information'!$R$8</f>
        <v>0</v>
      </c>
      <c r="D1486" s="182" t="s">
        <v>2229</v>
      </c>
      <c r="E1486" s="183" t="s">
        <v>2702</v>
      </c>
      <c r="F1486" s="182" t="s">
        <v>2703</v>
      </c>
      <c r="G1486" s="191">
        <f>'5. Meetings, Trainings, Events'!$O$40</f>
        <v>0</v>
      </c>
    </row>
    <row r="1487" spans="1:7" x14ac:dyDescent="0.3">
      <c r="A1487" s="181">
        <v>1486</v>
      </c>
      <c r="B1487" s="181" t="str">
        <f t="shared" si="49"/>
        <v>0-5.08m-E8</v>
      </c>
      <c r="C1487" s="182">
        <f>'1. General information'!$R$8</f>
        <v>0</v>
      </c>
      <c r="D1487" s="182" t="s">
        <v>2229</v>
      </c>
      <c r="E1487" s="183" t="s">
        <v>2704</v>
      </c>
      <c r="F1487" s="182" t="s">
        <v>2705</v>
      </c>
      <c r="G1487" s="191">
        <f>'5. Meetings, Trainings, Events'!$P$40</f>
        <v>0</v>
      </c>
    </row>
    <row r="1488" spans="1:7" x14ac:dyDescent="0.3">
      <c r="A1488" s="181">
        <v>1487</v>
      </c>
      <c r="B1488" s="181" t="str">
        <f t="shared" si="49"/>
        <v>0-5.08m-E9</v>
      </c>
      <c r="C1488" s="182">
        <f>'1. General information'!$R$8</f>
        <v>0</v>
      </c>
      <c r="D1488" s="182" t="s">
        <v>2229</v>
      </c>
      <c r="E1488" s="183" t="s">
        <v>2706</v>
      </c>
      <c r="F1488" s="182" t="s">
        <v>2707</v>
      </c>
      <c r="G1488" s="191">
        <f>'5. Meetings, Trainings, Events'!$Q$40</f>
        <v>0</v>
      </c>
    </row>
    <row r="1489" spans="1:7" x14ac:dyDescent="0.3">
      <c r="A1489" s="181">
        <v>1488</v>
      </c>
      <c r="B1489" s="181" t="str">
        <f t="shared" si="49"/>
        <v>0-5.08m-E10</v>
      </c>
      <c r="C1489" s="182">
        <f>'1. General information'!$R$8</f>
        <v>0</v>
      </c>
      <c r="D1489" s="182" t="s">
        <v>2229</v>
      </c>
      <c r="E1489" s="183" t="s">
        <v>2708</v>
      </c>
      <c r="F1489" s="182" t="s">
        <v>2709</v>
      </c>
      <c r="G1489" s="191">
        <f>'5. Meetings, Trainings, Events'!$R$40</f>
        <v>0</v>
      </c>
    </row>
    <row r="1490" spans="1:7" x14ac:dyDescent="0.3">
      <c r="A1490" s="181">
        <v>1489</v>
      </c>
      <c r="B1490" s="181" t="str">
        <f t="shared" si="49"/>
        <v>0-5.08n-E1</v>
      </c>
      <c r="C1490" s="182">
        <f>'1. General information'!$R$8</f>
        <v>0</v>
      </c>
      <c r="D1490" s="182" t="s">
        <v>2229</v>
      </c>
      <c r="E1490" s="183" t="s">
        <v>2710</v>
      </c>
      <c r="F1490" s="182" t="s">
        <v>2711</v>
      </c>
      <c r="G1490" s="191">
        <f>'5. Meetings, Trainings, Events'!$I$41</f>
        <v>0</v>
      </c>
    </row>
    <row r="1491" spans="1:7" x14ac:dyDescent="0.3">
      <c r="A1491" s="181">
        <v>1490</v>
      </c>
      <c r="B1491" s="181" t="str">
        <f t="shared" si="49"/>
        <v>0-5.08n-E2</v>
      </c>
      <c r="C1491" s="182">
        <f>'1. General information'!$R$8</f>
        <v>0</v>
      </c>
      <c r="D1491" s="182" t="s">
        <v>2229</v>
      </c>
      <c r="E1491" s="183" t="s">
        <v>2712</v>
      </c>
      <c r="F1491" s="182" t="s">
        <v>2713</v>
      </c>
      <c r="G1491" s="191">
        <f>'5. Meetings, Trainings, Events'!$J$41</f>
        <v>0</v>
      </c>
    </row>
    <row r="1492" spans="1:7" x14ac:dyDescent="0.3">
      <c r="A1492" s="181">
        <v>1491</v>
      </c>
      <c r="B1492" s="181" t="str">
        <f t="shared" si="49"/>
        <v>0-5.08n-E3</v>
      </c>
      <c r="C1492" s="182">
        <f>'1. General information'!$R$8</f>
        <v>0</v>
      </c>
      <c r="D1492" s="182" t="s">
        <v>2229</v>
      </c>
      <c r="E1492" s="183" t="s">
        <v>2714</v>
      </c>
      <c r="F1492" s="182" t="s">
        <v>2715</v>
      </c>
      <c r="G1492" s="191">
        <f>'5. Meetings, Trainings, Events'!$K$41</f>
        <v>0</v>
      </c>
    </row>
    <row r="1493" spans="1:7" x14ac:dyDescent="0.3">
      <c r="A1493" s="181">
        <v>1492</v>
      </c>
      <c r="B1493" s="181" t="str">
        <f t="shared" si="49"/>
        <v>0-5.08n-E4</v>
      </c>
      <c r="C1493" s="182">
        <f>'1. General information'!$R$8</f>
        <v>0</v>
      </c>
      <c r="D1493" s="182" t="s">
        <v>2229</v>
      </c>
      <c r="E1493" s="183" t="s">
        <v>2716</v>
      </c>
      <c r="F1493" s="182" t="s">
        <v>2717</v>
      </c>
      <c r="G1493" s="191">
        <f>'5. Meetings, Trainings, Events'!$L$41</f>
        <v>0</v>
      </c>
    </row>
    <row r="1494" spans="1:7" x14ac:dyDescent="0.3">
      <c r="A1494" s="181">
        <v>1493</v>
      </c>
      <c r="B1494" s="181" t="str">
        <f t="shared" si="49"/>
        <v>0-5.08n-E5</v>
      </c>
      <c r="C1494" s="182">
        <f>'1. General information'!$R$8</f>
        <v>0</v>
      </c>
      <c r="D1494" s="182" t="s">
        <v>2229</v>
      </c>
      <c r="E1494" s="183" t="s">
        <v>2718</v>
      </c>
      <c r="F1494" s="182" t="s">
        <v>2719</v>
      </c>
      <c r="G1494" s="191">
        <f>'5. Meetings, Trainings, Events'!$M$41</f>
        <v>0</v>
      </c>
    </row>
    <row r="1495" spans="1:7" x14ac:dyDescent="0.3">
      <c r="A1495" s="181">
        <v>1494</v>
      </c>
      <c r="B1495" s="181" t="str">
        <f t="shared" si="49"/>
        <v>0-5.08n-E6</v>
      </c>
      <c r="C1495" s="182">
        <f>'1. General information'!$R$8</f>
        <v>0</v>
      </c>
      <c r="D1495" s="182" t="s">
        <v>2229</v>
      </c>
      <c r="E1495" s="183" t="s">
        <v>2720</v>
      </c>
      <c r="F1495" s="182" t="s">
        <v>2721</v>
      </c>
      <c r="G1495" s="191">
        <f>'5. Meetings, Trainings, Events'!$N$41</f>
        <v>0</v>
      </c>
    </row>
    <row r="1496" spans="1:7" x14ac:dyDescent="0.3">
      <c r="A1496" s="181">
        <v>1495</v>
      </c>
      <c r="B1496" s="181" t="str">
        <f t="shared" si="49"/>
        <v>0-5.08n-E7</v>
      </c>
      <c r="C1496" s="182">
        <f>'1. General information'!$R$8</f>
        <v>0</v>
      </c>
      <c r="D1496" s="182" t="s">
        <v>2229</v>
      </c>
      <c r="E1496" s="183" t="s">
        <v>2722</v>
      </c>
      <c r="F1496" s="182" t="s">
        <v>2723</v>
      </c>
      <c r="G1496" s="191">
        <f>'5. Meetings, Trainings, Events'!$O$41</f>
        <v>0</v>
      </c>
    </row>
    <row r="1497" spans="1:7" x14ac:dyDescent="0.3">
      <c r="A1497" s="181">
        <v>1496</v>
      </c>
      <c r="B1497" s="181" t="str">
        <f t="shared" si="49"/>
        <v>0-5.08n-E8</v>
      </c>
      <c r="C1497" s="182">
        <f>'1. General information'!$R$8</f>
        <v>0</v>
      </c>
      <c r="D1497" s="182" t="s">
        <v>2229</v>
      </c>
      <c r="E1497" s="183" t="s">
        <v>2724</v>
      </c>
      <c r="F1497" s="182" t="s">
        <v>2725</v>
      </c>
      <c r="G1497" s="191">
        <f>'5. Meetings, Trainings, Events'!$P$41</f>
        <v>0</v>
      </c>
    </row>
    <row r="1498" spans="1:7" x14ac:dyDescent="0.3">
      <c r="A1498" s="181">
        <v>1497</v>
      </c>
      <c r="B1498" s="181" t="str">
        <f t="shared" si="49"/>
        <v>0-5.08n-E9</v>
      </c>
      <c r="C1498" s="182">
        <f>'1. General information'!$R$8</f>
        <v>0</v>
      </c>
      <c r="D1498" s="182" t="s">
        <v>2229</v>
      </c>
      <c r="E1498" s="183" t="s">
        <v>2726</v>
      </c>
      <c r="F1498" s="182" t="s">
        <v>2727</v>
      </c>
      <c r="G1498" s="191">
        <f>'5. Meetings, Trainings, Events'!$Q$41</f>
        <v>0</v>
      </c>
    </row>
    <row r="1499" spans="1:7" x14ac:dyDescent="0.3">
      <c r="A1499" s="181">
        <v>1498</v>
      </c>
      <c r="B1499" s="181" t="str">
        <f t="shared" si="49"/>
        <v>0-5.08n-E10</v>
      </c>
      <c r="C1499" s="182">
        <f>'1. General information'!$R$8</f>
        <v>0</v>
      </c>
      <c r="D1499" s="182" t="s">
        <v>2229</v>
      </c>
      <c r="E1499" s="183" t="s">
        <v>2728</v>
      </c>
      <c r="F1499" s="182" t="s">
        <v>2729</v>
      </c>
      <c r="G1499" s="191">
        <f>'5. Meetings, Trainings, Events'!$R$41</f>
        <v>0</v>
      </c>
    </row>
    <row r="1500" spans="1:7" x14ac:dyDescent="0.3">
      <c r="A1500" s="181">
        <v>1499</v>
      </c>
      <c r="B1500" s="181" t="str">
        <f t="shared" si="49"/>
        <v>0-5.08o-E1</v>
      </c>
      <c r="C1500" s="182">
        <f>'1. General information'!$R$8</f>
        <v>0</v>
      </c>
      <c r="D1500" s="182" t="s">
        <v>2229</v>
      </c>
      <c r="E1500" s="183" t="s">
        <v>2730</v>
      </c>
      <c r="F1500" s="182" t="s">
        <v>2691</v>
      </c>
      <c r="G1500" s="191">
        <f>'5. Meetings, Trainings, Events'!$I$42</f>
        <v>0</v>
      </c>
    </row>
    <row r="1501" spans="1:7" x14ac:dyDescent="0.3">
      <c r="A1501" s="181">
        <v>1500</v>
      </c>
      <c r="B1501" s="181" t="str">
        <f t="shared" si="49"/>
        <v>0-5.08o-E2</v>
      </c>
      <c r="C1501" s="182">
        <f>'1. General information'!$R$8</f>
        <v>0</v>
      </c>
      <c r="D1501" s="182" t="s">
        <v>2229</v>
      </c>
      <c r="E1501" s="183" t="s">
        <v>2731</v>
      </c>
      <c r="F1501" s="182" t="s">
        <v>2693</v>
      </c>
      <c r="G1501" s="191">
        <f>'5. Meetings, Trainings, Events'!$J$42</f>
        <v>0</v>
      </c>
    </row>
    <row r="1502" spans="1:7" x14ac:dyDescent="0.3">
      <c r="A1502" s="181">
        <v>1501</v>
      </c>
      <c r="B1502" s="181" t="str">
        <f t="shared" si="49"/>
        <v>0-5.08o-E3</v>
      </c>
      <c r="C1502" s="182">
        <f>'1. General information'!$R$8</f>
        <v>0</v>
      </c>
      <c r="D1502" s="182" t="s">
        <v>2229</v>
      </c>
      <c r="E1502" s="183" t="s">
        <v>2732</v>
      </c>
      <c r="F1502" s="182" t="s">
        <v>2695</v>
      </c>
      <c r="G1502" s="191">
        <f>'5. Meetings, Trainings, Events'!$K$42</f>
        <v>0</v>
      </c>
    </row>
    <row r="1503" spans="1:7" x14ac:dyDescent="0.3">
      <c r="A1503" s="181">
        <v>1502</v>
      </c>
      <c r="B1503" s="181" t="str">
        <f t="shared" si="49"/>
        <v>0-5.08o-E4</v>
      </c>
      <c r="C1503" s="182">
        <f>'1. General information'!$R$8</f>
        <v>0</v>
      </c>
      <c r="D1503" s="182" t="s">
        <v>2229</v>
      </c>
      <c r="E1503" s="183" t="s">
        <v>2733</v>
      </c>
      <c r="F1503" s="182" t="s">
        <v>2697</v>
      </c>
      <c r="G1503" s="191">
        <f>'5. Meetings, Trainings, Events'!$L$42</f>
        <v>0</v>
      </c>
    </row>
    <row r="1504" spans="1:7" x14ac:dyDescent="0.3">
      <c r="A1504" s="181">
        <v>1503</v>
      </c>
      <c r="B1504" s="181" t="str">
        <f t="shared" si="49"/>
        <v>0-5.08o-E5</v>
      </c>
      <c r="C1504" s="182">
        <f>'1. General information'!$R$8</f>
        <v>0</v>
      </c>
      <c r="D1504" s="182" t="s">
        <v>2229</v>
      </c>
      <c r="E1504" s="183" t="s">
        <v>2734</v>
      </c>
      <c r="F1504" s="182" t="s">
        <v>2699</v>
      </c>
      <c r="G1504" s="191">
        <f>'5. Meetings, Trainings, Events'!$M$42</f>
        <v>0</v>
      </c>
    </row>
    <row r="1505" spans="1:7" x14ac:dyDescent="0.3">
      <c r="A1505" s="181">
        <v>1504</v>
      </c>
      <c r="B1505" s="181" t="str">
        <f t="shared" si="49"/>
        <v>0-5.08o-E6</v>
      </c>
      <c r="C1505" s="182">
        <f>'1. General information'!$R$8</f>
        <v>0</v>
      </c>
      <c r="D1505" s="182" t="s">
        <v>2229</v>
      </c>
      <c r="E1505" s="183" t="s">
        <v>2735</v>
      </c>
      <c r="F1505" s="182" t="s">
        <v>2701</v>
      </c>
      <c r="G1505" s="191">
        <f>'5. Meetings, Trainings, Events'!$N$42</f>
        <v>0</v>
      </c>
    </row>
    <row r="1506" spans="1:7" x14ac:dyDescent="0.3">
      <c r="A1506" s="181">
        <v>1505</v>
      </c>
      <c r="B1506" s="181" t="str">
        <f t="shared" si="49"/>
        <v>0-5.08o-E7</v>
      </c>
      <c r="C1506" s="182">
        <f>'1. General information'!$R$8</f>
        <v>0</v>
      </c>
      <c r="D1506" s="182" t="s">
        <v>2229</v>
      </c>
      <c r="E1506" s="183" t="s">
        <v>2736</v>
      </c>
      <c r="F1506" s="182" t="s">
        <v>2703</v>
      </c>
      <c r="G1506" s="191">
        <f>'5. Meetings, Trainings, Events'!$O$42</f>
        <v>0</v>
      </c>
    </row>
    <row r="1507" spans="1:7" x14ac:dyDescent="0.3">
      <c r="A1507" s="181">
        <v>1506</v>
      </c>
      <c r="B1507" s="181" t="str">
        <f t="shared" si="49"/>
        <v>0-5.08o-E8</v>
      </c>
      <c r="C1507" s="182">
        <f>'1. General information'!$R$8</f>
        <v>0</v>
      </c>
      <c r="D1507" s="182" t="s">
        <v>2229</v>
      </c>
      <c r="E1507" s="183" t="s">
        <v>2737</v>
      </c>
      <c r="F1507" s="182" t="s">
        <v>2705</v>
      </c>
      <c r="G1507" s="191">
        <f>'5. Meetings, Trainings, Events'!$P$42</f>
        <v>0</v>
      </c>
    </row>
    <row r="1508" spans="1:7" x14ac:dyDescent="0.3">
      <c r="A1508" s="181">
        <v>1507</v>
      </c>
      <c r="B1508" s="181" t="str">
        <f t="shared" si="49"/>
        <v>0-5.08o-E9</v>
      </c>
      <c r="C1508" s="182">
        <f>'1. General information'!$R$8</f>
        <v>0</v>
      </c>
      <c r="D1508" s="182" t="s">
        <v>2229</v>
      </c>
      <c r="E1508" s="183" t="s">
        <v>2738</v>
      </c>
      <c r="F1508" s="182" t="s">
        <v>2707</v>
      </c>
      <c r="G1508" s="191">
        <f>'5. Meetings, Trainings, Events'!$Q$42</f>
        <v>0</v>
      </c>
    </row>
    <row r="1509" spans="1:7" x14ac:dyDescent="0.3">
      <c r="A1509" s="181">
        <v>1508</v>
      </c>
      <c r="B1509" s="181" t="str">
        <f t="shared" si="49"/>
        <v>0-5.08o-E10</v>
      </c>
      <c r="C1509" s="182">
        <f>'1. General information'!$R$8</f>
        <v>0</v>
      </c>
      <c r="D1509" s="182" t="s">
        <v>2229</v>
      </c>
      <c r="E1509" s="183" t="s">
        <v>2739</v>
      </c>
      <c r="F1509" s="182" t="s">
        <v>2709</v>
      </c>
      <c r="G1509" s="191">
        <f>'5. Meetings, Trainings, Events'!$R$42</f>
        <v>0</v>
      </c>
    </row>
    <row r="1510" spans="1:7" x14ac:dyDescent="0.3">
      <c r="A1510" s="181">
        <v>1509</v>
      </c>
      <c r="B1510" s="181" t="str">
        <f t="shared" si="49"/>
        <v>0-5.08p-E1</v>
      </c>
      <c r="C1510" s="182">
        <f>'1. General information'!$R$8</f>
        <v>0</v>
      </c>
      <c r="D1510" s="182" t="s">
        <v>2229</v>
      </c>
      <c r="E1510" s="183" t="s">
        <v>2740</v>
      </c>
      <c r="F1510" s="182" t="s">
        <v>2711</v>
      </c>
      <c r="G1510" s="191">
        <f>'5. Meetings, Trainings, Events'!$I$43</f>
        <v>0</v>
      </c>
    </row>
    <row r="1511" spans="1:7" x14ac:dyDescent="0.3">
      <c r="A1511" s="181">
        <v>1510</v>
      </c>
      <c r="B1511" s="181" t="str">
        <f t="shared" si="49"/>
        <v>0-5.08p-E2</v>
      </c>
      <c r="C1511" s="182">
        <f>'1. General information'!$R$8</f>
        <v>0</v>
      </c>
      <c r="D1511" s="182" t="s">
        <v>2229</v>
      </c>
      <c r="E1511" s="183" t="s">
        <v>2741</v>
      </c>
      <c r="F1511" s="182" t="s">
        <v>2713</v>
      </c>
      <c r="G1511" s="191">
        <f>'5. Meetings, Trainings, Events'!$J$43</f>
        <v>0</v>
      </c>
    </row>
    <row r="1512" spans="1:7" x14ac:dyDescent="0.3">
      <c r="A1512" s="181">
        <v>1511</v>
      </c>
      <c r="B1512" s="181" t="str">
        <f t="shared" si="49"/>
        <v>0-5.08p-E3</v>
      </c>
      <c r="C1512" s="182">
        <f>'1. General information'!$R$8</f>
        <v>0</v>
      </c>
      <c r="D1512" s="182" t="s">
        <v>2229</v>
      </c>
      <c r="E1512" s="183" t="s">
        <v>2742</v>
      </c>
      <c r="F1512" s="182" t="s">
        <v>2715</v>
      </c>
      <c r="G1512" s="191">
        <f>'5. Meetings, Trainings, Events'!$K$43</f>
        <v>0</v>
      </c>
    </row>
    <row r="1513" spans="1:7" x14ac:dyDescent="0.3">
      <c r="A1513" s="181">
        <v>1512</v>
      </c>
      <c r="B1513" s="181" t="str">
        <f t="shared" si="49"/>
        <v>0-5.08p-E4</v>
      </c>
      <c r="C1513" s="182">
        <f>'1. General information'!$R$8</f>
        <v>0</v>
      </c>
      <c r="D1513" s="182" t="s">
        <v>2229</v>
      </c>
      <c r="E1513" s="183" t="s">
        <v>2743</v>
      </c>
      <c r="F1513" s="182" t="s">
        <v>2717</v>
      </c>
      <c r="G1513" s="191">
        <f>'5. Meetings, Trainings, Events'!$L$43</f>
        <v>0</v>
      </c>
    </row>
    <row r="1514" spans="1:7" x14ac:dyDescent="0.3">
      <c r="A1514" s="181">
        <v>1513</v>
      </c>
      <c r="B1514" s="181" t="str">
        <f t="shared" si="49"/>
        <v>0-5.08p-E5</v>
      </c>
      <c r="C1514" s="182">
        <f>'1. General information'!$R$8</f>
        <v>0</v>
      </c>
      <c r="D1514" s="182" t="s">
        <v>2229</v>
      </c>
      <c r="E1514" s="183" t="s">
        <v>2744</v>
      </c>
      <c r="F1514" s="182" t="s">
        <v>2719</v>
      </c>
      <c r="G1514" s="191">
        <f>'5. Meetings, Trainings, Events'!$M$43</f>
        <v>0</v>
      </c>
    </row>
    <row r="1515" spans="1:7" x14ac:dyDescent="0.3">
      <c r="A1515" s="181">
        <v>1514</v>
      </c>
      <c r="B1515" s="181" t="str">
        <f t="shared" si="49"/>
        <v>0-5.08p-E6</v>
      </c>
      <c r="C1515" s="182">
        <f>'1. General information'!$R$8</f>
        <v>0</v>
      </c>
      <c r="D1515" s="182" t="s">
        <v>2229</v>
      </c>
      <c r="E1515" s="183" t="s">
        <v>2745</v>
      </c>
      <c r="F1515" s="182" t="s">
        <v>2721</v>
      </c>
      <c r="G1515" s="191">
        <f>'5. Meetings, Trainings, Events'!$N$43</f>
        <v>0</v>
      </c>
    </row>
    <row r="1516" spans="1:7" x14ac:dyDescent="0.3">
      <c r="A1516" s="181">
        <v>1515</v>
      </c>
      <c r="B1516" s="181" t="str">
        <f t="shared" si="49"/>
        <v>0-5.08p-E7</v>
      </c>
      <c r="C1516" s="182">
        <f>'1. General information'!$R$8</f>
        <v>0</v>
      </c>
      <c r="D1516" s="182" t="s">
        <v>2229</v>
      </c>
      <c r="E1516" s="183" t="s">
        <v>2746</v>
      </c>
      <c r="F1516" s="182" t="s">
        <v>2723</v>
      </c>
      <c r="G1516" s="191">
        <f>'5. Meetings, Trainings, Events'!$O$43</f>
        <v>0</v>
      </c>
    </row>
    <row r="1517" spans="1:7" x14ac:dyDescent="0.3">
      <c r="A1517" s="181">
        <v>1516</v>
      </c>
      <c r="B1517" s="181" t="str">
        <f t="shared" si="49"/>
        <v>0-5.08p-E8</v>
      </c>
      <c r="C1517" s="182">
        <f>'1. General information'!$R$8</f>
        <v>0</v>
      </c>
      <c r="D1517" s="182" t="s">
        <v>2229</v>
      </c>
      <c r="E1517" s="183" t="s">
        <v>2747</v>
      </c>
      <c r="F1517" s="182" t="s">
        <v>2725</v>
      </c>
      <c r="G1517" s="191">
        <f>'5. Meetings, Trainings, Events'!$P$43</f>
        <v>0</v>
      </c>
    </row>
    <row r="1518" spans="1:7" x14ac:dyDescent="0.3">
      <c r="A1518" s="181">
        <v>1517</v>
      </c>
      <c r="B1518" s="181" t="str">
        <f t="shared" si="49"/>
        <v>0-5.08p-E9</v>
      </c>
      <c r="C1518" s="182">
        <f>'1. General information'!$R$8</f>
        <v>0</v>
      </c>
      <c r="D1518" s="182" t="s">
        <v>2229</v>
      </c>
      <c r="E1518" s="183" t="s">
        <v>2748</v>
      </c>
      <c r="F1518" s="182" t="s">
        <v>2727</v>
      </c>
      <c r="G1518" s="191">
        <f>'5. Meetings, Trainings, Events'!$Q$43</f>
        <v>0</v>
      </c>
    </row>
    <row r="1519" spans="1:7" x14ac:dyDescent="0.3">
      <c r="A1519" s="181">
        <v>1518</v>
      </c>
      <c r="B1519" s="181" t="str">
        <f t="shared" si="49"/>
        <v>0-5.08p-E10</v>
      </c>
      <c r="C1519" s="182">
        <f>'1. General information'!$R$8</f>
        <v>0</v>
      </c>
      <c r="D1519" s="182" t="s">
        <v>2229</v>
      </c>
      <c r="E1519" s="183" t="s">
        <v>2749</v>
      </c>
      <c r="F1519" s="182" t="s">
        <v>2729</v>
      </c>
      <c r="G1519" s="191">
        <f>'5. Meetings, Trainings, Events'!$R$43</f>
        <v>0</v>
      </c>
    </row>
    <row r="1520" spans="1:7" x14ac:dyDescent="0.3">
      <c r="A1520" s="181">
        <v>1519</v>
      </c>
      <c r="B1520" s="181" t="str">
        <f t="shared" si="49"/>
        <v>0-5.08q-E1</v>
      </c>
      <c r="C1520" s="182">
        <f>'1. General information'!$R$8</f>
        <v>0</v>
      </c>
      <c r="D1520" s="182" t="s">
        <v>2229</v>
      </c>
      <c r="E1520" s="183" t="s">
        <v>2750</v>
      </c>
      <c r="F1520" s="182" t="s">
        <v>2751</v>
      </c>
      <c r="G1520" s="191">
        <f>'5. Meetings, Trainings, Events'!$I$44</f>
        <v>0</v>
      </c>
    </row>
    <row r="1521" spans="1:7" x14ac:dyDescent="0.3">
      <c r="A1521" s="181">
        <v>1520</v>
      </c>
      <c r="B1521" s="181" t="str">
        <f t="shared" si="49"/>
        <v>0-5.08q-E2</v>
      </c>
      <c r="C1521" s="182">
        <f>'1. General information'!$R$8</f>
        <v>0</v>
      </c>
      <c r="D1521" s="182" t="s">
        <v>2229</v>
      </c>
      <c r="E1521" s="183" t="s">
        <v>2752</v>
      </c>
      <c r="F1521" s="182" t="s">
        <v>2753</v>
      </c>
      <c r="G1521" s="191">
        <f>'5. Meetings, Trainings, Events'!$J$44</f>
        <v>0</v>
      </c>
    </row>
    <row r="1522" spans="1:7" x14ac:dyDescent="0.3">
      <c r="A1522" s="181">
        <v>1521</v>
      </c>
      <c r="B1522" s="181" t="str">
        <f t="shared" si="49"/>
        <v>0-5.08q-E3</v>
      </c>
      <c r="C1522" s="182">
        <f>'1. General information'!$R$8</f>
        <v>0</v>
      </c>
      <c r="D1522" s="182" t="s">
        <v>2229</v>
      </c>
      <c r="E1522" s="183" t="s">
        <v>2754</v>
      </c>
      <c r="F1522" s="182" t="s">
        <v>2755</v>
      </c>
      <c r="G1522" s="191">
        <f>'5. Meetings, Trainings, Events'!$K$44</f>
        <v>0</v>
      </c>
    </row>
    <row r="1523" spans="1:7" x14ac:dyDescent="0.3">
      <c r="A1523" s="181">
        <v>1522</v>
      </c>
      <c r="B1523" s="181" t="str">
        <f t="shared" si="49"/>
        <v>0-5.08q-E4</v>
      </c>
      <c r="C1523" s="182">
        <f>'1. General information'!$R$8</f>
        <v>0</v>
      </c>
      <c r="D1523" s="182" t="s">
        <v>2229</v>
      </c>
      <c r="E1523" s="183" t="s">
        <v>2756</v>
      </c>
      <c r="F1523" s="182" t="s">
        <v>2757</v>
      </c>
      <c r="G1523" s="191">
        <f>'5. Meetings, Trainings, Events'!$L$44</f>
        <v>0</v>
      </c>
    </row>
    <row r="1524" spans="1:7" x14ac:dyDescent="0.3">
      <c r="A1524" s="181">
        <v>1523</v>
      </c>
      <c r="B1524" s="181" t="str">
        <f t="shared" si="49"/>
        <v>0-5.08q-E5</v>
      </c>
      <c r="C1524" s="182">
        <f>'1. General information'!$R$8</f>
        <v>0</v>
      </c>
      <c r="D1524" s="182" t="s">
        <v>2229</v>
      </c>
      <c r="E1524" s="183" t="s">
        <v>2758</v>
      </c>
      <c r="F1524" s="182" t="s">
        <v>2759</v>
      </c>
      <c r="G1524" s="191">
        <f>'5. Meetings, Trainings, Events'!$M$44</f>
        <v>0</v>
      </c>
    </row>
    <row r="1525" spans="1:7" x14ac:dyDescent="0.3">
      <c r="A1525" s="181">
        <v>1524</v>
      </c>
      <c r="B1525" s="181" t="str">
        <f t="shared" si="49"/>
        <v>0-5.08q-E6</v>
      </c>
      <c r="C1525" s="182">
        <f>'1. General information'!$R$8</f>
        <v>0</v>
      </c>
      <c r="D1525" s="182" t="s">
        <v>2229</v>
      </c>
      <c r="E1525" s="183" t="s">
        <v>2760</v>
      </c>
      <c r="F1525" s="182" t="s">
        <v>2761</v>
      </c>
      <c r="G1525" s="191">
        <f>'5. Meetings, Trainings, Events'!$N$44</f>
        <v>0</v>
      </c>
    </row>
    <row r="1526" spans="1:7" x14ac:dyDescent="0.3">
      <c r="A1526" s="181">
        <v>1525</v>
      </c>
      <c r="B1526" s="181" t="str">
        <f t="shared" si="49"/>
        <v>0-5.08q-E7</v>
      </c>
      <c r="C1526" s="182">
        <f>'1. General information'!$R$8</f>
        <v>0</v>
      </c>
      <c r="D1526" s="182" t="s">
        <v>2229</v>
      </c>
      <c r="E1526" s="183" t="s">
        <v>2762</v>
      </c>
      <c r="F1526" s="182" t="s">
        <v>2763</v>
      </c>
      <c r="G1526" s="191">
        <f>'5. Meetings, Trainings, Events'!$O$44</f>
        <v>0</v>
      </c>
    </row>
    <row r="1527" spans="1:7" x14ac:dyDescent="0.3">
      <c r="A1527" s="181">
        <v>1526</v>
      </c>
      <c r="B1527" s="181" t="str">
        <f t="shared" si="49"/>
        <v>0-5.08q-E8</v>
      </c>
      <c r="C1527" s="182">
        <f>'1. General information'!$R$8</f>
        <v>0</v>
      </c>
      <c r="D1527" s="182" t="s">
        <v>2229</v>
      </c>
      <c r="E1527" s="183" t="s">
        <v>2764</v>
      </c>
      <c r="F1527" s="182" t="s">
        <v>2765</v>
      </c>
      <c r="G1527" s="191">
        <f>'5. Meetings, Trainings, Events'!$P$44</f>
        <v>0</v>
      </c>
    </row>
    <row r="1528" spans="1:7" x14ac:dyDescent="0.3">
      <c r="A1528" s="181">
        <v>1527</v>
      </c>
      <c r="B1528" s="181" t="str">
        <f t="shared" si="49"/>
        <v>0-5.08q-E9</v>
      </c>
      <c r="C1528" s="182">
        <f>'1. General information'!$R$8</f>
        <v>0</v>
      </c>
      <c r="D1528" s="182" t="s">
        <v>2229</v>
      </c>
      <c r="E1528" s="183" t="s">
        <v>2766</v>
      </c>
      <c r="F1528" s="182" t="s">
        <v>2767</v>
      </c>
      <c r="G1528" s="191">
        <f>'5. Meetings, Trainings, Events'!$Q$44</f>
        <v>0</v>
      </c>
    </row>
    <row r="1529" spans="1:7" x14ac:dyDescent="0.3">
      <c r="A1529" s="181">
        <v>1528</v>
      </c>
      <c r="B1529" s="181" t="str">
        <f t="shared" si="49"/>
        <v>0-5.08q-E10</v>
      </c>
      <c r="C1529" s="182">
        <f>'1. General information'!$R$8</f>
        <v>0</v>
      </c>
      <c r="D1529" s="182" t="s">
        <v>2229</v>
      </c>
      <c r="E1529" s="183" t="s">
        <v>2768</v>
      </c>
      <c r="F1529" s="182" t="s">
        <v>2769</v>
      </c>
      <c r="G1529" s="191">
        <f>'5. Meetings, Trainings, Events'!$R$44</f>
        <v>0</v>
      </c>
    </row>
    <row r="1530" spans="1:7" x14ac:dyDescent="0.3">
      <c r="A1530" s="181">
        <v>1529</v>
      </c>
      <c r="B1530" s="181" t="str">
        <f t="shared" si="49"/>
        <v>0-5.08r-E1</v>
      </c>
      <c r="C1530" s="182">
        <f>'1. General information'!$R$8</f>
        <v>0</v>
      </c>
      <c r="D1530" s="182" t="s">
        <v>2229</v>
      </c>
      <c r="E1530" s="183" t="s">
        <v>2770</v>
      </c>
      <c r="F1530" s="182" t="s">
        <v>2771</v>
      </c>
      <c r="G1530" s="191">
        <f>'5. Meetings, Trainings, Events'!$I$45</f>
        <v>0</v>
      </c>
    </row>
    <row r="1531" spans="1:7" x14ac:dyDescent="0.3">
      <c r="A1531" s="181">
        <v>1530</v>
      </c>
      <c r="B1531" s="181" t="str">
        <f t="shared" si="49"/>
        <v>0-5.08r-E2</v>
      </c>
      <c r="C1531" s="182">
        <f>'1. General information'!$R$8</f>
        <v>0</v>
      </c>
      <c r="D1531" s="182" t="s">
        <v>2229</v>
      </c>
      <c r="E1531" s="183" t="s">
        <v>2772</v>
      </c>
      <c r="F1531" s="182" t="s">
        <v>2773</v>
      </c>
      <c r="G1531" s="191">
        <f>'5. Meetings, Trainings, Events'!$J$45</f>
        <v>0</v>
      </c>
    </row>
    <row r="1532" spans="1:7" x14ac:dyDescent="0.3">
      <c r="A1532" s="181">
        <v>1531</v>
      </c>
      <c r="B1532" s="181" t="str">
        <f t="shared" si="49"/>
        <v>0-5.08r-E3</v>
      </c>
      <c r="C1532" s="182">
        <f>'1. General information'!$R$8</f>
        <v>0</v>
      </c>
      <c r="D1532" s="182" t="s">
        <v>2229</v>
      </c>
      <c r="E1532" s="183" t="s">
        <v>2774</v>
      </c>
      <c r="F1532" s="182" t="s">
        <v>2775</v>
      </c>
      <c r="G1532" s="191">
        <f>'5. Meetings, Trainings, Events'!$K$45</f>
        <v>0</v>
      </c>
    </row>
    <row r="1533" spans="1:7" x14ac:dyDescent="0.3">
      <c r="A1533" s="181">
        <v>1532</v>
      </c>
      <c r="B1533" s="181" t="str">
        <f t="shared" si="49"/>
        <v>0-5.08r-E4</v>
      </c>
      <c r="C1533" s="182">
        <f>'1. General information'!$R$8</f>
        <v>0</v>
      </c>
      <c r="D1533" s="182" t="s">
        <v>2229</v>
      </c>
      <c r="E1533" s="183" t="s">
        <v>2776</v>
      </c>
      <c r="F1533" s="182" t="s">
        <v>2777</v>
      </c>
      <c r="G1533" s="191">
        <f>'5. Meetings, Trainings, Events'!$L$45</f>
        <v>0</v>
      </c>
    </row>
    <row r="1534" spans="1:7" x14ac:dyDescent="0.3">
      <c r="A1534" s="181">
        <v>1533</v>
      </c>
      <c r="B1534" s="181" t="str">
        <f t="shared" si="49"/>
        <v>0-5.08r-E5</v>
      </c>
      <c r="C1534" s="182">
        <f>'1. General information'!$R$8</f>
        <v>0</v>
      </c>
      <c r="D1534" s="182" t="s">
        <v>2229</v>
      </c>
      <c r="E1534" s="183" t="s">
        <v>2778</v>
      </c>
      <c r="F1534" s="182" t="s">
        <v>2779</v>
      </c>
      <c r="G1534" s="191">
        <f>'5. Meetings, Trainings, Events'!$M$45</f>
        <v>0</v>
      </c>
    </row>
    <row r="1535" spans="1:7" x14ac:dyDescent="0.3">
      <c r="A1535" s="181">
        <v>1534</v>
      </c>
      <c r="B1535" s="181" t="str">
        <f t="shared" si="49"/>
        <v>0-5.08r-E6</v>
      </c>
      <c r="C1535" s="182">
        <f>'1. General information'!$R$8</f>
        <v>0</v>
      </c>
      <c r="D1535" s="182" t="s">
        <v>2229</v>
      </c>
      <c r="E1535" s="183" t="s">
        <v>2780</v>
      </c>
      <c r="F1535" s="182" t="s">
        <v>2781</v>
      </c>
      <c r="G1535" s="191">
        <f>'5. Meetings, Trainings, Events'!$N$45</f>
        <v>0</v>
      </c>
    </row>
    <row r="1536" spans="1:7" x14ac:dyDescent="0.3">
      <c r="A1536" s="181">
        <v>1535</v>
      </c>
      <c r="B1536" s="181" t="str">
        <f t="shared" si="49"/>
        <v>0-5.08r-E7</v>
      </c>
      <c r="C1536" s="182">
        <f>'1. General information'!$R$8</f>
        <v>0</v>
      </c>
      <c r="D1536" s="182" t="s">
        <v>2229</v>
      </c>
      <c r="E1536" s="183" t="s">
        <v>2782</v>
      </c>
      <c r="F1536" s="182" t="s">
        <v>2783</v>
      </c>
      <c r="G1536" s="191">
        <f>'5. Meetings, Trainings, Events'!$O$45</f>
        <v>0</v>
      </c>
    </row>
    <row r="1537" spans="1:7" x14ac:dyDescent="0.3">
      <c r="A1537" s="181">
        <v>1536</v>
      </c>
      <c r="B1537" s="181" t="str">
        <f t="shared" si="49"/>
        <v>0-5.08r-E8</v>
      </c>
      <c r="C1537" s="182">
        <f>'1. General information'!$R$8</f>
        <v>0</v>
      </c>
      <c r="D1537" s="182" t="s">
        <v>2229</v>
      </c>
      <c r="E1537" s="183" t="s">
        <v>2784</v>
      </c>
      <c r="F1537" s="182" t="s">
        <v>2785</v>
      </c>
      <c r="G1537" s="191">
        <f>'5. Meetings, Trainings, Events'!$P$45</f>
        <v>0</v>
      </c>
    </row>
    <row r="1538" spans="1:7" x14ac:dyDescent="0.3">
      <c r="A1538" s="181">
        <v>1537</v>
      </c>
      <c r="B1538" s="181" t="str">
        <f t="shared" si="49"/>
        <v>0-5.08r-E9</v>
      </c>
      <c r="C1538" s="182">
        <f>'1. General information'!$R$8</f>
        <v>0</v>
      </c>
      <c r="D1538" s="182" t="s">
        <v>2229</v>
      </c>
      <c r="E1538" s="183" t="s">
        <v>2786</v>
      </c>
      <c r="F1538" s="182" t="s">
        <v>2787</v>
      </c>
      <c r="G1538" s="191">
        <f>'5. Meetings, Trainings, Events'!$Q$45</f>
        <v>0</v>
      </c>
    </row>
    <row r="1539" spans="1:7" x14ac:dyDescent="0.3">
      <c r="A1539" s="181">
        <v>1538</v>
      </c>
      <c r="B1539" s="181" t="str">
        <f t="shared" si="49"/>
        <v>0-5.08r-E10</v>
      </c>
      <c r="C1539" s="182">
        <f>'1. General information'!$R$8</f>
        <v>0</v>
      </c>
      <c r="D1539" s="182" t="s">
        <v>2229</v>
      </c>
      <c r="E1539" s="183" t="s">
        <v>2788</v>
      </c>
      <c r="F1539" s="182" t="s">
        <v>2789</v>
      </c>
      <c r="G1539" s="191">
        <f>'5. Meetings, Trainings, Events'!$R$45</f>
        <v>0</v>
      </c>
    </row>
    <row r="1540" spans="1:7" x14ac:dyDescent="0.3">
      <c r="A1540" s="181">
        <v>1539</v>
      </c>
      <c r="B1540" s="181" t="str">
        <f t="shared" si="49"/>
        <v>0-5.08s-E1</v>
      </c>
      <c r="C1540" s="182">
        <f>'1. General information'!$R$8</f>
        <v>0</v>
      </c>
      <c r="D1540" s="182" t="s">
        <v>2229</v>
      </c>
      <c r="E1540" s="183" t="s">
        <v>2790</v>
      </c>
      <c r="F1540" s="182" t="s">
        <v>2791</v>
      </c>
      <c r="G1540" s="191">
        <f>'5. Meetings, Trainings, Events'!$I$46</f>
        <v>0</v>
      </c>
    </row>
    <row r="1541" spans="1:7" x14ac:dyDescent="0.3">
      <c r="A1541" s="181">
        <v>1540</v>
      </c>
      <c r="B1541" s="181" t="str">
        <f t="shared" si="49"/>
        <v>0-5.08s-E2</v>
      </c>
      <c r="C1541" s="182">
        <f>'1. General information'!$R$8</f>
        <v>0</v>
      </c>
      <c r="D1541" s="182" t="s">
        <v>2229</v>
      </c>
      <c r="E1541" s="183" t="s">
        <v>2792</v>
      </c>
      <c r="F1541" s="182" t="s">
        <v>2793</v>
      </c>
      <c r="G1541" s="191">
        <f>'5. Meetings, Trainings, Events'!$J$46</f>
        <v>0</v>
      </c>
    </row>
    <row r="1542" spans="1:7" x14ac:dyDescent="0.3">
      <c r="A1542" s="181">
        <v>1541</v>
      </c>
      <c r="B1542" s="181" t="str">
        <f t="shared" si="49"/>
        <v>0-5.08s-E3</v>
      </c>
      <c r="C1542" s="182">
        <f>'1. General information'!$R$8</f>
        <v>0</v>
      </c>
      <c r="D1542" s="182" t="s">
        <v>2229</v>
      </c>
      <c r="E1542" s="183" t="s">
        <v>2794</v>
      </c>
      <c r="F1542" s="182" t="s">
        <v>2795</v>
      </c>
      <c r="G1542" s="191">
        <f>'5. Meetings, Trainings, Events'!$K$46</f>
        <v>0</v>
      </c>
    </row>
    <row r="1543" spans="1:7" x14ac:dyDescent="0.3">
      <c r="A1543" s="181">
        <v>1542</v>
      </c>
      <c r="B1543" s="181" t="str">
        <f t="shared" si="49"/>
        <v>0-5.08s-E4</v>
      </c>
      <c r="C1543" s="182">
        <f>'1. General information'!$R$8</f>
        <v>0</v>
      </c>
      <c r="D1543" s="182" t="s">
        <v>2229</v>
      </c>
      <c r="E1543" s="183" t="s">
        <v>2796</v>
      </c>
      <c r="F1543" s="182" t="s">
        <v>2797</v>
      </c>
      <c r="G1543" s="191">
        <f>'5. Meetings, Trainings, Events'!$L$46</f>
        <v>0</v>
      </c>
    </row>
    <row r="1544" spans="1:7" x14ac:dyDescent="0.3">
      <c r="A1544" s="181">
        <v>1543</v>
      </c>
      <c r="B1544" s="181" t="str">
        <f t="shared" si="49"/>
        <v>0-5.08s-E5</v>
      </c>
      <c r="C1544" s="182">
        <f>'1. General information'!$R$8</f>
        <v>0</v>
      </c>
      <c r="D1544" s="182" t="s">
        <v>2229</v>
      </c>
      <c r="E1544" s="183" t="s">
        <v>2798</v>
      </c>
      <c r="F1544" s="182" t="s">
        <v>2799</v>
      </c>
      <c r="G1544" s="191">
        <f>'5. Meetings, Trainings, Events'!$M$46</f>
        <v>0</v>
      </c>
    </row>
    <row r="1545" spans="1:7" x14ac:dyDescent="0.3">
      <c r="A1545" s="181">
        <v>1544</v>
      </c>
      <c r="B1545" s="181" t="str">
        <f t="shared" si="49"/>
        <v>0-5.08s-E6</v>
      </c>
      <c r="C1545" s="182">
        <f>'1. General information'!$R$8</f>
        <v>0</v>
      </c>
      <c r="D1545" s="182" t="s">
        <v>2229</v>
      </c>
      <c r="E1545" s="183" t="s">
        <v>2800</v>
      </c>
      <c r="F1545" s="182" t="s">
        <v>2801</v>
      </c>
      <c r="G1545" s="191">
        <f>'5. Meetings, Trainings, Events'!$N$46</f>
        <v>0</v>
      </c>
    </row>
    <row r="1546" spans="1:7" x14ac:dyDescent="0.3">
      <c r="A1546" s="181">
        <v>1545</v>
      </c>
      <c r="B1546" s="181" t="str">
        <f t="shared" si="49"/>
        <v>0-5.08s-E7</v>
      </c>
      <c r="C1546" s="182">
        <f>'1. General information'!$R$8</f>
        <v>0</v>
      </c>
      <c r="D1546" s="182" t="s">
        <v>2229</v>
      </c>
      <c r="E1546" s="183" t="s">
        <v>2802</v>
      </c>
      <c r="F1546" s="182" t="s">
        <v>2803</v>
      </c>
      <c r="G1546" s="191">
        <f>'5. Meetings, Trainings, Events'!$O$46</f>
        <v>0</v>
      </c>
    </row>
    <row r="1547" spans="1:7" x14ac:dyDescent="0.3">
      <c r="A1547" s="181">
        <v>1546</v>
      </c>
      <c r="B1547" s="181" t="str">
        <f t="shared" si="49"/>
        <v>0-5.08s-E8</v>
      </c>
      <c r="C1547" s="182">
        <f>'1. General information'!$R$8</f>
        <v>0</v>
      </c>
      <c r="D1547" s="182" t="s">
        <v>2229</v>
      </c>
      <c r="E1547" s="183" t="s">
        <v>2804</v>
      </c>
      <c r="F1547" s="182" t="s">
        <v>2805</v>
      </c>
      <c r="G1547" s="191">
        <f>'5. Meetings, Trainings, Events'!$P$46</f>
        <v>0</v>
      </c>
    </row>
    <row r="1548" spans="1:7" x14ac:dyDescent="0.3">
      <c r="A1548" s="181">
        <v>1547</v>
      </c>
      <c r="B1548" s="181" t="str">
        <f t="shared" ref="B1548:B1611" si="50">CONCATENATE(LEFT(C1548,2),"-",E1548)</f>
        <v>0-5.08s-E9</v>
      </c>
      <c r="C1548" s="182">
        <f>'1. General information'!$R$8</f>
        <v>0</v>
      </c>
      <c r="D1548" s="182" t="s">
        <v>2229</v>
      </c>
      <c r="E1548" s="183" t="s">
        <v>2806</v>
      </c>
      <c r="F1548" s="182" t="s">
        <v>2807</v>
      </c>
      <c r="G1548" s="191">
        <f>'5. Meetings, Trainings, Events'!$Q$46</f>
        <v>0</v>
      </c>
    </row>
    <row r="1549" spans="1:7" x14ac:dyDescent="0.3">
      <c r="A1549" s="181">
        <v>1548</v>
      </c>
      <c r="B1549" s="181" t="str">
        <f t="shared" si="50"/>
        <v>0-5.08s-E10</v>
      </c>
      <c r="C1549" s="182">
        <f>'1. General information'!$R$8</f>
        <v>0</v>
      </c>
      <c r="D1549" s="182" t="s">
        <v>2229</v>
      </c>
      <c r="E1549" s="183" t="s">
        <v>2808</v>
      </c>
      <c r="F1549" s="182" t="s">
        <v>2809</v>
      </c>
      <c r="G1549" s="191">
        <f>'5. Meetings, Trainings, Events'!$R$46</f>
        <v>0</v>
      </c>
    </row>
    <row r="1550" spans="1:7" x14ac:dyDescent="0.3">
      <c r="A1550" s="181">
        <v>1549</v>
      </c>
      <c r="B1550" s="181" t="str">
        <f t="shared" si="50"/>
        <v>0-5.08t-E1</v>
      </c>
      <c r="C1550" s="182">
        <f>'1. General information'!$R$8</f>
        <v>0</v>
      </c>
      <c r="D1550" s="182" t="s">
        <v>2229</v>
      </c>
      <c r="E1550" s="183" t="s">
        <v>2810</v>
      </c>
      <c r="F1550" s="182" t="s">
        <v>2811</v>
      </c>
      <c r="G1550" s="191">
        <f>'5. Meetings, Trainings, Events'!$I$47</f>
        <v>0</v>
      </c>
    </row>
    <row r="1551" spans="1:7" x14ac:dyDescent="0.3">
      <c r="A1551" s="181">
        <v>1550</v>
      </c>
      <c r="B1551" s="181" t="str">
        <f t="shared" si="50"/>
        <v>0-5.08t-E2</v>
      </c>
      <c r="C1551" s="182">
        <f>'1. General information'!$R$8</f>
        <v>0</v>
      </c>
      <c r="D1551" s="182" t="s">
        <v>2229</v>
      </c>
      <c r="E1551" s="183" t="s">
        <v>2812</v>
      </c>
      <c r="F1551" s="182" t="s">
        <v>2813</v>
      </c>
      <c r="G1551" s="191">
        <f>'5. Meetings, Trainings, Events'!$J$47</f>
        <v>0</v>
      </c>
    </row>
    <row r="1552" spans="1:7" x14ac:dyDescent="0.3">
      <c r="A1552" s="181">
        <v>1551</v>
      </c>
      <c r="B1552" s="181" t="str">
        <f t="shared" si="50"/>
        <v>0-5.08t-E3</v>
      </c>
      <c r="C1552" s="182">
        <f>'1. General information'!$R$8</f>
        <v>0</v>
      </c>
      <c r="D1552" s="182" t="s">
        <v>2229</v>
      </c>
      <c r="E1552" s="183" t="s">
        <v>2814</v>
      </c>
      <c r="F1552" s="182" t="s">
        <v>2815</v>
      </c>
      <c r="G1552" s="191">
        <f>'5. Meetings, Trainings, Events'!$K$47</f>
        <v>0</v>
      </c>
    </row>
    <row r="1553" spans="1:7" x14ac:dyDescent="0.3">
      <c r="A1553" s="181">
        <v>1552</v>
      </c>
      <c r="B1553" s="181" t="str">
        <f t="shared" si="50"/>
        <v>0-5.08t-E4</v>
      </c>
      <c r="C1553" s="182">
        <f>'1. General information'!$R$8</f>
        <v>0</v>
      </c>
      <c r="D1553" s="182" t="s">
        <v>2229</v>
      </c>
      <c r="E1553" s="183" t="s">
        <v>2816</v>
      </c>
      <c r="F1553" s="182" t="s">
        <v>2817</v>
      </c>
      <c r="G1553" s="191">
        <f>'5. Meetings, Trainings, Events'!$L$47</f>
        <v>0</v>
      </c>
    </row>
    <row r="1554" spans="1:7" x14ac:dyDescent="0.3">
      <c r="A1554" s="181">
        <v>1553</v>
      </c>
      <c r="B1554" s="181" t="str">
        <f t="shared" si="50"/>
        <v>0-5.08t-E5</v>
      </c>
      <c r="C1554" s="182">
        <f>'1. General information'!$R$8</f>
        <v>0</v>
      </c>
      <c r="D1554" s="182" t="s">
        <v>2229</v>
      </c>
      <c r="E1554" s="183" t="s">
        <v>2818</v>
      </c>
      <c r="F1554" s="182" t="s">
        <v>2819</v>
      </c>
      <c r="G1554" s="191">
        <f>'5. Meetings, Trainings, Events'!$M$47</f>
        <v>0</v>
      </c>
    </row>
    <row r="1555" spans="1:7" x14ac:dyDescent="0.3">
      <c r="A1555" s="181">
        <v>1554</v>
      </c>
      <c r="B1555" s="181" t="str">
        <f t="shared" si="50"/>
        <v>0-5.08t-E6</v>
      </c>
      <c r="C1555" s="182">
        <f>'1. General information'!$R$8</f>
        <v>0</v>
      </c>
      <c r="D1555" s="182" t="s">
        <v>2229</v>
      </c>
      <c r="E1555" s="183" t="s">
        <v>2820</v>
      </c>
      <c r="F1555" s="182" t="s">
        <v>2821</v>
      </c>
      <c r="G1555" s="191">
        <f>'5. Meetings, Trainings, Events'!$N$47</f>
        <v>0</v>
      </c>
    </row>
    <row r="1556" spans="1:7" x14ac:dyDescent="0.3">
      <c r="A1556" s="181">
        <v>1555</v>
      </c>
      <c r="B1556" s="181" t="str">
        <f t="shared" si="50"/>
        <v>0-5.08t-E7</v>
      </c>
      <c r="C1556" s="182">
        <f>'1. General information'!$R$8</f>
        <v>0</v>
      </c>
      <c r="D1556" s="182" t="s">
        <v>2229</v>
      </c>
      <c r="E1556" s="183" t="s">
        <v>2822</v>
      </c>
      <c r="F1556" s="182" t="s">
        <v>2823</v>
      </c>
      <c r="G1556" s="191">
        <f>'5. Meetings, Trainings, Events'!$O$47</f>
        <v>0</v>
      </c>
    </row>
    <row r="1557" spans="1:7" x14ac:dyDescent="0.3">
      <c r="A1557" s="181">
        <v>1556</v>
      </c>
      <c r="B1557" s="181" t="str">
        <f t="shared" si="50"/>
        <v>0-5.08t-E8</v>
      </c>
      <c r="C1557" s="182">
        <f>'1. General information'!$R$8</f>
        <v>0</v>
      </c>
      <c r="D1557" s="182" t="s">
        <v>2229</v>
      </c>
      <c r="E1557" s="183" t="s">
        <v>2824</v>
      </c>
      <c r="F1557" s="182" t="s">
        <v>2825</v>
      </c>
      <c r="G1557" s="191">
        <f>'5. Meetings, Trainings, Events'!$P$47</f>
        <v>0</v>
      </c>
    </row>
    <row r="1558" spans="1:7" x14ac:dyDescent="0.3">
      <c r="A1558" s="181">
        <v>1557</v>
      </c>
      <c r="B1558" s="181" t="str">
        <f t="shared" si="50"/>
        <v>0-5.08t-E9</v>
      </c>
      <c r="C1558" s="182">
        <f>'1. General information'!$R$8</f>
        <v>0</v>
      </c>
      <c r="D1558" s="182" t="s">
        <v>2229</v>
      </c>
      <c r="E1558" s="183" t="s">
        <v>2826</v>
      </c>
      <c r="F1558" s="182" t="s">
        <v>2827</v>
      </c>
      <c r="G1558" s="191">
        <f>'5. Meetings, Trainings, Events'!$Q$47</f>
        <v>0</v>
      </c>
    </row>
    <row r="1559" spans="1:7" x14ac:dyDescent="0.3">
      <c r="A1559" s="181">
        <v>1558</v>
      </c>
      <c r="B1559" s="181" t="str">
        <f t="shared" si="50"/>
        <v>0-5.08t-E10</v>
      </c>
      <c r="C1559" s="182">
        <f>'1. General information'!$R$8</f>
        <v>0</v>
      </c>
      <c r="D1559" s="182" t="s">
        <v>2229</v>
      </c>
      <c r="E1559" s="183" t="s">
        <v>2828</v>
      </c>
      <c r="F1559" s="182" t="s">
        <v>2829</v>
      </c>
      <c r="G1559" s="191">
        <f>'5. Meetings, Trainings, Events'!$R$47</f>
        <v>0</v>
      </c>
    </row>
    <row r="1560" spans="1:7" x14ac:dyDescent="0.3">
      <c r="A1560" s="181">
        <v>1559</v>
      </c>
      <c r="B1560" s="181" t="str">
        <f t="shared" si="50"/>
        <v>0-5.08u-E1</v>
      </c>
      <c r="C1560" s="182">
        <f>'1. General information'!$R$8</f>
        <v>0</v>
      </c>
      <c r="D1560" s="182" t="s">
        <v>2229</v>
      </c>
      <c r="E1560" s="183" t="s">
        <v>2830</v>
      </c>
      <c r="F1560" s="182" t="s">
        <v>2831</v>
      </c>
      <c r="G1560" s="191">
        <f>'5. Meetings, Trainings, Events'!$I$48</f>
        <v>0</v>
      </c>
    </row>
    <row r="1561" spans="1:7" x14ac:dyDescent="0.3">
      <c r="A1561" s="181">
        <v>1560</v>
      </c>
      <c r="B1561" s="181" t="str">
        <f t="shared" si="50"/>
        <v>0-5.08u-E2</v>
      </c>
      <c r="C1561" s="182">
        <f>'1. General information'!$R$8</f>
        <v>0</v>
      </c>
      <c r="D1561" s="182" t="s">
        <v>2229</v>
      </c>
      <c r="E1561" s="183" t="s">
        <v>2832</v>
      </c>
      <c r="F1561" s="182" t="s">
        <v>2833</v>
      </c>
      <c r="G1561" s="191">
        <f>'5. Meetings, Trainings, Events'!$J$48</f>
        <v>0</v>
      </c>
    </row>
    <row r="1562" spans="1:7" x14ac:dyDescent="0.3">
      <c r="A1562" s="181">
        <v>1561</v>
      </c>
      <c r="B1562" s="181" t="str">
        <f t="shared" si="50"/>
        <v>0-5.08u-E3</v>
      </c>
      <c r="C1562" s="182">
        <f>'1. General information'!$R$8</f>
        <v>0</v>
      </c>
      <c r="D1562" s="182" t="s">
        <v>2229</v>
      </c>
      <c r="E1562" s="183" t="s">
        <v>2834</v>
      </c>
      <c r="F1562" s="182" t="s">
        <v>2835</v>
      </c>
      <c r="G1562" s="191">
        <f>'5. Meetings, Trainings, Events'!$K$48</f>
        <v>0</v>
      </c>
    </row>
    <row r="1563" spans="1:7" x14ac:dyDescent="0.3">
      <c r="A1563" s="181">
        <v>1562</v>
      </c>
      <c r="B1563" s="181" t="str">
        <f t="shared" si="50"/>
        <v>0-5.08u-E4</v>
      </c>
      <c r="C1563" s="182">
        <f>'1. General information'!$R$8</f>
        <v>0</v>
      </c>
      <c r="D1563" s="182" t="s">
        <v>2229</v>
      </c>
      <c r="E1563" s="183" t="s">
        <v>2836</v>
      </c>
      <c r="F1563" s="182" t="s">
        <v>2837</v>
      </c>
      <c r="G1563" s="191">
        <f>'5. Meetings, Trainings, Events'!$L$48</f>
        <v>0</v>
      </c>
    </row>
    <row r="1564" spans="1:7" x14ac:dyDescent="0.3">
      <c r="A1564" s="181">
        <v>1563</v>
      </c>
      <c r="B1564" s="181" t="str">
        <f t="shared" si="50"/>
        <v>0-5.08u-E5</v>
      </c>
      <c r="C1564" s="182">
        <f>'1. General information'!$R$8</f>
        <v>0</v>
      </c>
      <c r="D1564" s="182" t="s">
        <v>2229</v>
      </c>
      <c r="E1564" s="183" t="s">
        <v>2838</v>
      </c>
      <c r="F1564" s="182" t="s">
        <v>2839</v>
      </c>
      <c r="G1564" s="191">
        <f>'5. Meetings, Trainings, Events'!$M$48</f>
        <v>0</v>
      </c>
    </row>
    <row r="1565" spans="1:7" x14ac:dyDescent="0.3">
      <c r="A1565" s="181">
        <v>1564</v>
      </c>
      <c r="B1565" s="181" t="str">
        <f t="shared" si="50"/>
        <v>0-5.08u-E6</v>
      </c>
      <c r="C1565" s="182">
        <f>'1. General information'!$R$8</f>
        <v>0</v>
      </c>
      <c r="D1565" s="182" t="s">
        <v>2229</v>
      </c>
      <c r="E1565" s="183" t="s">
        <v>2840</v>
      </c>
      <c r="F1565" s="182" t="s">
        <v>2841</v>
      </c>
      <c r="G1565" s="191">
        <f>'5. Meetings, Trainings, Events'!$N$48</f>
        <v>0</v>
      </c>
    </row>
    <row r="1566" spans="1:7" x14ac:dyDescent="0.3">
      <c r="A1566" s="181">
        <v>1565</v>
      </c>
      <c r="B1566" s="181" t="str">
        <f t="shared" si="50"/>
        <v>0-5.08u-E7</v>
      </c>
      <c r="C1566" s="182">
        <f>'1. General information'!$R$8</f>
        <v>0</v>
      </c>
      <c r="D1566" s="182" t="s">
        <v>2229</v>
      </c>
      <c r="E1566" s="183" t="s">
        <v>2842</v>
      </c>
      <c r="F1566" s="182" t="s">
        <v>2843</v>
      </c>
      <c r="G1566" s="191">
        <f>'5. Meetings, Trainings, Events'!$O$48</f>
        <v>0</v>
      </c>
    </row>
    <row r="1567" spans="1:7" x14ac:dyDescent="0.3">
      <c r="A1567" s="181">
        <v>1566</v>
      </c>
      <c r="B1567" s="181" t="str">
        <f t="shared" si="50"/>
        <v>0-5.08u-E8</v>
      </c>
      <c r="C1567" s="182">
        <f>'1. General information'!$R$8</f>
        <v>0</v>
      </c>
      <c r="D1567" s="182" t="s">
        <v>2229</v>
      </c>
      <c r="E1567" s="183" t="s">
        <v>2844</v>
      </c>
      <c r="F1567" s="182" t="s">
        <v>2845</v>
      </c>
      <c r="G1567" s="191">
        <f>'5. Meetings, Trainings, Events'!$P$48</f>
        <v>0</v>
      </c>
    </row>
    <row r="1568" spans="1:7" x14ac:dyDescent="0.3">
      <c r="A1568" s="181">
        <v>1567</v>
      </c>
      <c r="B1568" s="181" t="str">
        <f t="shared" si="50"/>
        <v>0-5.08u-E9</v>
      </c>
      <c r="C1568" s="182">
        <f>'1. General information'!$R$8</f>
        <v>0</v>
      </c>
      <c r="D1568" s="182" t="s">
        <v>2229</v>
      </c>
      <c r="E1568" s="183" t="s">
        <v>2846</v>
      </c>
      <c r="F1568" s="182" t="s">
        <v>2847</v>
      </c>
      <c r="G1568" s="191">
        <f>'5. Meetings, Trainings, Events'!$Q$48</f>
        <v>0</v>
      </c>
    </row>
    <row r="1569" spans="1:7" x14ac:dyDescent="0.3">
      <c r="A1569" s="181">
        <v>1568</v>
      </c>
      <c r="B1569" s="181" t="str">
        <f t="shared" si="50"/>
        <v>0-5.08u-E10</v>
      </c>
      <c r="C1569" s="182">
        <f>'1. General information'!$R$8</f>
        <v>0</v>
      </c>
      <c r="D1569" s="182" t="s">
        <v>2229</v>
      </c>
      <c r="E1569" s="183" t="s">
        <v>2848</v>
      </c>
      <c r="F1569" s="182" t="s">
        <v>2849</v>
      </c>
      <c r="G1569" s="191">
        <f>'5. Meetings, Trainings, Events'!$R$48</f>
        <v>0</v>
      </c>
    </row>
    <row r="1570" spans="1:7" x14ac:dyDescent="0.3">
      <c r="A1570" s="181">
        <v>1569</v>
      </c>
      <c r="B1570" s="181" t="str">
        <f t="shared" si="50"/>
        <v>0-5.08v-E1</v>
      </c>
      <c r="C1570" s="182">
        <f>'1. General information'!$R$8</f>
        <v>0</v>
      </c>
      <c r="D1570" s="182" t="s">
        <v>2229</v>
      </c>
      <c r="E1570" s="183" t="s">
        <v>2850</v>
      </c>
      <c r="F1570" s="182" t="s">
        <v>2851</v>
      </c>
      <c r="G1570" s="191">
        <f>'5. Meetings, Trainings, Events'!$I$49</f>
        <v>0</v>
      </c>
    </row>
    <row r="1571" spans="1:7" x14ac:dyDescent="0.3">
      <c r="A1571" s="181">
        <v>1570</v>
      </c>
      <c r="B1571" s="181" t="str">
        <f t="shared" si="50"/>
        <v>0-5.08v-E2</v>
      </c>
      <c r="C1571" s="182">
        <f>'1. General information'!$R$8</f>
        <v>0</v>
      </c>
      <c r="D1571" s="182" t="s">
        <v>2229</v>
      </c>
      <c r="E1571" s="183" t="s">
        <v>2852</v>
      </c>
      <c r="F1571" s="182" t="s">
        <v>2853</v>
      </c>
      <c r="G1571" s="191">
        <f>'5. Meetings, Trainings, Events'!$J$49</f>
        <v>0</v>
      </c>
    </row>
    <row r="1572" spans="1:7" x14ac:dyDescent="0.3">
      <c r="A1572" s="181">
        <v>1571</v>
      </c>
      <c r="B1572" s="181" t="str">
        <f t="shared" si="50"/>
        <v>0-5.08v-E3</v>
      </c>
      <c r="C1572" s="182">
        <f>'1. General information'!$R$8</f>
        <v>0</v>
      </c>
      <c r="D1572" s="182" t="s">
        <v>2229</v>
      </c>
      <c r="E1572" s="183" t="s">
        <v>2854</v>
      </c>
      <c r="F1572" s="182" t="s">
        <v>2855</v>
      </c>
      <c r="G1572" s="191">
        <f>'5. Meetings, Trainings, Events'!$K$49</f>
        <v>0</v>
      </c>
    </row>
    <row r="1573" spans="1:7" x14ac:dyDescent="0.3">
      <c r="A1573" s="181">
        <v>1572</v>
      </c>
      <c r="B1573" s="181" t="str">
        <f t="shared" si="50"/>
        <v>0-5.08v-E4</v>
      </c>
      <c r="C1573" s="182">
        <f>'1. General information'!$R$8</f>
        <v>0</v>
      </c>
      <c r="D1573" s="182" t="s">
        <v>2229</v>
      </c>
      <c r="E1573" s="183" t="s">
        <v>2856</v>
      </c>
      <c r="F1573" s="182" t="s">
        <v>2857</v>
      </c>
      <c r="G1573" s="191">
        <f>'5. Meetings, Trainings, Events'!$L$49</f>
        <v>0</v>
      </c>
    </row>
    <row r="1574" spans="1:7" x14ac:dyDescent="0.3">
      <c r="A1574" s="181">
        <v>1573</v>
      </c>
      <c r="B1574" s="181" t="str">
        <f t="shared" si="50"/>
        <v>0-5.08v-E5</v>
      </c>
      <c r="C1574" s="182">
        <f>'1. General information'!$R$8</f>
        <v>0</v>
      </c>
      <c r="D1574" s="182" t="s">
        <v>2229</v>
      </c>
      <c r="E1574" s="183" t="s">
        <v>2858</v>
      </c>
      <c r="F1574" s="182" t="s">
        <v>2859</v>
      </c>
      <c r="G1574" s="191">
        <f>'5. Meetings, Trainings, Events'!$M$49</f>
        <v>0</v>
      </c>
    </row>
    <row r="1575" spans="1:7" x14ac:dyDescent="0.3">
      <c r="A1575" s="181">
        <v>1574</v>
      </c>
      <c r="B1575" s="181" t="str">
        <f t="shared" si="50"/>
        <v>0-5.08v-E6</v>
      </c>
      <c r="C1575" s="182">
        <f>'1. General information'!$R$8</f>
        <v>0</v>
      </c>
      <c r="D1575" s="182" t="s">
        <v>2229</v>
      </c>
      <c r="E1575" s="183" t="s">
        <v>2860</v>
      </c>
      <c r="F1575" s="182" t="s">
        <v>2861</v>
      </c>
      <c r="G1575" s="191">
        <f>'5. Meetings, Trainings, Events'!$N$49</f>
        <v>0</v>
      </c>
    </row>
    <row r="1576" spans="1:7" x14ac:dyDescent="0.3">
      <c r="A1576" s="181">
        <v>1575</v>
      </c>
      <c r="B1576" s="181" t="str">
        <f t="shared" si="50"/>
        <v>0-5.08v-E7</v>
      </c>
      <c r="C1576" s="182">
        <f>'1. General information'!$R$8</f>
        <v>0</v>
      </c>
      <c r="D1576" s="182" t="s">
        <v>2229</v>
      </c>
      <c r="E1576" s="183" t="s">
        <v>2862</v>
      </c>
      <c r="F1576" s="182" t="s">
        <v>2863</v>
      </c>
      <c r="G1576" s="191">
        <f>'5. Meetings, Trainings, Events'!$O$49</f>
        <v>0</v>
      </c>
    </row>
    <row r="1577" spans="1:7" x14ac:dyDescent="0.3">
      <c r="A1577" s="181">
        <v>1576</v>
      </c>
      <c r="B1577" s="181" t="str">
        <f t="shared" si="50"/>
        <v>0-5.08v-E8</v>
      </c>
      <c r="C1577" s="182">
        <f>'1. General information'!$R$8</f>
        <v>0</v>
      </c>
      <c r="D1577" s="182" t="s">
        <v>2229</v>
      </c>
      <c r="E1577" s="183" t="s">
        <v>2864</v>
      </c>
      <c r="F1577" s="182" t="s">
        <v>2865</v>
      </c>
      <c r="G1577" s="191">
        <f>'5. Meetings, Trainings, Events'!$P$49</f>
        <v>0</v>
      </c>
    </row>
    <row r="1578" spans="1:7" x14ac:dyDescent="0.3">
      <c r="A1578" s="181">
        <v>1577</v>
      </c>
      <c r="B1578" s="181" t="str">
        <f t="shared" si="50"/>
        <v>0-5.08v-E9</v>
      </c>
      <c r="C1578" s="182">
        <f>'1. General information'!$R$8</f>
        <v>0</v>
      </c>
      <c r="D1578" s="182" t="s">
        <v>2229</v>
      </c>
      <c r="E1578" s="183" t="s">
        <v>2866</v>
      </c>
      <c r="F1578" s="182" t="s">
        <v>2867</v>
      </c>
      <c r="G1578" s="191">
        <f>'5. Meetings, Trainings, Events'!$Q$49</f>
        <v>0</v>
      </c>
    </row>
    <row r="1579" spans="1:7" x14ac:dyDescent="0.3">
      <c r="A1579" s="181">
        <v>1578</v>
      </c>
      <c r="B1579" s="181" t="str">
        <f t="shared" si="50"/>
        <v>0-5.08v-E10</v>
      </c>
      <c r="C1579" s="182">
        <f>'1. General information'!$R$8</f>
        <v>0</v>
      </c>
      <c r="D1579" s="182" t="s">
        <v>2229</v>
      </c>
      <c r="E1579" s="183" t="s">
        <v>2868</v>
      </c>
      <c r="F1579" s="182" t="s">
        <v>2869</v>
      </c>
      <c r="G1579" s="191">
        <f>'5. Meetings, Trainings, Events'!$R$49</f>
        <v>0</v>
      </c>
    </row>
    <row r="1580" spans="1:7" x14ac:dyDescent="0.3">
      <c r="A1580" s="181">
        <v>1579</v>
      </c>
      <c r="B1580" s="181" t="str">
        <f t="shared" si="50"/>
        <v>0-5.08w-E1</v>
      </c>
      <c r="C1580" s="182">
        <f>'1. General information'!$R$8</f>
        <v>0</v>
      </c>
      <c r="D1580" s="182" t="s">
        <v>2229</v>
      </c>
      <c r="E1580" s="183" t="s">
        <v>2870</v>
      </c>
      <c r="F1580" s="182" t="s">
        <v>2871</v>
      </c>
      <c r="G1580" s="191">
        <f>'5. Meetings, Trainings, Events'!$I$50</f>
        <v>0</v>
      </c>
    </row>
    <row r="1581" spans="1:7" x14ac:dyDescent="0.3">
      <c r="A1581" s="181">
        <v>1580</v>
      </c>
      <c r="B1581" s="181" t="str">
        <f t="shared" si="50"/>
        <v>0-5.08w-E2</v>
      </c>
      <c r="C1581" s="182">
        <f>'1. General information'!$R$8</f>
        <v>0</v>
      </c>
      <c r="D1581" s="182" t="s">
        <v>2229</v>
      </c>
      <c r="E1581" s="183" t="s">
        <v>2872</v>
      </c>
      <c r="F1581" s="182" t="s">
        <v>2873</v>
      </c>
      <c r="G1581" s="191">
        <f>'5. Meetings, Trainings, Events'!$J$50</f>
        <v>0</v>
      </c>
    </row>
    <row r="1582" spans="1:7" x14ac:dyDescent="0.3">
      <c r="A1582" s="181">
        <v>1581</v>
      </c>
      <c r="B1582" s="181" t="str">
        <f t="shared" si="50"/>
        <v>0-5.08w-E3</v>
      </c>
      <c r="C1582" s="182">
        <f>'1. General information'!$R$8</f>
        <v>0</v>
      </c>
      <c r="D1582" s="182" t="s">
        <v>2229</v>
      </c>
      <c r="E1582" s="183" t="s">
        <v>2874</v>
      </c>
      <c r="F1582" s="182" t="s">
        <v>2875</v>
      </c>
      <c r="G1582" s="191">
        <f>'5. Meetings, Trainings, Events'!$K$50</f>
        <v>0</v>
      </c>
    </row>
    <row r="1583" spans="1:7" x14ac:dyDescent="0.3">
      <c r="A1583" s="181">
        <v>1582</v>
      </c>
      <c r="B1583" s="181" t="str">
        <f t="shared" si="50"/>
        <v>0-5.08w-E4</v>
      </c>
      <c r="C1583" s="182">
        <f>'1. General information'!$R$8</f>
        <v>0</v>
      </c>
      <c r="D1583" s="182" t="s">
        <v>2229</v>
      </c>
      <c r="E1583" s="183" t="s">
        <v>2876</v>
      </c>
      <c r="F1583" s="182" t="s">
        <v>2877</v>
      </c>
      <c r="G1583" s="191">
        <f>'5. Meetings, Trainings, Events'!$L$50</f>
        <v>0</v>
      </c>
    </row>
    <row r="1584" spans="1:7" x14ac:dyDescent="0.3">
      <c r="A1584" s="181">
        <v>1583</v>
      </c>
      <c r="B1584" s="181" t="str">
        <f t="shared" si="50"/>
        <v>0-5.08w-E5</v>
      </c>
      <c r="C1584" s="182">
        <f>'1. General information'!$R$8</f>
        <v>0</v>
      </c>
      <c r="D1584" s="182" t="s">
        <v>2229</v>
      </c>
      <c r="E1584" s="183" t="s">
        <v>2878</v>
      </c>
      <c r="F1584" s="182" t="s">
        <v>2879</v>
      </c>
      <c r="G1584" s="191">
        <f>'5. Meetings, Trainings, Events'!$M$50</f>
        <v>0</v>
      </c>
    </row>
    <row r="1585" spans="1:7" x14ac:dyDescent="0.3">
      <c r="A1585" s="181">
        <v>1584</v>
      </c>
      <c r="B1585" s="181" t="str">
        <f t="shared" si="50"/>
        <v>0-5.08w-E6</v>
      </c>
      <c r="C1585" s="182">
        <f>'1. General information'!$R$8</f>
        <v>0</v>
      </c>
      <c r="D1585" s="182" t="s">
        <v>2229</v>
      </c>
      <c r="E1585" s="183" t="s">
        <v>2880</v>
      </c>
      <c r="F1585" s="182" t="s">
        <v>2881</v>
      </c>
      <c r="G1585" s="191">
        <f>'5. Meetings, Trainings, Events'!$N$50</f>
        <v>0</v>
      </c>
    </row>
    <row r="1586" spans="1:7" x14ac:dyDescent="0.3">
      <c r="A1586" s="181">
        <v>1585</v>
      </c>
      <c r="B1586" s="181" t="str">
        <f t="shared" si="50"/>
        <v>0-5.08w-E7</v>
      </c>
      <c r="C1586" s="182">
        <f>'1. General information'!$R$8</f>
        <v>0</v>
      </c>
      <c r="D1586" s="182" t="s">
        <v>2229</v>
      </c>
      <c r="E1586" s="183" t="s">
        <v>2882</v>
      </c>
      <c r="F1586" s="182" t="s">
        <v>2883</v>
      </c>
      <c r="G1586" s="191">
        <f>'5. Meetings, Trainings, Events'!$O$50</f>
        <v>0</v>
      </c>
    </row>
    <row r="1587" spans="1:7" x14ac:dyDescent="0.3">
      <c r="A1587" s="181">
        <v>1586</v>
      </c>
      <c r="B1587" s="181" t="str">
        <f t="shared" si="50"/>
        <v>0-5.08w-E8</v>
      </c>
      <c r="C1587" s="182">
        <f>'1. General information'!$R$8</f>
        <v>0</v>
      </c>
      <c r="D1587" s="182" t="s">
        <v>2229</v>
      </c>
      <c r="E1587" s="183" t="s">
        <v>2884</v>
      </c>
      <c r="F1587" s="182" t="s">
        <v>2885</v>
      </c>
      <c r="G1587" s="191">
        <f>'5. Meetings, Trainings, Events'!$P$50</f>
        <v>0</v>
      </c>
    </row>
    <row r="1588" spans="1:7" x14ac:dyDescent="0.3">
      <c r="A1588" s="181">
        <v>1587</v>
      </c>
      <c r="B1588" s="181" t="str">
        <f t="shared" si="50"/>
        <v>0-5.08w-E9</v>
      </c>
      <c r="C1588" s="182">
        <f>'1. General information'!$R$8</f>
        <v>0</v>
      </c>
      <c r="D1588" s="182" t="s">
        <v>2229</v>
      </c>
      <c r="E1588" s="183" t="s">
        <v>2886</v>
      </c>
      <c r="F1588" s="182" t="s">
        <v>2887</v>
      </c>
      <c r="G1588" s="191">
        <f>'5. Meetings, Trainings, Events'!$Q$50</f>
        <v>0</v>
      </c>
    </row>
    <row r="1589" spans="1:7" x14ac:dyDescent="0.3">
      <c r="A1589" s="181">
        <v>1588</v>
      </c>
      <c r="B1589" s="181" t="str">
        <f t="shared" si="50"/>
        <v>0-5.08w-E10</v>
      </c>
      <c r="C1589" s="182">
        <f>'1. General information'!$R$8</f>
        <v>0</v>
      </c>
      <c r="D1589" s="182" t="s">
        <v>2229</v>
      </c>
      <c r="E1589" s="183" t="s">
        <v>2888</v>
      </c>
      <c r="F1589" s="182" t="s">
        <v>2889</v>
      </c>
      <c r="G1589" s="191">
        <f>'5. Meetings, Trainings, Events'!$R$50</f>
        <v>0</v>
      </c>
    </row>
    <row r="1590" spans="1:7" x14ac:dyDescent="0.3">
      <c r="A1590" s="181">
        <v>1589</v>
      </c>
      <c r="B1590" s="181" t="str">
        <f t="shared" si="50"/>
        <v>0-5.08x-E1</v>
      </c>
      <c r="C1590" s="182">
        <f>'1. General information'!$R$8</f>
        <v>0</v>
      </c>
      <c r="D1590" s="182" t="s">
        <v>2229</v>
      </c>
      <c r="E1590" s="183" t="s">
        <v>2890</v>
      </c>
      <c r="F1590" s="182" t="s">
        <v>2891</v>
      </c>
      <c r="G1590" s="191">
        <f>'5. Meetings, Trainings, Events'!$I$51</f>
        <v>0</v>
      </c>
    </row>
    <row r="1591" spans="1:7" x14ac:dyDescent="0.3">
      <c r="A1591" s="181">
        <v>1590</v>
      </c>
      <c r="B1591" s="181" t="str">
        <f t="shared" si="50"/>
        <v>0-5.08x-E2</v>
      </c>
      <c r="C1591" s="182">
        <f>'1. General information'!$R$8</f>
        <v>0</v>
      </c>
      <c r="D1591" s="182" t="s">
        <v>2229</v>
      </c>
      <c r="E1591" s="183" t="s">
        <v>2892</v>
      </c>
      <c r="F1591" s="182" t="s">
        <v>2893</v>
      </c>
      <c r="G1591" s="191">
        <f>'5. Meetings, Trainings, Events'!$J$51</f>
        <v>0</v>
      </c>
    </row>
    <row r="1592" spans="1:7" x14ac:dyDescent="0.3">
      <c r="A1592" s="181">
        <v>1591</v>
      </c>
      <c r="B1592" s="181" t="str">
        <f t="shared" si="50"/>
        <v>0-5.08x-E3</v>
      </c>
      <c r="C1592" s="182">
        <f>'1. General information'!$R$8</f>
        <v>0</v>
      </c>
      <c r="D1592" s="182" t="s">
        <v>2229</v>
      </c>
      <c r="E1592" s="183" t="s">
        <v>2894</v>
      </c>
      <c r="F1592" s="182" t="s">
        <v>2895</v>
      </c>
      <c r="G1592" s="191">
        <f>'5. Meetings, Trainings, Events'!$K$51</f>
        <v>0</v>
      </c>
    </row>
    <row r="1593" spans="1:7" x14ac:dyDescent="0.3">
      <c r="A1593" s="181">
        <v>1592</v>
      </c>
      <c r="B1593" s="181" t="str">
        <f t="shared" si="50"/>
        <v>0-5.08x-E4</v>
      </c>
      <c r="C1593" s="182">
        <f>'1. General information'!$R$8</f>
        <v>0</v>
      </c>
      <c r="D1593" s="182" t="s">
        <v>2229</v>
      </c>
      <c r="E1593" s="183" t="s">
        <v>2896</v>
      </c>
      <c r="F1593" s="182" t="s">
        <v>2897</v>
      </c>
      <c r="G1593" s="191">
        <f>'5. Meetings, Trainings, Events'!$L$51</f>
        <v>0</v>
      </c>
    </row>
    <row r="1594" spans="1:7" x14ac:dyDescent="0.3">
      <c r="A1594" s="181">
        <v>1593</v>
      </c>
      <c r="B1594" s="181" t="str">
        <f t="shared" si="50"/>
        <v>0-5.08x-E5</v>
      </c>
      <c r="C1594" s="182">
        <f>'1. General information'!$R$8</f>
        <v>0</v>
      </c>
      <c r="D1594" s="182" t="s">
        <v>2229</v>
      </c>
      <c r="E1594" s="183" t="s">
        <v>2898</v>
      </c>
      <c r="F1594" s="182" t="s">
        <v>2899</v>
      </c>
      <c r="G1594" s="191">
        <f>'5. Meetings, Trainings, Events'!$M$51</f>
        <v>0</v>
      </c>
    </row>
    <row r="1595" spans="1:7" x14ac:dyDescent="0.3">
      <c r="A1595" s="181">
        <v>1594</v>
      </c>
      <c r="B1595" s="181" t="str">
        <f t="shared" si="50"/>
        <v>0-5.08x-E6</v>
      </c>
      <c r="C1595" s="182">
        <f>'1. General information'!$R$8</f>
        <v>0</v>
      </c>
      <c r="D1595" s="182" t="s">
        <v>2229</v>
      </c>
      <c r="E1595" s="183" t="s">
        <v>2900</v>
      </c>
      <c r="F1595" s="182" t="s">
        <v>2901</v>
      </c>
      <c r="G1595" s="191">
        <f>'5. Meetings, Trainings, Events'!$N$51</f>
        <v>0</v>
      </c>
    </row>
    <row r="1596" spans="1:7" x14ac:dyDescent="0.3">
      <c r="A1596" s="181">
        <v>1595</v>
      </c>
      <c r="B1596" s="181" t="str">
        <f t="shared" si="50"/>
        <v>0-5.08x-E7</v>
      </c>
      <c r="C1596" s="182">
        <f>'1. General information'!$R$8</f>
        <v>0</v>
      </c>
      <c r="D1596" s="182" t="s">
        <v>2229</v>
      </c>
      <c r="E1596" s="183" t="s">
        <v>2902</v>
      </c>
      <c r="F1596" s="182" t="s">
        <v>2903</v>
      </c>
      <c r="G1596" s="191">
        <f>'5. Meetings, Trainings, Events'!$O$51</f>
        <v>0</v>
      </c>
    </row>
    <row r="1597" spans="1:7" x14ac:dyDescent="0.3">
      <c r="A1597" s="181">
        <v>1596</v>
      </c>
      <c r="B1597" s="181" t="str">
        <f t="shared" si="50"/>
        <v>0-5.08x-E8</v>
      </c>
      <c r="C1597" s="182">
        <f>'1. General information'!$R$8</f>
        <v>0</v>
      </c>
      <c r="D1597" s="182" t="s">
        <v>2229</v>
      </c>
      <c r="E1597" s="183" t="s">
        <v>2904</v>
      </c>
      <c r="F1597" s="182" t="s">
        <v>2905</v>
      </c>
      <c r="G1597" s="191">
        <f>'5. Meetings, Trainings, Events'!$P$51</f>
        <v>0</v>
      </c>
    </row>
    <row r="1598" spans="1:7" x14ac:dyDescent="0.3">
      <c r="A1598" s="181">
        <v>1597</v>
      </c>
      <c r="B1598" s="181" t="str">
        <f t="shared" si="50"/>
        <v>0-5.08x-E9</v>
      </c>
      <c r="C1598" s="182">
        <f>'1. General information'!$R$8</f>
        <v>0</v>
      </c>
      <c r="D1598" s="182" t="s">
        <v>2229</v>
      </c>
      <c r="E1598" s="183" t="s">
        <v>2906</v>
      </c>
      <c r="F1598" s="182" t="s">
        <v>2907</v>
      </c>
      <c r="G1598" s="191">
        <f>'5. Meetings, Trainings, Events'!$Q$51</f>
        <v>0</v>
      </c>
    </row>
    <row r="1599" spans="1:7" x14ac:dyDescent="0.3">
      <c r="A1599" s="181">
        <v>1598</v>
      </c>
      <c r="B1599" s="181" t="str">
        <f t="shared" si="50"/>
        <v>0-5.08x-E10</v>
      </c>
      <c r="C1599" s="182">
        <f>'1. General information'!$R$8</f>
        <v>0</v>
      </c>
      <c r="D1599" s="182" t="s">
        <v>2229</v>
      </c>
      <c r="E1599" s="183" t="s">
        <v>2908</v>
      </c>
      <c r="F1599" s="182" t="s">
        <v>2909</v>
      </c>
      <c r="G1599" s="191">
        <f>'5. Meetings, Trainings, Events'!$R$51</f>
        <v>0</v>
      </c>
    </row>
    <row r="1600" spans="1:7" x14ac:dyDescent="0.3">
      <c r="A1600" s="181">
        <v>1599</v>
      </c>
      <c r="B1600" s="181" t="str">
        <f t="shared" si="50"/>
        <v>0-5.08y-E1</v>
      </c>
      <c r="C1600" s="182">
        <f>'1. General information'!$R$8</f>
        <v>0</v>
      </c>
      <c r="D1600" s="182" t="s">
        <v>2229</v>
      </c>
      <c r="E1600" s="183" t="s">
        <v>2910</v>
      </c>
      <c r="F1600" s="182" t="s">
        <v>2911</v>
      </c>
      <c r="G1600" s="191">
        <f>'5. Meetings, Trainings, Events'!$I$52</f>
        <v>0</v>
      </c>
    </row>
    <row r="1601" spans="1:11" x14ac:dyDescent="0.3">
      <c r="A1601" s="181">
        <v>1600</v>
      </c>
      <c r="B1601" s="181" t="str">
        <f t="shared" si="50"/>
        <v>0-5.08y-E2</v>
      </c>
      <c r="C1601" s="182">
        <f>'1. General information'!$R$8</f>
        <v>0</v>
      </c>
      <c r="D1601" s="182" t="s">
        <v>2229</v>
      </c>
      <c r="E1601" s="183" t="s">
        <v>2912</v>
      </c>
      <c r="F1601" s="182" t="s">
        <v>2913</v>
      </c>
      <c r="G1601" s="191">
        <f>'5. Meetings, Trainings, Events'!$J$52</f>
        <v>0</v>
      </c>
    </row>
    <row r="1602" spans="1:11" x14ac:dyDescent="0.3">
      <c r="A1602" s="181">
        <v>1601</v>
      </c>
      <c r="B1602" s="181" t="str">
        <f t="shared" si="50"/>
        <v>0-5.08y-E3</v>
      </c>
      <c r="C1602" s="182">
        <f>'1. General information'!$R$8</f>
        <v>0</v>
      </c>
      <c r="D1602" s="182" t="s">
        <v>2229</v>
      </c>
      <c r="E1602" s="183" t="s">
        <v>2914</v>
      </c>
      <c r="F1602" s="182" t="s">
        <v>2915</v>
      </c>
      <c r="G1602" s="191">
        <f>'5. Meetings, Trainings, Events'!$K$52</f>
        <v>0</v>
      </c>
    </row>
    <row r="1603" spans="1:11" x14ac:dyDescent="0.3">
      <c r="A1603" s="181">
        <v>1602</v>
      </c>
      <c r="B1603" s="181" t="str">
        <f t="shared" si="50"/>
        <v>0-5.08y-E4</v>
      </c>
      <c r="C1603" s="182">
        <f>'1. General information'!$R$8</f>
        <v>0</v>
      </c>
      <c r="D1603" s="182" t="s">
        <v>2229</v>
      </c>
      <c r="E1603" s="183" t="s">
        <v>2916</v>
      </c>
      <c r="F1603" s="182" t="s">
        <v>2917</v>
      </c>
      <c r="G1603" s="191">
        <f>'5. Meetings, Trainings, Events'!$L$52</f>
        <v>0</v>
      </c>
    </row>
    <row r="1604" spans="1:11" x14ac:dyDescent="0.3">
      <c r="A1604" s="181">
        <v>1603</v>
      </c>
      <c r="B1604" s="181" t="str">
        <f t="shared" si="50"/>
        <v>0-5.08y-E5</v>
      </c>
      <c r="C1604" s="182">
        <f>'1. General information'!$R$8</f>
        <v>0</v>
      </c>
      <c r="D1604" s="182" t="s">
        <v>2229</v>
      </c>
      <c r="E1604" s="183" t="s">
        <v>2918</v>
      </c>
      <c r="F1604" s="182" t="s">
        <v>2919</v>
      </c>
      <c r="G1604" s="191">
        <f>'5. Meetings, Trainings, Events'!$M$52</f>
        <v>0</v>
      </c>
    </row>
    <row r="1605" spans="1:11" x14ac:dyDescent="0.3">
      <c r="A1605" s="181">
        <v>1604</v>
      </c>
      <c r="B1605" s="181" t="str">
        <f t="shared" si="50"/>
        <v>0-5.08y-E6</v>
      </c>
      <c r="C1605" s="182">
        <f>'1. General information'!$R$8</f>
        <v>0</v>
      </c>
      <c r="D1605" s="182" t="s">
        <v>2229</v>
      </c>
      <c r="E1605" s="183" t="s">
        <v>2920</v>
      </c>
      <c r="F1605" s="182" t="s">
        <v>2921</v>
      </c>
      <c r="G1605" s="191">
        <f>'5. Meetings, Trainings, Events'!$N$52</f>
        <v>0</v>
      </c>
    </row>
    <row r="1606" spans="1:11" x14ac:dyDescent="0.3">
      <c r="A1606" s="181">
        <v>1605</v>
      </c>
      <c r="B1606" s="181" t="str">
        <f t="shared" si="50"/>
        <v>0-5.08y-E7</v>
      </c>
      <c r="C1606" s="182">
        <f>'1. General information'!$R$8</f>
        <v>0</v>
      </c>
      <c r="D1606" s="182" t="s">
        <v>2229</v>
      </c>
      <c r="E1606" s="183" t="s">
        <v>2922</v>
      </c>
      <c r="F1606" s="182" t="s">
        <v>2923</v>
      </c>
      <c r="G1606" s="191">
        <f>'5. Meetings, Trainings, Events'!$O$52</f>
        <v>0</v>
      </c>
    </row>
    <row r="1607" spans="1:11" x14ac:dyDescent="0.3">
      <c r="A1607" s="181">
        <v>1606</v>
      </c>
      <c r="B1607" s="181" t="str">
        <f t="shared" si="50"/>
        <v>0-5.08y-E8</v>
      </c>
      <c r="C1607" s="182">
        <f>'1. General information'!$R$8</f>
        <v>0</v>
      </c>
      <c r="D1607" s="182" t="s">
        <v>2229</v>
      </c>
      <c r="E1607" s="183" t="s">
        <v>2924</v>
      </c>
      <c r="F1607" s="182" t="s">
        <v>2925</v>
      </c>
      <c r="G1607" s="191">
        <f>'5. Meetings, Trainings, Events'!$P$52</f>
        <v>0</v>
      </c>
    </row>
    <row r="1608" spans="1:11" x14ac:dyDescent="0.3">
      <c r="A1608" s="181">
        <v>1607</v>
      </c>
      <c r="B1608" s="181" t="str">
        <f t="shared" si="50"/>
        <v>0-5.08y-E9</v>
      </c>
      <c r="C1608" s="182">
        <f>'1. General information'!$R$8</f>
        <v>0</v>
      </c>
      <c r="D1608" s="182" t="s">
        <v>2229</v>
      </c>
      <c r="E1608" s="183" t="s">
        <v>2926</v>
      </c>
      <c r="F1608" s="182" t="s">
        <v>2927</v>
      </c>
      <c r="G1608" s="191">
        <f>'5. Meetings, Trainings, Events'!$Q$52</f>
        <v>0</v>
      </c>
    </row>
    <row r="1609" spans="1:11" x14ac:dyDescent="0.3">
      <c r="A1609" s="181">
        <v>1608</v>
      </c>
      <c r="B1609" s="181" t="str">
        <f t="shared" si="50"/>
        <v>0-5.08y-E10</v>
      </c>
      <c r="C1609" s="182">
        <f>'1. General information'!$R$8</f>
        <v>0</v>
      </c>
      <c r="D1609" s="182" t="s">
        <v>2229</v>
      </c>
      <c r="E1609" s="183" t="s">
        <v>2928</v>
      </c>
      <c r="F1609" s="182" t="s">
        <v>2929</v>
      </c>
      <c r="G1609" s="191">
        <f>'5. Meetings, Trainings, Events'!$R$52</f>
        <v>0</v>
      </c>
    </row>
    <row r="1610" spans="1:11" x14ac:dyDescent="0.3">
      <c r="A1610" s="181">
        <v>1609</v>
      </c>
      <c r="B1610" s="181" t="str">
        <f t="shared" si="50"/>
        <v>0-5.09a-C1</v>
      </c>
      <c r="C1610" s="182">
        <f>'1. General information'!$R$8</f>
        <v>0</v>
      </c>
      <c r="D1610" s="182" t="s">
        <v>2229</v>
      </c>
      <c r="E1610" s="183" t="s">
        <v>2930</v>
      </c>
      <c r="F1610" s="192" t="s">
        <v>2931</v>
      </c>
      <c r="G1610" s="191">
        <f>'5. Meetings, Trainings, Events'!$I$55</f>
        <v>0</v>
      </c>
      <c r="H1610" s="191"/>
      <c r="I1610" s="191"/>
      <c r="J1610" s="191"/>
      <c r="K1610" s="191"/>
    </row>
    <row r="1611" spans="1:11" x14ac:dyDescent="0.3">
      <c r="A1611" s="181">
        <v>1610</v>
      </c>
      <c r="B1611" s="181" t="str">
        <f t="shared" si="50"/>
        <v>0-5.09a-C2</v>
      </c>
      <c r="C1611" s="182">
        <f>'1. General information'!$R$8</f>
        <v>0</v>
      </c>
      <c r="D1611" s="182" t="s">
        <v>2229</v>
      </c>
      <c r="E1611" s="183" t="s">
        <v>2932</v>
      </c>
      <c r="F1611" s="192" t="s">
        <v>2933</v>
      </c>
      <c r="G1611" s="191">
        <f>'5. Meetings, Trainings, Events'!$K$55</f>
        <v>0</v>
      </c>
    </row>
    <row r="1612" spans="1:11" x14ac:dyDescent="0.3">
      <c r="A1612" s="181">
        <v>1611</v>
      </c>
      <c r="B1612" s="181" t="str">
        <f t="shared" ref="B1612:B1779" si="51">CONCATENATE(LEFT(C1612,2),"-",E1612)</f>
        <v>0-5.09a-C3</v>
      </c>
      <c r="C1612" s="182">
        <f>'1. General information'!$R$8</f>
        <v>0</v>
      </c>
      <c r="D1612" s="182" t="s">
        <v>2229</v>
      </c>
      <c r="E1612" s="183" t="s">
        <v>2934</v>
      </c>
      <c r="F1612" s="192" t="s">
        <v>2935</v>
      </c>
      <c r="G1612" s="191">
        <f>'5. Meetings, Trainings, Events'!$M$55</f>
        <v>0</v>
      </c>
    </row>
    <row r="1613" spans="1:11" x14ac:dyDescent="0.3">
      <c r="A1613" s="181">
        <v>1612</v>
      </c>
      <c r="B1613" s="181" t="str">
        <f t="shared" si="51"/>
        <v>0-5.09a-C4</v>
      </c>
      <c r="C1613" s="182">
        <f>'1. General information'!$R$8</f>
        <v>0</v>
      </c>
      <c r="D1613" s="182" t="s">
        <v>2229</v>
      </c>
      <c r="E1613" s="183" t="s">
        <v>2936</v>
      </c>
      <c r="F1613" s="192" t="s">
        <v>2937</v>
      </c>
      <c r="G1613" s="191">
        <f>'5. Meetings, Trainings, Events'!$O$55</f>
        <v>0</v>
      </c>
    </row>
    <row r="1614" spans="1:11" x14ac:dyDescent="0.3">
      <c r="A1614" s="181">
        <v>1613</v>
      </c>
      <c r="B1614" s="181" t="str">
        <f t="shared" si="51"/>
        <v>0-5.09a-C5</v>
      </c>
      <c r="C1614" s="182">
        <f>'1. General information'!$R$8</f>
        <v>0</v>
      </c>
      <c r="D1614" s="182" t="s">
        <v>2229</v>
      </c>
      <c r="E1614" s="183" t="s">
        <v>2938</v>
      </c>
      <c r="F1614" s="192" t="s">
        <v>2939</v>
      </c>
      <c r="G1614" s="191">
        <f>'5. Meetings, Trainings, Events'!$Q$55</f>
        <v>0</v>
      </c>
    </row>
    <row r="1615" spans="1:11" x14ac:dyDescent="0.3">
      <c r="A1615" s="181">
        <v>1614</v>
      </c>
      <c r="B1615" s="181" t="str">
        <f t="shared" si="51"/>
        <v>0-5.09b-C1</v>
      </c>
      <c r="C1615" s="182">
        <f>'1. General information'!$R$8</f>
        <v>0</v>
      </c>
      <c r="D1615" s="182" t="s">
        <v>2229</v>
      </c>
      <c r="E1615" s="183" t="s">
        <v>2940</v>
      </c>
      <c r="F1615" s="192" t="s">
        <v>2941</v>
      </c>
      <c r="G1615" s="191">
        <f>'5. Meetings, Trainings, Events'!$I$56</f>
        <v>0</v>
      </c>
    </row>
    <row r="1616" spans="1:11" x14ac:dyDescent="0.3">
      <c r="A1616" s="181">
        <v>1615</v>
      </c>
      <c r="B1616" s="181" t="str">
        <f t="shared" si="51"/>
        <v>0-5.09b-C2</v>
      </c>
      <c r="C1616" s="182">
        <f>'1. General information'!$R$8</f>
        <v>0</v>
      </c>
      <c r="D1616" s="182" t="s">
        <v>2229</v>
      </c>
      <c r="E1616" s="183" t="s">
        <v>2942</v>
      </c>
      <c r="F1616" s="192" t="s">
        <v>2943</v>
      </c>
      <c r="G1616" s="191">
        <f>'5. Meetings, Trainings, Events'!$K$56</f>
        <v>0</v>
      </c>
    </row>
    <row r="1617" spans="1:7" x14ac:dyDescent="0.3">
      <c r="A1617" s="181">
        <v>1616</v>
      </c>
      <c r="B1617" s="181" t="str">
        <f t="shared" si="51"/>
        <v>0-5.09b-C3</v>
      </c>
      <c r="C1617" s="182">
        <f>'1. General information'!$R$8</f>
        <v>0</v>
      </c>
      <c r="D1617" s="182" t="s">
        <v>2229</v>
      </c>
      <c r="E1617" s="183" t="s">
        <v>2944</v>
      </c>
      <c r="F1617" s="192" t="s">
        <v>2945</v>
      </c>
      <c r="G1617" s="191">
        <f>'5. Meetings, Trainings, Events'!$M$56</f>
        <v>0</v>
      </c>
    </row>
    <row r="1618" spans="1:7" x14ac:dyDescent="0.3">
      <c r="A1618" s="181">
        <v>1617</v>
      </c>
      <c r="B1618" s="181" t="str">
        <f t="shared" si="51"/>
        <v>0-5.09b-C4</v>
      </c>
      <c r="C1618" s="182">
        <f>'1. General information'!$R$8</f>
        <v>0</v>
      </c>
      <c r="D1618" s="182" t="s">
        <v>2229</v>
      </c>
      <c r="E1618" s="183" t="s">
        <v>2946</v>
      </c>
      <c r="F1618" s="192" t="s">
        <v>2947</v>
      </c>
      <c r="G1618" s="191">
        <f>'5. Meetings, Trainings, Events'!$O$56</f>
        <v>0</v>
      </c>
    </row>
    <row r="1619" spans="1:7" x14ac:dyDescent="0.3">
      <c r="A1619" s="181">
        <v>1618</v>
      </c>
      <c r="B1619" s="181" t="str">
        <f t="shared" si="51"/>
        <v>0-5.09b-C5</v>
      </c>
      <c r="C1619" s="182">
        <f>'1. General information'!$R$8</f>
        <v>0</v>
      </c>
      <c r="D1619" s="182" t="s">
        <v>2229</v>
      </c>
      <c r="E1619" s="183" t="s">
        <v>2948</v>
      </c>
      <c r="F1619" s="192" t="s">
        <v>2949</v>
      </c>
      <c r="G1619" s="191">
        <f>'5. Meetings, Trainings, Events'!$Q$56</f>
        <v>0</v>
      </c>
    </row>
    <row r="1620" spans="1:7" x14ac:dyDescent="0.3">
      <c r="A1620" s="181">
        <v>1619</v>
      </c>
      <c r="B1620" s="181" t="str">
        <f t="shared" si="51"/>
        <v>0-5.10a-C1</v>
      </c>
      <c r="C1620" s="182">
        <f>'1. General information'!$R$8</f>
        <v>0</v>
      </c>
      <c r="D1620" s="182" t="s">
        <v>2229</v>
      </c>
      <c r="E1620" s="183" t="s">
        <v>2950</v>
      </c>
      <c r="F1620" s="192" t="s">
        <v>2951</v>
      </c>
      <c r="G1620" s="191">
        <f>'5. Meetings, Trainings, Events'!$I$57</f>
        <v>0</v>
      </c>
    </row>
    <row r="1621" spans="1:7" x14ac:dyDescent="0.3">
      <c r="A1621" s="181">
        <v>1620</v>
      </c>
      <c r="B1621" s="181" t="str">
        <f t="shared" si="51"/>
        <v>0-5.10a-C2</v>
      </c>
      <c r="C1621" s="182">
        <f>'1. General information'!$R$8</f>
        <v>0</v>
      </c>
      <c r="D1621" s="182" t="s">
        <v>2229</v>
      </c>
      <c r="E1621" s="183" t="s">
        <v>2952</v>
      </c>
      <c r="F1621" s="192" t="s">
        <v>2953</v>
      </c>
      <c r="G1621" s="191">
        <f>'5. Meetings, Trainings, Events'!$K$57</f>
        <v>0</v>
      </c>
    </row>
    <row r="1622" spans="1:7" x14ac:dyDescent="0.3">
      <c r="A1622" s="181">
        <v>1621</v>
      </c>
      <c r="B1622" s="181" t="str">
        <f t="shared" si="51"/>
        <v>0-5.10a-C3</v>
      </c>
      <c r="C1622" s="182">
        <f>'1. General information'!$R$8</f>
        <v>0</v>
      </c>
      <c r="D1622" s="182" t="s">
        <v>2229</v>
      </c>
      <c r="E1622" s="183" t="s">
        <v>2954</v>
      </c>
      <c r="F1622" s="192" t="s">
        <v>2955</v>
      </c>
      <c r="G1622" s="191">
        <f>'5. Meetings, Trainings, Events'!$M$57</f>
        <v>0</v>
      </c>
    </row>
    <row r="1623" spans="1:7" x14ac:dyDescent="0.3">
      <c r="A1623" s="181">
        <v>1622</v>
      </c>
      <c r="B1623" s="181" t="str">
        <f t="shared" si="51"/>
        <v>0-5.10a-C4</v>
      </c>
      <c r="C1623" s="182">
        <f>'1. General information'!$R$8</f>
        <v>0</v>
      </c>
      <c r="D1623" s="182" t="s">
        <v>2229</v>
      </c>
      <c r="E1623" s="183" t="s">
        <v>2956</v>
      </c>
      <c r="F1623" s="192" t="s">
        <v>2957</v>
      </c>
      <c r="G1623" s="191">
        <f>'5. Meetings, Trainings, Events'!$O$57</f>
        <v>0</v>
      </c>
    </row>
    <row r="1624" spans="1:7" x14ac:dyDescent="0.3">
      <c r="A1624" s="181">
        <v>1623</v>
      </c>
      <c r="B1624" s="181" t="str">
        <f t="shared" si="51"/>
        <v>0-5.10a-C5</v>
      </c>
      <c r="C1624" s="182">
        <f>'1. General information'!$R$8</f>
        <v>0</v>
      </c>
      <c r="D1624" s="182" t="s">
        <v>2229</v>
      </c>
      <c r="E1624" s="183" t="s">
        <v>2958</v>
      </c>
      <c r="F1624" s="192" t="s">
        <v>2959</v>
      </c>
      <c r="G1624" s="191">
        <f>'5. Meetings, Trainings, Events'!$Q$57</f>
        <v>0</v>
      </c>
    </row>
    <row r="1625" spans="1:7" x14ac:dyDescent="0.3">
      <c r="A1625" s="181">
        <v>1624</v>
      </c>
      <c r="B1625" s="181" t="str">
        <f t="shared" si="51"/>
        <v>0-5.10b-C1</v>
      </c>
      <c r="C1625" s="182">
        <f>'1. General information'!$R$8</f>
        <v>0</v>
      </c>
      <c r="D1625" s="182" t="s">
        <v>2229</v>
      </c>
      <c r="E1625" s="183" t="s">
        <v>2960</v>
      </c>
      <c r="F1625" s="192" t="s">
        <v>2961</v>
      </c>
      <c r="G1625" s="191">
        <f>'5. Meetings, Trainings, Events'!$I$58</f>
        <v>0</v>
      </c>
    </row>
    <row r="1626" spans="1:7" x14ac:dyDescent="0.3">
      <c r="A1626" s="181">
        <v>1625</v>
      </c>
      <c r="B1626" s="181" t="str">
        <f t="shared" si="51"/>
        <v>0-5.10b-C2</v>
      </c>
      <c r="C1626" s="182">
        <f>'1. General information'!$R$8</f>
        <v>0</v>
      </c>
      <c r="D1626" s="182" t="s">
        <v>2229</v>
      </c>
      <c r="E1626" s="183" t="s">
        <v>2962</v>
      </c>
      <c r="F1626" s="192" t="s">
        <v>2963</v>
      </c>
      <c r="G1626" s="191">
        <f>'5. Meetings, Trainings, Events'!$K$58</f>
        <v>0</v>
      </c>
    </row>
    <row r="1627" spans="1:7" x14ac:dyDescent="0.3">
      <c r="A1627" s="181">
        <v>1626</v>
      </c>
      <c r="B1627" s="181" t="str">
        <f t="shared" si="51"/>
        <v>0-5.10b-C3</v>
      </c>
      <c r="C1627" s="182">
        <f>'1. General information'!$R$8</f>
        <v>0</v>
      </c>
      <c r="D1627" s="182" t="s">
        <v>2229</v>
      </c>
      <c r="E1627" s="183" t="s">
        <v>2964</v>
      </c>
      <c r="F1627" s="192" t="s">
        <v>2965</v>
      </c>
      <c r="G1627" s="191">
        <f>'5. Meetings, Trainings, Events'!$M$58</f>
        <v>0</v>
      </c>
    </row>
    <row r="1628" spans="1:7" x14ac:dyDescent="0.3">
      <c r="A1628" s="181">
        <v>1627</v>
      </c>
      <c r="B1628" s="181" t="str">
        <f t="shared" si="51"/>
        <v>0-5.10b-C4</v>
      </c>
      <c r="C1628" s="182">
        <f>'1. General information'!$R$8</f>
        <v>0</v>
      </c>
      <c r="D1628" s="182" t="s">
        <v>2229</v>
      </c>
      <c r="E1628" s="183" t="s">
        <v>2966</v>
      </c>
      <c r="F1628" s="192" t="s">
        <v>2967</v>
      </c>
      <c r="G1628" s="191">
        <f>'5. Meetings, Trainings, Events'!$O$58</f>
        <v>0</v>
      </c>
    </row>
    <row r="1629" spans="1:7" x14ac:dyDescent="0.3">
      <c r="A1629" s="181">
        <v>1628</v>
      </c>
      <c r="B1629" s="181" t="str">
        <f t="shared" si="51"/>
        <v>0-5.10b-C5</v>
      </c>
      <c r="C1629" s="182">
        <f>'1. General information'!$R$8</f>
        <v>0</v>
      </c>
      <c r="D1629" s="182" t="s">
        <v>2229</v>
      </c>
      <c r="E1629" s="183" t="s">
        <v>2968</v>
      </c>
      <c r="F1629" s="192" t="s">
        <v>2969</v>
      </c>
      <c r="G1629" s="191">
        <f>'5. Meetings, Trainings, Events'!$Q$58</f>
        <v>0</v>
      </c>
    </row>
    <row r="1630" spans="1:7" ht="92.25" customHeight="1" x14ac:dyDescent="0.3">
      <c r="A1630" s="181">
        <v>1629</v>
      </c>
      <c r="B1630" s="181" t="str">
        <f t="shared" si="51"/>
        <v>0-5.99</v>
      </c>
      <c r="C1630" s="182">
        <f>'1. General information'!$R$8</f>
        <v>0</v>
      </c>
      <c r="D1630" s="182" t="s">
        <v>2229</v>
      </c>
      <c r="E1630" s="183">
        <v>5.99</v>
      </c>
      <c r="F1630" s="192" t="s">
        <v>2970</v>
      </c>
      <c r="G1630" s="193">
        <f>'5. Meetings, Trainings, Events'!B61</f>
        <v>0</v>
      </c>
    </row>
    <row r="1631" spans="1:7" x14ac:dyDescent="0.3">
      <c r="A1631" s="181">
        <v>1630</v>
      </c>
      <c r="B1631" s="181" t="str">
        <f t="shared" si="51"/>
        <v>0-6.01</v>
      </c>
      <c r="C1631" s="182">
        <f>'1. General information'!$R$8</f>
        <v>0</v>
      </c>
      <c r="D1631" s="182" t="s">
        <v>445</v>
      </c>
      <c r="E1631" s="183">
        <v>6.01</v>
      </c>
      <c r="F1631" s="182" t="s">
        <v>2971</v>
      </c>
      <c r="G1631" s="194">
        <f>'6. Staff time'!$J$8</f>
        <v>0</v>
      </c>
    </row>
    <row r="1632" spans="1:7" x14ac:dyDescent="0.3">
      <c r="A1632" s="181">
        <v>1631</v>
      </c>
      <c r="B1632" s="181" t="str">
        <f t="shared" si="51"/>
        <v>0-6.02</v>
      </c>
      <c r="C1632" s="182">
        <f>'1. General information'!$R$8</f>
        <v>0</v>
      </c>
      <c r="D1632" s="182" t="s">
        <v>445</v>
      </c>
      <c r="E1632" s="183">
        <v>6.02</v>
      </c>
      <c r="F1632" s="182" t="s">
        <v>2972</v>
      </c>
      <c r="G1632" s="194">
        <f>'6. Staff time'!$J$9</f>
        <v>0</v>
      </c>
    </row>
    <row r="1633" spans="1:7" x14ac:dyDescent="0.3">
      <c r="A1633" s="181">
        <v>1632</v>
      </c>
      <c r="B1633" s="181" t="str">
        <f t="shared" si="51"/>
        <v>0-6.03</v>
      </c>
      <c r="C1633" s="182">
        <f>'1. General information'!$R$8</f>
        <v>0</v>
      </c>
      <c r="D1633" s="182" t="s">
        <v>445</v>
      </c>
      <c r="E1633" s="183">
        <v>6.03</v>
      </c>
      <c r="F1633" s="182" t="s">
        <v>2973</v>
      </c>
      <c r="G1633" s="194">
        <f>'6. Staff time'!$W$8</f>
        <v>0</v>
      </c>
    </row>
    <row r="1634" spans="1:7" x14ac:dyDescent="0.3">
      <c r="A1634" s="181">
        <v>1633</v>
      </c>
      <c r="B1634" s="181" t="str">
        <f t="shared" si="51"/>
        <v>0-6.04</v>
      </c>
      <c r="C1634" s="182">
        <f>'1. General information'!$R$8</f>
        <v>0</v>
      </c>
      <c r="D1634" s="182" t="s">
        <v>445</v>
      </c>
      <c r="E1634" s="183">
        <v>6.04</v>
      </c>
      <c r="F1634" s="182" t="s">
        <v>2974</v>
      </c>
      <c r="G1634" s="194">
        <f>'6. Staff time'!$W$9</f>
        <v>0</v>
      </c>
    </row>
    <row r="1635" spans="1:7" x14ac:dyDescent="0.3">
      <c r="A1635" s="181">
        <v>1634</v>
      </c>
      <c r="B1635" s="181" t="str">
        <f t="shared" si="51"/>
        <v>0-6.05-1</v>
      </c>
      <c r="C1635" s="182">
        <f>'1. General information'!$R$8</f>
        <v>0</v>
      </c>
      <c r="D1635" s="182" t="s">
        <v>445</v>
      </c>
      <c r="E1635" s="183" t="s">
        <v>2975</v>
      </c>
      <c r="F1635" s="182" t="s">
        <v>2976</v>
      </c>
      <c r="G1635" s="182">
        <f>'6. Staff time'!I16</f>
        <v>0</v>
      </c>
    </row>
    <row r="1636" spans="1:7" x14ac:dyDescent="0.3">
      <c r="A1636" s="181">
        <v>1635</v>
      </c>
      <c r="B1636" s="181" t="str">
        <f t="shared" si="51"/>
        <v>0-6.05-2</v>
      </c>
      <c r="C1636" s="182">
        <f>'1. General information'!$R$8</f>
        <v>0</v>
      </c>
      <c r="D1636" s="182" t="s">
        <v>445</v>
      </c>
      <c r="E1636" s="183" t="s">
        <v>2977</v>
      </c>
      <c r="F1636" s="182" t="s">
        <v>2978</v>
      </c>
      <c r="G1636" s="182">
        <f>'6. Staff time'!I17</f>
        <v>0</v>
      </c>
    </row>
    <row r="1637" spans="1:7" x14ac:dyDescent="0.3">
      <c r="A1637" s="181">
        <v>1636</v>
      </c>
      <c r="B1637" s="181" t="str">
        <f t="shared" si="51"/>
        <v>0-6.05-3</v>
      </c>
      <c r="C1637" s="182">
        <f>'1. General information'!$R$8</f>
        <v>0</v>
      </c>
      <c r="D1637" s="182" t="s">
        <v>445</v>
      </c>
      <c r="E1637" s="183" t="s">
        <v>2979</v>
      </c>
      <c r="F1637" s="182" t="s">
        <v>2980</v>
      </c>
      <c r="G1637" s="182">
        <f>'6. Staff time'!I18</f>
        <v>0</v>
      </c>
    </row>
    <row r="1638" spans="1:7" x14ac:dyDescent="0.3">
      <c r="A1638" s="181">
        <v>1637</v>
      </c>
      <c r="B1638" s="181" t="str">
        <f t="shared" si="51"/>
        <v>0-6.05-4</v>
      </c>
      <c r="C1638" s="182">
        <f>'1. General information'!$R$8</f>
        <v>0</v>
      </c>
      <c r="D1638" s="182" t="s">
        <v>445</v>
      </c>
      <c r="E1638" s="183" t="s">
        <v>2981</v>
      </c>
      <c r="F1638" s="182" t="s">
        <v>2982</v>
      </c>
      <c r="G1638" s="182">
        <f>'6. Staff time'!I19</f>
        <v>0</v>
      </c>
    </row>
    <row r="1639" spans="1:7" x14ac:dyDescent="0.3">
      <c r="A1639" s="181">
        <v>1638</v>
      </c>
      <c r="B1639" s="181" t="str">
        <f t="shared" si="51"/>
        <v>0-6.05-5</v>
      </c>
      <c r="C1639" s="182">
        <f>'1. General information'!$R$8</f>
        <v>0</v>
      </c>
      <c r="D1639" s="182" t="s">
        <v>445</v>
      </c>
      <c r="E1639" s="183" t="s">
        <v>2983</v>
      </c>
      <c r="F1639" s="182" t="s">
        <v>2984</v>
      </c>
      <c r="G1639" s="182">
        <f>'6. Staff time'!I20</f>
        <v>0</v>
      </c>
    </row>
    <row r="1640" spans="1:7" x14ac:dyDescent="0.3">
      <c r="A1640" s="181">
        <v>1639</v>
      </c>
      <c r="B1640" s="181" t="str">
        <f t="shared" si="51"/>
        <v>0-6.05-6</v>
      </c>
      <c r="C1640" s="182">
        <f>'1. General information'!$R$8</f>
        <v>0</v>
      </c>
      <c r="D1640" s="182" t="s">
        <v>445</v>
      </c>
      <c r="E1640" s="183" t="s">
        <v>2985</v>
      </c>
      <c r="F1640" s="182" t="s">
        <v>2986</v>
      </c>
      <c r="G1640" s="182">
        <f>'6. Staff time'!I21</f>
        <v>0</v>
      </c>
    </row>
    <row r="1641" spans="1:7" x14ac:dyDescent="0.3">
      <c r="A1641" s="181">
        <v>1640</v>
      </c>
      <c r="B1641" s="181" t="str">
        <f t="shared" si="51"/>
        <v>0-6.05-7</v>
      </c>
      <c r="C1641" s="182">
        <f>'1. General information'!$R$8</f>
        <v>0</v>
      </c>
      <c r="D1641" s="182" t="s">
        <v>445</v>
      </c>
      <c r="E1641" s="183" t="s">
        <v>2987</v>
      </c>
      <c r="F1641" s="182" t="s">
        <v>2988</v>
      </c>
      <c r="G1641" s="182">
        <f>'6. Staff time'!I22</f>
        <v>0</v>
      </c>
    </row>
    <row r="1642" spans="1:7" x14ac:dyDescent="0.3">
      <c r="A1642" s="181">
        <v>1641</v>
      </c>
      <c r="B1642" s="181" t="str">
        <f t="shared" si="51"/>
        <v>0-6.05-8</v>
      </c>
      <c r="C1642" s="182">
        <f>'1. General information'!$R$8</f>
        <v>0</v>
      </c>
      <c r="D1642" s="182" t="s">
        <v>445</v>
      </c>
      <c r="E1642" s="183" t="s">
        <v>2989</v>
      </c>
      <c r="F1642" s="182" t="s">
        <v>2990</v>
      </c>
      <c r="G1642" s="182">
        <f>'6. Staff time'!I23</f>
        <v>0</v>
      </c>
    </row>
    <row r="1643" spans="1:7" x14ac:dyDescent="0.3">
      <c r="A1643" s="181">
        <v>1642</v>
      </c>
      <c r="B1643" s="181" t="str">
        <f t="shared" si="51"/>
        <v>0-6.05-9</v>
      </c>
      <c r="C1643" s="182">
        <f>'1. General information'!$R$8</f>
        <v>0</v>
      </c>
      <c r="D1643" s="182" t="s">
        <v>445</v>
      </c>
      <c r="E1643" s="183" t="s">
        <v>2991</v>
      </c>
      <c r="F1643" s="182" t="s">
        <v>2992</v>
      </c>
      <c r="G1643" s="182">
        <f>'6. Staff time'!I24</f>
        <v>0</v>
      </c>
    </row>
    <row r="1644" spans="1:7" x14ac:dyDescent="0.3">
      <c r="A1644" s="181">
        <v>1643</v>
      </c>
      <c r="B1644" s="181" t="str">
        <f t="shared" si="51"/>
        <v>0-6.05-10</v>
      </c>
      <c r="C1644" s="182">
        <f>'1. General information'!$R$8</f>
        <v>0</v>
      </c>
      <c r="D1644" s="182" t="s">
        <v>445</v>
      </c>
      <c r="E1644" s="183" t="s">
        <v>2993</v>
      </c>
      <c r="F1644" s="182" t="s">
        <v>2994</v>
      </c>
      <c r="G1644" s="182">
        <f>'6. Staff time'!I25</f>
        <v>0</v>
      </c>
    </row>
    <row r="1645" spans="1:7" x14ac:dyDescent="0.3">
      <c r="A1645" s="181">
        <v>1644</v>
      </c>
      <c r="B1645" s="181" t="str">
        <f t="shared" si="51"/>
        <v>0-6.05-11</v>
      </c>
      <c r="C1645" s="182">
        <f>'1. General information'!$R$8</f>
        <v>0</v>
      </c>
      <c r="D1645" s="182" t="s">
        <v>445</v>
      </c>
      <c r="E1645" s="183" t="s">
        <v>2995</v>
      </c>
      <c r="F1645" s="182" t="s">
        <v>2996</v>
      </c>
      <c r="G1645" s="182">
        <f>'6. Staff time'!I26</f>
        <v>0</v>
      </c>
    </row>
    <row r="1646" spans="1:7" x14ac:dyDescent="0.3">
      <c r="A1646" s="181">
        <v>1645</v>
      </c>
      <c r="B1646" s="181" t="str">
        <f t="shared" si="51"/>
        <v>0-6.05-12</v>
      </c>
      <c r="C1646" s="182">
        <f>'1. General information'!$R$8</f>
        <v>0</v>
      </c>
      <c r="D1646" s="182" t="s">
        <v>445</v>
      </c>
      <c r="E1646" s="183" t="s">
        <v>2997</v>
      </c>
      <c r="F1646" s="182" t="s">
        <v>2998</v>
      </c>
      <c r="G1646" s="182">
        <f>'6. Staff time'!I27</f>
        <v>0</v>
      </c>
    </row>
    <row r="1647" spans="1:7" x14ac:dyDescent="0.3">
      <c r="A1647" s="181">
        <v>1646</v>
      </c>
      <c r="B1647" s="181" t="str">
        <f t="shared" si="51"/>
        <v>0-6.05-13</v>
      </c>
      <c r="C1647" s="182">
        <f>'1. General information'!$R$8</f>
        <v>0</v>
      </c>
      <c r="D1647" s="182" t="s">
        <v>445</v>
      </c>
      <c r="E1647" s="183" t="s">
        <v>2999</v>
      </c>
      <c r="F1647" s="182" t="s">
        <v>3000</v>
      </c>
      <c r="G1647" s="182">
        <f>'6. Staff time'!I28</f>
        <v>0</v>
      </c>
    </row>
    <row r="1648" spans="1:7" x14ac:dyDescent="0.3">
      <c r="A1648" s="181">
        <v>1647</v>
      </c>
      <c r="B1648" s="181" t="str">
        <f t="shared" si="51"/>
        <v>0-6.05-14</v>
      </c>
      <c r="C1648" s="182">
        <f>'1. General information'!$R$8</f>
        <v>0</v>
      </c>
      <c r="D1648" s="182" t="s">
        <v>445</v>
      </c>
      <c r="E1648" s="183" t="s">
        <v>3001</v>
      </c>
      <c r="F1648" s="182" t="s">
        <v>3002</v>
      </c>
      <c r="G1648" s="182">
        <f>'6. Staff time'!I29</f>
        <v>0</v>
      </c>
    </row>
    <row r="1649" spans="1:7" x14ac:dyDescent="0.3">
      <c r="A1649" s="181">
        <v>1648</v>
      </c>
      <c r="B1649" s="181" t="str">
        <f t="shared" si="51"/>
        <v>0-6.05-15</v>
      </c>
      <c r="C1649" s="182">
        <f>'1. General information'!$R$8</f>
        <v>0</v>
      </c>
      <c r="D1649" s="182" t="s">
        <v>445</v>
      </c>
      <c r="E1649" s="183" t="s">
        <v>3003</v>
      </c>
      <c r="F1649" s="182" t="s">
        <v>3004</v>
      </c>
      <c r="G1649" s="182">
        <f>'6. Staff time'!I30</f>
        <v>0</v>
      </c>
    </row>
    <row r="1650" spans="1:7" x14ac:dyDescent="0.3">
      <c r="A1650" s="181">
        <v>1649</v>
      </c>
      <c r="B1650" s="181" t="str">
        <f t="shared" si="51"/>
        <v>0-6.05-16</v>
      </c>
      <c r="C1650" s="182">
        <f>'1. General information'!$R$8</f>
        <v>0</v>
      </c>
      <c r="D1650" s="182" t="s">
        <v>445</v>
      </c>
      <c r="E1650" s="183" t="s">
        <v>3005</v>
      </c>
      <c r="F1650" s="182" t="s">
        <v>3006</v>
      </c>
      <c r="G1650" s="182">
        <f>'6. Staff time'!I31</f>
        <v>0</v>
      </c>
    </row>
    <row r="1651" spans="1:7" x14ac:dyDescent="0.3">
      <c r="A1651" s="181">
        <v>1650</v>
      </c>
      <c r="B1651" s="181" t="str">
        <f t="shared" si="51"/>
        <v>0-6.05-17</v>
      </c>
      <c r="C1651" s="182">
        <f>'1. General information'!$R$8</f>
        <v>0</v>
      </c>
      <c r="D1651" s="182" t="s">
        <v>445</v>
      </c>
      <c r="E1651" s="183" t="s">
        <v>3007</v>
      </c>
      <c r="F1651" s="182" t="s">
        <v>3008</v>
      </c>
      <c r="G1651" s="182">
        <f>'6. Staff time'!I32</f>
        <v>0</v>
      </c>
    </row>
    <row r="1652" spans="1:7" x14ac:dyDescent="0.3">
      <c r="A1652" s="181">
        <v>1651</v>
      </c>
      <c r="B1652" s="181" t="str">
        <f t="shared" si="51"/>
        <v>0-6.05-18</v>
      </c>
      <c r="C1652" s="182">
        <f>'1. General information'!$R$8</f>
        <v>0</v>
      </c>
      <c r="D1652" s="182" t="s">
        <v>445</v>
      </c>
      <c r="E1652" s="183" t="s">
        <v>3009</v>
      </c>
      <c r="F1652" s="182" t="s">
        <v>3010</v>
      </c>
      <c r="G1652" s="182">
        <f>'6. Staff time'!I33</f>
        <v>0</v>
      </c>
    </row>
    <row r="1653" spans="1:7" x14ac:dyDescent="0.3">
      <c r="A1653" s="181">
        <v>1652</v>
      </c>
      <c r="B1653" s="181" t="str">
        <f t="shared" si="51"/>
        <v>0-6.05-19</v>
      </c>
      <c r="C1653" s="182">
        <f>'1. General information'!$R$8</f>
        <v>0</v>
      </c>
      <c r="D1653" s="182" t="s">
        <v>445</v>
      </c>
      <c r="E1653" s="183" t="s">
        <v>3011</v>
      </c>
      <c r="F1653" s="182" t="s">
        <v>3012</v>
      </c>
      <c r="G1653" s="182">
        <f>'6. Staff time'!I34</f>
        <v>0</v>
      </c>
    </row>
    <row r="1654" spans="1:7" x14ac:dyDescent="0.3">
      <c r="A1654" s="181">
        <v>1653</v>
      </c>
      <c r="B1654" s="181" t="str">
        <f t="shared" si="51"/>
        <v>0-6.05-20</v>
      </c>
      <c r="C1654" s="182">
        <f>'1. General information'!$R$8</f>
        <v>0</v>
      </c>
      <c r="D1654" s="182" t="s">
        <v>445</v>
      </c>
      <c r="E1654" s="183" t="s">
        <v>3013</v>
      </c>
      <c r="F1654" s="182" t="s">
        <v>3014</v>
      </c>
      <c r="G1654" s="182">
        <f>'6. Staff time'!I35</f>
        <v>0</v>
      </c>
    </row>
    <row r="1655" spans="1:7" x14ac:dyDescent="0.3">
      <c r="A1655" s="181">
        <v>1654</v>
      </c>
      <c r="B1655" s="181" t="str">
        <f t="shared" si="51"/>
        <v>0-6.05-21</v>
      </c>
      <c r="C1655" s="182">
        <f>'1. General information'!$R$8</f>
        <v>0</v>
      </c>
      <c r="D1655" s="182" t="s">
        <v>445</v>
      </c>
      <c r="E1655" s="183" t="s">
        <v>3015</v>
      </c>
      <c r="F1655" s="182" t="s">
        <v>3016</v>
      </c>
      <c r="G1655" s="182">
        <f>'6. Staff time'!I36</f>
        <v>0</v>
      </c>
    </row>
    <row r="1656" spans="1:7" x14ac:dyDescent="0.3">
      <c r="A1656" s="181">
        <v>1655</v>
      </c>
      <c r="B1656" s="181" t="str">
        <f t="shared" si="51"/>
        <v>0-6.05-22</v>
      </c>
      <c r="C1656" s="182">
        <f>'1. General information'!$R$8</f>
        <v>0</v>
      </c>
      <c r="D1656" s="182" t="s">
        <v>445</v>
      </c>
      <c r="E1656" s="183" t="s">
        <v>3017</v>
      </c>
      <c r="F1656" s="182" t="s">
        <v>3018</v>
      </c>
      <c r="G1656" s="182">
        <f>'6. Staff time'!I37</f>
        <v>0</v>
      </c>
    </row>
    <row r="1657" spans="1:7" x14ac:dyDescent="0.3">
      <c r="A1657" s="181">
        <v>1656</v>
      </c>
      <c r="B1657" s="181" t="str">
        <f t="shared" si="51"/>
        <v>0-6.05-23</v>
      </c>
      <c r="C1657" s="182">
        <f>'1. General information'!$R$8</f>
        <v>0</v>
      </c>
      <c r="D1657" s="182" t="s">
        <v>445</v>
      </c>
      <c r="E1657" s="183" t="s">
        <v>3019</v>
      </c>
      <c r="F1657" s="182" t="s">
        <v>3020</v>
      </c>
      <c r="G1657" s="182">
        <f>'6. Staff time'!I38</f>
        <v>0</v>
      </c>
    </row>
    <row r="1658" spans="1:7" x14ac:dyDescent="0.3">
      <c r="A1658" s="181">
        <v>1657</v>
      </c>
      <c r="B1658" s="181" t="str">
        <f t="shared" si="51"/>
        <v>0-6.05-24</v>
      </c>
      <c r="C1658" s="182">
        <f>'1. General information'!$R$8</f>
        <v>0</v>
      </c>
      <c r="D1658" s="182" t="s">
        <v>445</v>
      </c>
      <c r="E1658" s="183" t="s">
        <v>3021</v>
      </c>
      <c r="F1658" s="182" t="s">
        <v>3022</v>
      </c>
      <c r="G1658" s="182">
        <f>'6. Staff time'!I39</f>
        <v>0</v>
      </c>
    </row>
    <row r="1659" spans="1:7" x14ac:dyDescent="0.3">
      <c r="A1659" s="181">
        <v>1658</v>
      </c>
      <c r="B1659" s="181" t="str">
        <f t="shared" si="51"/>
        <v>0-6.05-25</v>
      </c>
      <c r="C1659" s="182">
        <f>'1. General information'!$R$8</f>
        <v>0</v>
      </c>
      <c r="D1659" s="182" t="s">
        <v>445</v>
      </c>
      <c r="E1659" s="183" t="s">
        <v>3023</v>
      </c>
      <c r="F1659" s="182" t="s">
        <v>3024</v>
      </c>
      <c r="G1659" s="182">
        <f>'6. Staff time'!I40</f>
        <v>0</v>
      </c>
    </row>
    <row r="1660" spans="1:7" x14ac:dyDescent="0.3">
      <c r="A1660" s="181">
        <v>1659</v>
      </c>
      <c r="B1660" s="181" t="str">
        <f t="shared" si="51"/>
        <v>0-6.05-26</v>
      </c>
      <c r="C1660" s="182">
        <f>'1. General information'!$R$8</f>
        <v>0</v>
      </c>
      <c r="D1660" s="182" t="s">
        <v>445</v>
      </c>
      <c r="E1660" s="183" t="s">
        <v>3025</v>
      </c>
      <c r="F1660" s="182" t="s">
        <v>3026</v>
      </c>
      <c r="G1660" s="182">
        <f>'6. Staff time'!I41</f>
        <v>0</v>
      </c>
    </row>
    <row r="1661" spans="1:7" x14ac:dyDescent="0.3">
      <c r="A1661" s="181">
        <v>1660</v>
      </c>
      <c r="B1661" s="181" t="str">
        <f t="shared" si="51"/>
        <v>0-6.05-27</v>
      </c>
      <c r="C1661" s="182">
        <f>'1. General information'!$R$8</f>
        <v>0</v>
      </c>
      <c r="D1661" s="182" t="s">
        <v>445</v>
      </c>
      <c r="E1661" s="183" t="s">
        <v>3027</v>
      </c>
      <c r="F1661" s="182" t="s">
        <v>3028</v>
      </c>
      <c r="G1661" s="182">
        <f>'6. Staff time'!I42</f>
        <v>0</v>
      </c>
    </row>
    <row r="1662" spans="1:7" x14ac:dyDescent="0.3">
      <c r="A1662" s="181">
        <v>1661</v>
      </c>
      <c r="B1662" s="181" t="str">
        <f t="shared" si="51"/>
        <v>0-6.05-28</v>
      </c>
      <c r="C1662" s="182">
        <f>'1. General information'!$R$8</f>
        <v>0</v>
      </c>
      <c r="D1662" s="182" t="s">
        <v>445</v>
      </c>
      <c r="E1662" s="183" t="s">
        <v>3029</v>
      </c>
      <c r="F1662" s="182" t="s">
        <v>3030</v>
      </c>
      <c r="G1662" s="182">
        <f>'6. Staff time'!I43</f>
        <v>0</v>
      </c>
    </row>
    <row r="1663" spans="1:7" x14ac:dyDescent="0.3">
      <c r="A1663" s="181">
        <v>1662</v>
      </c>
      <c r="B1663" s="181" t="str">
        <f t="shared" si="51"/>
        <v>0-6.05-29</v>
      </c>
      <c r="C1663" s="182">
        <f>'1. General information'!$R$8</f>
        <v>0</v>
      </c>
      <c r="D1663" s="182" t="s">
        <v>445</v>
      </c>
      <c r="E1663" s="183" t="s">
        <v>3031</v>
      </c>
      <c r="F1663" s="182" t="s">
        <v>3032</v>
      </c>
      <c r="G1663" s="182">
        <f>'6. Staff time'!I44</f>
        <v>0</v>
      </c>
    </row>
    <row r="1664" spans="1:7" x14ac:dyDescent="0.3">
      <c r="A1664" s="181">
        <v>1663</v>
      </c>
      <c r="B1664" s="181" t="str">
        <f t="shared" si="51"/>
        <v>0-6.05-30</v>
      </c>
      <c r="C1664" s="182">
        <f>'1. General information'!$R$8</f>
        <v>0</v>
      </c>
      <c r="D1664" s="182" t="s">
        <v>445</v>
      </c>
      <c r="E1664" s="183" t="s">
        <v>3033</v>
      </c>
      <c r="F1664" s="182" t="s">
        <v>3034</v>
      </c>
      <c r="G1664" s="182">
        <f>'6. Staff time'!I45</f>
        <v>0</v>
      </c>
    </row>
    <row r="1665" spans="1:7" x14ac:dyDescent="0.3">
      <c r="A1665" s="181">
        <v>1664</v>
      </c>
      <c r="B1665" s="181" t="str">
        <f t="shared" si="51"/>
        <v>0-6.05-31</v>
      </c>
      <c r="C1665" s="182">
        <f>'1. General information'!$R$8</f>
        <v>0</v>
      </c>
      <c r="D1665" s="182" t="s">
        <v>445</v>
      </c>
      <c r="E1665" s="183" t="s">
        <v>3035</v>
      </c>
      <c r="F1665" s="182" t="s">
        <v>3036</v>
      </c>
      <c r="G1665" s="182">
        <f>'6. Staff time'!I46</f>
        <v>0</v>
      </c>
    </row>
    <row r="1666" spans="1:7" x14ac:dyDescent="0.3">
      <c r="A1666" s="181">
        <v>1665</v>
      </c>
      <c r="B1666" s="181" t="str">
        <f t="shared" si="51"/>
        <v>0-6.05-32</v>
      </c>
      <c r="C1666" s="182">
        <f>'1. General information'!$R$8</f>
        <v>0</v>
      </c>
      <c r="D1666" s="182" t="s">
        <v>445</v>
      </c>
      <c r="E1666" s="183" t="s">
        <v>3037</v>
      </c>
      <c r="F1666" s="182" t="s">
        <v>3038</v>
      </c>
      <c r="G1666" s="182">
        <f>'6. Staff time'!I47</f>
        <v>0</v>
      </c>
    </row>
    <row r="1667" spans="1:7" x14ac:dyDescent="0.3">
      <c r="A1667" s="181">
        <v>1666</v>
      </c>
      <c r="B1667" s="181" t="str">
        <f t="shared" si="51"/>
        <v>0-6.05-33</v>
      </c>
      <c r="C1667" s="182">
        <f>'1. General information'!$R$8</f>
        <v>0</v>
      </c>
      <c r="D1667" s="182" t="s">
        <v>445</v>
      </c>
      <c r="E1667" s="183" t="s">
        <v>3039</v>
      </c>
      <c r="F1667" s="182" t="s">
        <v>3040</v>
      </c>
      <c r="G1667" s="182">
        <f>'6. Staff time'!I48</f>
        <v>0</v>
      </c>
    </row>
    <row r="1668" spans="1:7" x14ac:dyDescent="0.3">
      <c r="A1668" s="181">
        <v>1667</v>
      </c>
      <c r="B1668" s="181" t="str">
        <f t="shared" si="51"/>
        <v>0-6.05-34</v>
      </c>
      <c r="C1668" s="182">
        <f>'1. General information'!$R$8</f>
        <v>0</v>
      </c>
      <c r="D1668" s="182" t="s">
        <v>445</v>
      </c>
      <c r="E1668" s="183" t="s">
        <v>3041</v>
      </c>
      <c r="F1668" s="182" t="s">
        <v>3042</v>
      </c>
      <c r="G1668" s="182">
        <f>'6. Staff time'!I49</f>
        <v>0</v>
      </c>
    </row>
    <row r="1669" spans="1:7" x14ac:dyDescent="0.3">
      <c r="A1669" s="181">
        <v>1668</v>
      </c>
      <c r="B1669" s="181" t="str">
        <f t="shared" si="51"/>
        <v>0-6.05-35</v>
      </c>
      <c r="C1669" s="182">
        <f>'1. General information'!$R$8</f>
        <v>0</v>
      </c>
      <c r="D1669" s="182" t="s">
        <v>445</v>
      </c>
      <c r="E1669" s="183" t="s">
        <v>3043</v>
      </c>
      <c r="F1669" s="182" t="s">
        <v>3044</v>
      </c>
      <c r="G1669" s="182">
        <f>'6. Staff time'!I50</f>
        <v>0</v>
      </c>
    </row>
    <row r="1670" spans="1:7" x14ac:dyDescent="0.3">
      <c r="A1670" s="181">
        <v>1669</v>
      </c>
      <c r="B1670" s="181" t="str">
        <f t="shared" si="51"/>
        <v>0-6.05-36</v>
      </c>
      <c r="C1670" s="182">
        <f>'1. General information'!$R$8</f>
        <v>0</v>
      </c>
      <c r="D1670" s="182" t="s">
        <v>445</v>
      </c>
      <c r="E1670" s="183" t="s">
        <v>3045</v>
      </c>
      <c r="F1670" s="182" t="s">
        <v>3046</v>
      </c>
      <c r="G1670" s="182">
        <f>'6. Staff time'!I51</f>
        <v>0</v>
      </c>
    </row>
    <row r="1671" spans="1:7" x14ac:dyDescent="0.3">
      <c r="A1671" s="181">
        <v>1670</v>
      </c>
      <c r="B1671" s="181" t="str">
        <f t="shared" si="51"/>
        <v>0-6.05-37</v>
      </c>
      <c r="C1671" s="182">
        <f>'1. General information'!$R$8</f>
        <v>0</v>
      </c>
      <c r="D1671" s="182" t="s">
        <v>445</v>
      </c>
      <c r="E1671" s="183" t="s">
        <v>3047</v>
      </c>
      <c r="F1671" s="182" t="s">
        <v>3048</v>
      </c>
      <c r="G1671" s="182">
        <f>'6. Staff time'!I52</f>
        <v>0</v>
      </c>
    </row>
    <row r="1672" spans="1:7" x14ac:dyDescent="0.3">
      <c r="A1672" s="181">
        <v>1671</v>
      </c>
      <c r="B1672" s="181" t="str">
        <f t="shared" si="51"/>
        <v>0-6.05-38</v>
      </c>
      <c r="C1672" s="182">
        <f>'1. General information'!$R$8</f>
        <v>0</v>
      </c>
      <c r="D1672" s="182" t="s">
        <v>445</v>
      </c>
      <c r="E1672" s="183" t="s">
        <v>3049</v>
      </c>
      <c r="F1672" s="182" t="s">
        <v>3050</v>
      </c>
      <c r="G1672" s="182">
        <f>'6. Staff time'!I53</f>
        <v>0</v>
      </c>
    </row>
    <row r="1673" spans="1:7" x14ac:dyDescent="0.3">
      <c r="A1673" s="181">
        <v>1672</v>
      </c>
      <c r="B1673" s="181" t="str">
        <f t="shared" si="51"/>
        <v>0-6.05-39</v>
      </c>
      <c r="C1673" s="182">
        <f>'1. General information'!$R$8</f>
        <v>0</v>
      </c>
      <c r="D1673" s="182" t="s">
        <v>445</v>
      </c>
      <c r="E1673" s="183" t="s">
        <v>3051</v>
      </c>
      <c r="F1673" s="182" t="s">
        <v>3052</v>
      </c>
      <c r="G1673" s="182">
        <f>'6. Staff time'!I54</f>
        <v>0</v>
      </c>
    </row>
    <row r="1674" spans="1:7" x14ac:dyDescent="0.3">
      <c r="A1674" s="181">
        <v>1673</v>
      </c>
      <c r="B1674" s="181" t="str">
        <f t="shared" si="51"/>
        <v>0-6.05-40</v>
      </c>
      <c r="C1674" s="182">
        <f>'1. General information'!$R$8</f>
        <v>0</v>
      </c>
      <c r="D1674" s="182" t="s">
        <v>445</v>
      </c>
      <c r="E1674" s="183" t="s">
        <v>3053</v>
      </c>
      <c r="F1674" s="182" t="s">
        <v>3054</v>
      </c>
      <c r="G1674" s="182">
        <f>'6. Staff time'!I55</f>
        <v>0</v>
      </c>
    </row>
    <row r="1675" spans="1:7" x14ac:dyDescent="0.3">
      <c r="A1675" s="181">
        <v>1674</v>
      </c>
      <c r="B1675" s="181" t="str">
        <f t="shared" si="51"/>
        <v>0-6.05-41</v>
      </c>
      <c r="C1675" s="182">
        <f>'1. General information'!$R$8</f>
        <v>0</v>
      </c>
      <c r="D1675" s="182" t="s">
        <v>445</v>
      </c>
      <c r="E1675" s="183" t="s">
        <v>3055</v>
      </c>
      <c r="F1675" s="182" t="s">
        <v>3056</v>
      </c>
      <c r="G1675" s="182">
        <f>'6. Staff time'!I56</f>
        <v>0</v>
      </c>
    </row>
    <row r="1676" spans="1:7" x14ac:dyDescent="0.3">
      <c r="A1676" s="181">
        <v>1675</v>
      </c>
      <c r="B1676" s="181" t="str">
        <f t="shared" si="51"/>
        <v>0-6.05-42</v>
      </c>
      <c r="C1676" s="182">
        <f>'1. General information'!$R$8</f>
        <v>0</v>
      </c>
      <c r="D1676" s="182" t="s">
        <v>445</v>
      </c>
      <c r="E1676" s="183" t="s">
        <v>3057</v>
      </c>
      <c r="F1676" s="182" t="s">
        <v>3058</v>
      </c>
      <c r="G1676" s="182">
        <f>'6. Staff time'!I57</f>
        <v>0</v>
      </c>
    </row>
    <row r="1677" spans="1:7" x14ac:dyDescent="0.3">
      <c r="A1677" s="181">
        <v>1676</v>
      </c>
      <c r="B1677" s="181" t="str">
        <f t="shared" si="51"/>
        <v>0-6.05-43</v>
      </c>
      <c r="C1677" s="182">
        <f>'1. General information'!$R$8</f>
        <v>0</v>
      </c>
      <c r="D1677" s="182" t="s">
        <v>445</v>
      </c>
      <c r="E1677" s="183" t="s">
        <v>3059</v>
      </c>
      <c r="F1677" s="182" t="s">
        <v>3060</v>
      </c>
      <c r="G1677" s="182">
        <f>'6. Staff time'!I58</f>
        <v>0</v>
      </c>
    </row>
    <row r="1678" spans="1:7" x14ac:dyDescent="0.3">
      <c r="A1678" s="181">
        <v>1677</v>
      </c>
      <c r="B1678" s="181" t="str">
        <f t="shared" si="51"/>
        <v>0-6.05-44</v>
      </c>
      <c r="C1678" s="182">
        <f>'1. General information'!$R$8</f>
        <v>0</v>
      </c>
      <c r="D1678" s="182" t="s">
        <v>445</v>
      </c>
      <c r="E1678" s="183" t="s">
        <v>3061</v>
      </c>
      <c r="F1678" s="182" t="s">
        <v>3062</v>
      </c>
      <c r="G1678" s="182">
        <f>'6. Staff time'!I59</f>
        <v>0</v>
      </c>
    </row>
    <row r="1679" spans="1:7" x14ac:dyDescent="0.3">
      <c r="A1679" s="181">
        <v>1678</v>
      </c>
      <c r="B1679" s="181" t="str">
        <f t="shared" si="51"/>
        <v>0-6.05-45</v>
      </c>
      <c r="C1679" s="182">
        <f>'1. General information'!$R$8</f>
        <v>0</v>
      </c>
      <c r="D1679" s="182" t="s">
        <v>445</v>
      </c>
      <c r="E1679" s="183" t="s">
        <v>3063</v>
      </c>
      <c r="F1679" s="182" t="s">
        <v>3064</v>
      </c>
      <c r="G1679" s="182">
        <f>'6. Staff time'!I60</f>
        <v>0</v>
      </c>
    </row>
    <row r="1680" spans="1:7" x14ac:dyDescent="0.3">
      <c r="A1680" s="181">
        <v>1679</v>
      </c>
      <c r="B1680" s="181" t="str">
        <f t="shared" si="51"/>
        <v>0-6.05-46</v>
      </c>
      <c r="C1680" s="182">
        <f>'1. General information'!$R$8</f>
        <v>0</v>
      </c>
      <c r="D1680" s="182" t="s">
        <v>445</v>
      </c>
      <c r="E1680" s="183" t="s">
        <v>3065</v>
      </c>
      <c r="F1680" s="182" t="s">
        <v>3066</v>
      </c>
      <c r="G1680" s="182">
        <f>'6. Staff time'!I61</f>
        <v>0</v>
      </c>
    </row>
    <row r="1681" spans="1:7" x14ac:dyDescent="0.3">
      <c r="A1681" s="181">
        <v>1680</v>
      </c>
      <c r="B1681" s="181" t="str">
        <f t="shared" si="51"/>
        <v>0-6.05-47</v>
      </c>
      <c r="C1681" s="182">
        <f>'1. General information'!$R$8</f>
        <v>0</v>
      </c>
      <c r="D1681" s="182" t="s">
        <v>445</v>
      </c>
      <c r="E1681" s="183" t="s">
        <v>3067</v>
      </c>
      <c r="F1681" s="182" t="s">
        <v>3068</v>
      </c>
      <c r="G1681" s="182">
        <f>'6. Staff time'!I62</f>
        <v>0</v>
      </c>
    </row>
    <row r="1682" spans="1:7" x14ac:dyDescent="0.3">
      <c r="A1682" s="181">
        <v>1681</v>
      </c>
      <c r="B1682" s="181" t="str">
        <f t="shared" si="51"/>
        <v>0-6.05-48</v>
      </c>
      <c r="C1682" s="182">
        <f>'1. General information'!$R$8</f>
        <v>0</v>
      </c>
      <c r="D1682" s="182" t="s">
        <v>445</v>
      </c>
      <c r="E1682" s="183" t="s">
        <v>3069</v>
      </c>
      <c r="F1682" s="182" t="s">
        <v>3070</v>
      </c>
      <c r="G1682" s="182">
        <f>'6. Staff time'!I63</f>
        <v>0</v>
      </c>
    </row>
    <row r="1683" spans="1:7" x14ac:dyDescent="0.3">
      <c r="A1683" s="181">
        <v>1682</v>
      </c>
      <c r="B1683" s="181" t="str">
        <f t="shared" si="51"/>
        <v>0-6.05-49</v>
      </c>
      <c r="C1683" s="182">
        <f>'1. General information'!$R$8</f>
        <v>0</v>
      </c>
      <c r="D1683" s="182" t="s">
        <v>445</v>
      </c>
      <c r="E1683" s="183" t="s">
        <v>3071</v>
      </c>
      <c r="F1683" s="182" t="s">
        <v>3072</v>
      </c>
      <c r="G1683" s="182">
        <f>'6. Staff time'!I64</f>
        <v>0</v>
      </c>
    </row>
    <row r="1684" spans="1:7" x14ac:dyDescent="0.3">
      <c r="A1684" s="181">
        <v>1683</v>
      </c>
      <c r="B1684" s="181" t="str">
        <f t="shared" si="51"/>
        <v>0-6.05-50</v>
      </c>
      <c r="C1684" s="182">
        <f>'1. General information'!$R$8</f>
        <v>0</v>
      </c>
      <c r="D1684" s="182" t="s">
        <v>445</v>
      </c>
      <c r="E1684" s="183" t="s">
        <v>3073</v>
      </c>
      <c r="F1684" s="182" t="s">
        <v>3074</v>
      </c>
      <c r="G1684" s="182">
        <f>'6. Staff time'!I65</f>
        <v>0</v>
      </c>
    </row>
    <row r="1685" spans="1:7" x14ac:dyDescent="0.3">
      <c r="A1685" s="181">
        <v>1684</v>
      </c>
      <c r="B1685" s="181" t="str">
        <f t="shared" si="51"/>
        <v>0-6.05-51</v>
      </c>
      <c r="C1685" s="182">
        <f>'1. General information'!$R$8</f>
        <v>0</v>
      </c>
      <c r="D1685" s="182" t="s">
        <v>445</v>
      </c>
      <c r="E1685" s="183" t="s">
        <v>3075</v>
      </c>
      <c r="F1685" s="182" t="s">
        <v>3076</v>
      </c>
      <c r="G1685" s="182">
        <f>'6. Staff time'!I66</f>
        <v>0</v>
      </c>
    </row>
    <row r="1686" spans="1:7" x14ac:dyDescent="0.3">
      <c r="A1686" s="181">
        <v>1685</v>
      </c>
      <c r="B1686" s="181" t="str">
        <f t="shared" si="51"/>
        <v>0-6.05-52</v>
      </c>
      <c r="C1686" s="182">
        <f>'1. General information'!$R$8</f>
        <v>0</v>
      </c>
      <c r="D1686" s="182" t="s">
        <v>445</v>
      </c>
      <c r="E1686" s="183" t="s">
        <v>3077</v>
      </c>
      <c r="F1686" s="182" t="s">
        <v>3078</v>
      </c>
      <c r="G1686" s="182">
        <f>'6. Staff time'!I67</f>
        <v>0</v>
      </c>
    </row>
    <row r="1687" spans="1:7" x14ac:dyDescent="0.3">
      <c r="A1687" s="181">
        <v>1686</v>
      </c>
      <c r="B1687" s="181" t="str">
        <f t="shared" si="51"/>
        <v>0-6.05-53</v>
      </c>
      <c r="C1687" s="182">
        <f>'1. General information'!$R$8</f>
        <v>0</v>
      </c>
      <c r="D1687" s="182" t="s">
        <v>445</v>
      </c>
      <c r="E1687" s="183" t="s">
        <v>3079</v>
      </c>
      <c r="F1687" s="182" t="s">
        <v>3080</v>
      </c>
      <c r="G1687" s="182">
        <f>'6. Staff time'!I68</f>
        <v>0</v>
      </c>
    </row>
    <row r="1688" spans="1:7" x14ac:dyDescent="0.3">
      <c r="A1688" s="181">
        <v>1687</v>
      </c>
      <c r="B1688" s="181" t="str">
        <f t="shared" si="51"/>
        <v>0-6.05-54</v>
      </c>
      <c r="C1688" s="182">
        <f>'1. General information'!$R$8</f>
        <v>0</v>
      </c>
      <c r="D1688" s="182" t="s">
        <v>445</v>
      </c>
      <c r="E1688" s="183" t="s">
        <v>3081</v>
      </c>
      <c r="F1688" s="182" t="s">
        <v>3082</v>
      </c>
      <c r="G1688" s="182">
        <f>'6. Staff time'!I69</f>
        <v>0</v>
      </c>
    </row>
    <row r="1689" spans="1:7" x14ac:dyDescent="0.3">
      <c r="A1689" s="181">
        <v>1688</v>
      </c>
      <c r="B1689" s="181" t="str">
        <f t="shared" si="51"/>
        <v>0-6.05-55</v>
      </c>
      <c r="C1689" s="182">
        <f>'1. General information'!$R$8</f>
        <v>0</v>
      </c>
      <c r="D1689" s="182" t="s">
        <v>445</v>
      </c>
      <c r="E1689" s="183" t="s">
        <v>3083</v>
      </c>
      <c r="F1689" s="182" t="s">
        <v>3084</v>
      </c>
      <c r="G1689" s="182">
        <f>'6. Staff time'!I70</f>
        <v>0</v>
      </c>
    </row>
    <row r="1690" spans="1:7" x14ac:dyDescent="0.3">
      <c r="A1690" s="181">
        <v>1689</v>
      </c>
      <c r="B1690" s="181" t="str">
        <f t="shared" si="51"/>
        <v>0-6.05-56</v>
      </c>
      <c r="C1690" s="182">
        <f>'1. General information'!$R$8</f>
        <v>0</v>
      </c>
      <c r="D1690" s="182" t="s">
        <v>445</v>
      </c>
      <c r="E1690" s="183" t="s">
        <v>3085</v>
      </c>
      <c r="F1690" s="182" t="s">
        <v>3086</v>
      </c>
      <c r="G1690" s="182">
        <f>'6. Staff time'!I71</f>
        <v>0</v>
      </c>
    </row>
    <row r="1691" spans="1:7" x14ac:dyDescent="0.3">
      <c r="A1691" s="181">
        <v>1690</v>
      </c>
      <c r="B1691" s="181" t="str">
        <f t="shared" si="51"/>
        <v>0-6.05-57</v>
      </c>
      <c r="C1691" s="182">
        <f>'1. General information'!$R$8</f>
        <v>0</v>
      </c>
      <c r="D1691" s="182" t="s">
        <v>445</v>
      </c>
      <c r="E1691" s="183" t="s">
        <v>3087</v>
      </c>
      <c r="F1691" s="182" t="s">
        <v>3088</v>
      </c>
      <c r="G1691" s="182">
        <f>'6. Staff time'!I72</f>
        <v>0</v>
      </c>
    </row>
    <row r="1692" spans="1:7" x14ac:dyDescent="0.3">
      <c r="A1692" s="181">
        <v>1691</v>
      </c>
      <c r="B1692" s="181" t="str">
        <f t="shared" si="51"/>
        <v>0-6.05-58</v>
      </c>
      <c r="C1692" s="182">
        <f>'1. General information'!$R$8</f>
        <v>0</v>
      </c>
      <c r="D1692" s="182" t="s">
        <v>445</v>
      </c>
      <c r="E1692" s="183" t="s">
        <v>3089</v>
      </c>
      <c r="F1692" s="182" t="s">
        <v>3090</v>
      </c>
      <c r="G1692" s="182">
        <f>'6. Staff time'!I73</f>
        <v>0</v>
      </c>
    </row>
    <row r="1693" spans="1:7" x14ac:dyDescent="0.3">
      <c r="A1693" s="181">
        <v>1692</v>
      </c>
      <c r="B1693" s="181" t="str">
        <f t="shared" si="51"/>
        <v>0-6.05-59</v>
      </c>
      <c r="C1693" s="182">
        <f>'1. General information'!$R$8</f>
        <v>0</v>
      </c>
      <c r="D1693" s="182" t="s">
        <v>445</v>
      </c>
      <c r="E1693" s="183" t="s">
        <v>3091</v>
      </c>
      <c r="F1693" s="182" t="s">
        <v>3092</v>
      </c>
      <c r="G1693" s="182">
        <f>'6. Staff time'!I74</f>
        <v>0</v>
      </c>
    </row>
    <row r="1694" spans="1:7" x14ac:dyDescent="0.3">
      <c r="A1694" s="181">
        <v>1693</v>
      </c>
      <c r="B1694" s="181" t="str">
        <f t="shared" si="51"/>
        <v>0-6.05-60</v>
      </c>
      <c r="C1694" s="182">
        <f>'1. General information'!$R$8</f>
        <v>0</v>
      </c>
      <c r="D1694" s="182" t="s">
        <v>445</v>
      </c>
      <c r="E1694" s="183" t="s">
        <v>3093</v>
      </c>
      <c r="F1694" s="182" t="s">
        <v>3094</v>
      </c>
      <c r="G1694" s="182">
        <f>'6. Staff time'!I75</f>
        <v>0</v>
      </c>
    </row>
    <row r="1695" spans="1:7" x14ac:dyDescent="0.3">
      <c r="A1695" s="181">
        <v>1694</v>
      </c>
      <c r="B1695" s="181" t="str">
        <f t="shared" si="51"/>
        <v>0-6.05-61</v>
      </c>
      <c r="C1695" s="182">
        <f>'1. General information'!$R$8</f>
        <v>0</v>
      </c>
      <c r="D1695" s="182" t="s">
        <v>445</v>
      </c>
      <c r="E1695" s="183" t="s">
        <v>3095</v>
      </c>
      <c r="F1695" s="182" t="s">
        <v>3096</v>
      </c>
      <c r="G1695" s="182">
        <f>'6. Staff time'!I76</f>
        <v>0</v>
      </c>
    </row>
    <row r="1696" spans="1:7" x14ac:dyDescent="0.3">
      <c r="A1696" s="181">
        <v>1695</v>
      </c>
      <c r="B1696" s="181" t="str">
        <f t="shared" si="51"/>
        <v>0-6.05-62</v>
      </c>
      <c r="C1696" s="182">
        <f>'1. General information'!$R$8</f>
        <v>0</v>
      </c>
      <c r="D1696" s="182" t="s">
        <v>445</v>
      </c>
      <c r="E1696" s="183" t="s">
        <v>3097</v>
      </c>
      <c r="F1696" s="182" t="s">
        <v>3098</v>
      </c>
      <c r="G1696" s="182">
        <f>'6. Staff time'!I77</f>
        <v>0</v>
      </c>
    </row>
    <row r="1697" spans="1:7" x14ac:dyDescent="0.3">
      <c r="A1697" s="181">
        <v>1696</v>
      </c>
      <c r="B1697" s="181" t="str">
        <f t="shared" si="51"/>
        <v>0-6.05-63</v>
      </c>
      <c r="C1697" s="182">
        <f>'1. General information'!$R$8</f>
        <v>0</v>
      </c>
      <c r="D1697" s="182" t="s">
        <v>445</v>
      </c>
      <c r="E1697" s="183" t="s">
        <v>3099</v>
      </c>
      <c r="F1697" s="182" t="s">
        <v>3100</v>
      </c>
      <c r="G1697" s="182">
        <f>'6. Staff time'!I78</f>
        <v>0</v>
      </c>
    </row>
    <row r="1698" spans="1:7" x14ac:dyDescent="0.3">
      <c r="A1698" s="181">
        <v>1697</v>
      </c>
      <c r="B1698" s="181" t="str">
        <f t="shared" si="51"/>
        <v>0-6.05-64</v>
      </c>
      <c r="C1698" s="182">
        <f>'1. General information'!$R$8</f>
        <v>0</v>
      </c>
      <c r="D1698" s="182" t="s">
        <v>445</v>
      </c>
      <c r="E1698" s="183" t="s">
        <v>3101</v>
      </c>
      <c r="F1698" s="182" t="s">
        <v>3102</v>
      </c>
      <c r="G1698" s="182">
        <f>'6. Staff time'!I79</f>
        <v>0</v>
      </c>
    </row>
    <row r="1699" spans="1:7" x14ac:dyDescent="0.3">
      <c r="A1699" s="181">
        <v>1698</v>
      </c>
      <c r="B1699" s="181" t="str">
        <f t="shared" si="51"/>
        <v>0-6.05-65</v>
      </c>
      <c r="C1699" s="182">
        <f>'1. General information'!$R$8</f>
        <v>0</v>
      </c>
      <c r="D1699" s="182" t="s">
        <v>445</v>
      </c>
      <c r="E1699" s="183" t="s">
        <v>3103</v>
      </c>
      <c r="F1699" s="182" t="s">
        <v>3104</v>
      </c>
      <c r="G1699" s="182">
        <f>'6. Staff time'!I80</f>
        <v>0</v>
      </c>
    </row>
    <row r="1700" spans="1:7" x14ac:dyDescent="0.3">
      <c r="A1700" s="181">
        <v>1699</v>
      </c>
      <c r="B1700" s="181" t="str">
        <f t="shared" si="51"/>
        <v>0-6.05-66</v>
      </c>
      <c r="C1700" s="182">
        <f>'1. General information'!$R$8</f>
        <v>0</v>
      </c>
      <c r="D1700" s="182" t="s">
        <v>445</v>
      </c>
      <c r="E1700" s="183" t="s">
        <v>3105</v>
      </c>
      <c r="F1700" s="182" t="s">
        <v>3106</v>
      </c>
      <c r="G1700" s="182">
        <f>'6. Staff time'!I81</f>
        <v>0</v>
      </c>
    </row>
    <row r="1701" spans="1:7" x14ac:dyDescent="0.3">
      <c r="A1701" s="181">
        <v>1700</v>
      </c>
      <c r="B1701" s="181" t="str">
        <f t="shared" si="51"/>
        <v>0-6.05-67</v>
      </c>
      <c r="C1701" s="182">
        <f>'1. General information'!$R$8</f>
        <v>0</v>
      </c>
      <c r="D1701" s="182" t="s">
        <v>445</v>
      </c>
      <c r="E1701" s="183" t="s">
        <v>3107</v>
      </c>
      <c r="F1701" s="182" t="s">
        <v>3108</v>
      </c>
      <c r="G1701" s="182">
        <f>'6. Staff time'!I82</f>
        <v>0</v>
      </c>
    </row>
    <row r="1702" spans="1:7" x14ac:dyDescent="0.3">
      <c r="A1702" s="181">
        <v>1701</v>
      </c>
      <c r="B1702" s="181" t="str">
        <f t="shared" si="51"/>
        <v>0-6.05-68</v>
      </c>
      <c r="C1702" s="182">
        <f>'1. General information'!$R$8</f>
        <v>0</v>
      </c>
      <c r="D1702" s="182" t="s">
        <v>445</v>
      </c>
      <c r="E1702" s="183" t="s">
        <v>3109</v>
      </c>
      <c r="F1702" s="182" t="s">
        <v>3110</v>
      </c>
      <c r="G1702" s="182">
        <f>'6. Staff time'!I83</f>
        <v>0</v>
      </c>
    </row>
    <row r="1703" spans="1:7" x14ac:dyDescent="0.3">
      <c r="A1703" s="181">
        <v>1702</v>
      </c>
      <c r="B1703" s="181" t="str">
        <f t="shared" si="51"/>
        <v>0-6.05-69</v>
      </c>
      <c r="C1703" s="182">
        <f>'1. General information'!$R$8</f>
        <v>0</v>
      </c>
      <c r="D1703" s="182" t="s">
        <v>445</v>
      </c>
      <c r="E1703" s="183" t="s">
        <v>3111</v>
      </c>
      <c r="F1703" s="182" t="s">
        <v>3112</v>
      </c>
      <c r="G1703" s="182">
        <f>'6. Staff time'!I84</f>
        <v>0</v>
      </c>
    </row>
    <row r="1704" spans="1:7" x14ac:dyDescent="0.3">
      <c r="A1704" s="181">
        <v>1703</v>
      </c>
      <c r="B1704" s="181" t="str">
        <f t="shared" si="51"/>
        <v>0-6.05-70</v>
      </c>
      <c r="C1704" s="182">
        <f>'1. General information'!$R$8</f>
        <v>0</v>
      </c>
      <c r="D1704" s="182" t="s">
        <v>445</v>
      </c>
      <c r="E1704" s="183" t="s">
        <v>3113</v>
      </c>
      <c r="F1704" s="182" t="s">
        <v>3114</v>
      </c>
      <c r="G1704" s="182">
        <f>'6. Staff time'!I85</f>
        <v>0</v>
      </c>
    </row>
    <row r="1705" spans="1:7" x14ac:dyDescent="0.3">
      <c r="A1705" s="181">
        <v>1704</v>
      </c>
      <c r="B1705" s="181" t="str">
        <f t="shared" si="51"/>
        <v>0-6.05-71</v>
      </c>
      <c r="C1705" s="182">
        <f>'1. General information'!$R$8</f>
        <v>0</v>
      </c>
      <c r="D1705" s="182" t="s">
        <v>445</v>
      </c>
      <c r="E1705" s="183" t="s">
        <v>3115</v>
      </c>
      <c r="F1705" s="182" t="s">
        <v>3116</v>
      </c>
      <c r="G1705" s="182">
        <f>'6. Staff time'!I86</f>
        <v>0</v>
      </c>
    </row>
    <row r="1706" spans="1:7" x14ac:dyDescent="0.3">
      <c r="A1706" s="181">
        <v>1705</v>
      </c>
      <c r="B1706" s="181" t="str">
        <f t="shared" si="51"/>
        <v>0-6.05-72</v>
      </c>
      <c r="C1706" s="182">
        <f>'1. General information'!$R$8</f>
        <v>0</v>
      </c>
      <c r="D1706" s="182" t="s">
        <v>445</v>
      </c>
      <c r="E1706" s="183" t="s">
        <v>3117</v>
      </c>
      <c r="F1706" s="182" t="s">
        <v>3118</v>
      </c>
      <c r="G1706" s="182">
        <f>'6. Staff time'!I87</f>
        <v>0</v>
      </c>
    </row>
    <row r="1707" spans="1:7" x14ac:dyDescent="0.3">
      <c r="A1707" s="181">
        <v>1706</v>
      </c>
      <c r="B1707" s="181" t="str">
        <f t="shared" si="51"/>
        <v>0-6.05-73</v>
      </c>
      <c r="C1707" s="182">
        <f>'1. General information'!$R$8</f>
        <v>0</v>
      </c>
      <c r="D1707" s="182" t="s">
        <v>445</v>
      </c>
      <c r="E1707" s="183" t="s">
        <v>3119</v>
      </c>
      <c r="F1707" s="182" t="s">
        <v>3120</v>
      </c>
      <c r="G1707" s="182">
        <f>'6. Staff time'!I88</f>
        <v>0</v>
      </c>
    </row>
    <row r="1708" spans="1:7" x14ac:dyDescent="0.3">
      <c r="A1708" s="181">
        <v>1707</v>
      </c>
      <c r="B1708" s="181" t="str">
        <f t="shared" si="51"/>
        <v>0-6.05-74</v>
      </c>
      <c r="C1708" s="182">
        <f>'1. General information'!$R$8</f>
        <v>0</v>
      </c>
      <c r="D1708" s="182" t="s">
        <v>445</v>
      </c>
      <c r="E1708" s="183" t="s">
        <v>3121</v>
      </c>
      <c r="F1708" s="182" t="s">
        <v>3122</v>
      </c>
      <c r="G1708" s="182">
        <f>'6. Staff time'!I89</f>
        <v>0</v>
      </c>
    </row>
    <row r="1709" spans="1:7" x14ac:dyDescent="0.3">
      <c r="A1709" s="181">
        <v>1708</v>
      </c>
      <c r="B1709" s="181" t="str">
        <f t="shared" si="51"/>
        <v>0-6.05-75</v>
      </c>
      <c r="C1709" s="182">
        <f>'1. General information'!$R$8</f>
        <v>0</v>
      </c>
      <c r="D1709" s="182" t="s">
        <v>445</v>
      </c>
      <c r="E1709" s="183" t="s">
        <v>3123</v>
      </c>
      <c r="F1709" s="182" t="s">
        <v>3124</v>
      </c>
      <c r="G1709" s="182">
        <f>'6. Staff time'!I90</f>
        <v>0</v>
      </c>
    </row>
    <row r="1710" spans="1:7" x14ac:dyDescent="0.3">
      <c r="A1710" s="181">
        <v>1709</v>
      </c>
      <c r="B1710" s="181" t="str">
        <f t="shared" si="51"/>
        <v>0-6.05-76</v>
      </c>
      <c r="C1710" s="182">
        <f>'1. General information'!$R$8</f>
        <v>0</v>
      </c>
      <c r="D1710" s="182" t="s">
        <v>445</v>
      </c>
      <c r="E1710" s="183" t="s">
        <v>3125</v>
      </c>
      <c r="F1710" s="182" t="s">
        <v>3126</v>
      </c>
      <c r="G1710" s="182">
        <f>'6. Staff time'!I91</f>
        <v>0</v>
      </c>
    </row>
    <row r="1711" spans="1:7" x14ac:dyDescent="0.3">
      <c r="A1711" s="181">
        <v>1710</v>
      </c>
      <c r="B1711" s="181" t="str">
        <f t="shared" si="51"/>
        <v>0-6.05-77</v>
      </c>
      <c r="C1711" s="182">
        <f>'1. General information'!$R$8</f>
        <v>0</v>
      </c>
      <c r="D1711" s="182" t="s">
        <v>445</v>
      </c>
      <c r="E1711" s="183" t="s">
        <v>3127</v>
      </c>
      <c r="F1711" s="182" t="s">
        <v>3128</v>
      </c>
      <c r="G1711" s="182">
        <f>'6. Staff time'!I92</f>
        <v>0</v>
      </c>
    </row>
    <row r="1712" spans="1:7" x14ac:dyDescent="0.3">
      <c r="A1712" s="181">
        <v>1711</v>
      </c>
      <c r="B1712" s="181" t="str">
        <f t="shared" si="51"/>
        <v>0-6.05-78</v>
      </c>
      <c r="C1712" s="182">
        <f>'1. General information'!$R$8</f>
        <v>0</v>
      </c>
      <c r="D1712" s="182" t="s">
        <v>445</v>
      </c>
      <c r="E1712" s="183" t="s">
        <v>3129</v>
      </c>
      <c r="F1712" s="182" t="s">
        <v>3130</v>
      </c>
      <c r="G1712" s="182">
        <f>'6. Staff time'!I93</f>
        <v>0</v>
      </c>
    </row>
    <row r="1713" spans="1:7" x14ac:dyDescent="0.3">
      <c r="A1713" s="181">
        <v>1712</v>
      </c>
      <c r="B1713" s="181" t="str">
        <f t="shared" si="51"/>
        <v>0-6.05-79</v>
      </c>
      <c r="C1713" s="182">
        <f>'1. General information'!$R$8</f>
        <v>0</v>
      </c>
      <c r="D1713" s="182" t="s">
        <v>445</v>
      </c>
      <c r="E1713" s="183" t="s">
        <v>3131</v>
      </c>
      <c r="F1713" s="182" t="s">
        <v>3132</v>
      </c>
      <c r="G1713" s="182">
        <f>'6. Staff time'!I94</f>
        <v>0</v>
      </c>
    </row>
    <row r="1714" spans="1:7" x14ac:dyDescent="0.3">
      <c r="A1714" s="181">
        <v>1713</v>
      </c>
      <c r="B1714" s="181" t="str">
        <f t="shared" si="51"/>
        <v>0-6.05-80</v>
      </c>
      <c r="C1714" s="182">
        <f>'1. General information'!$R$8</f>
        <v>0</v>
      </c>
      <c r="D1714" s="182" t="s">
        <v>445</v>
      </c>
      <c r="E1714" s="183" t="s">
        <v>3133</v>
      </c>
      <c r="F1714" s="182" t="s">
        <v>3134</v>
      </c>
      <c r="G1714" s="182">
        <f>'6. Staff time'!I95</f>
        <v>0</v>
      </c>
    </row>
    <row r="1715" spans="1:7" x14ac:dyDescent="0.3">
      <c r="A1715" s="181">
        <v>1714</v>
      </c>
      <c r="B1715" s="181" t="str">
        <f t="shared" si="51"/>
        <v>0-6.05-81</v>
      </c>
      <c r="C1715" s="182">
        <f>'1. General information'!$R$8</f>
        <v>0</v>
      </c>
      <c r="D1715" s="182" t="s">
        <v>445</v>
      </c>
      <c r="E1715" s="183" t="s">
        <v>3135</v>
      </c>
      <c r="F1715" s="182" t="s">
        <v>3136</v>
      </c>
      <c r="G1715" s="182">
        <f>'6. Staff time'!I96</f>
        <v>0</v>
      </c>
    </row>
    <row r="1716" spans="1:7" x14ac:dyDescent="0.3">
      <c r="A1716" s="181">
        <v>1715</v>
      </c>
      <c r="B1716" s="181" t="str">
        <f t="shared" si="51"/>
        <v>0-6.05-82</v>
      </c>
      <c r="C1716" s="182">
        <f>'1. General information'!$R$8</f>
        <v>0</v>
      </c>
      <c r="D1716" s="182" t="s">
        <v>445</v>
      </c>
      <c r="E1716" s="183" t="s">
        <v>3137</v>
      </c>
      <c r="F1716" s="182" t="s">
        <v>3138</v>
      </c>
      <c r="G1716" s="182">
        <f>'6. Staff time'!I97</f>
        <v>0</v>
      </c>
    </row>
    <row r="1717" spans="1:7" x14ac:dyDescent="0.3">
      <c r="A1717" s="181">
        <v>1716</v>
      </c>
      <c r="B1717" s="181" t="str">
        <f t="shared" si="51"/>
        <v>0-6.05-83</v>
      </c>
      <c r="C1717" s="182">
        <f>'1. General information'!$R$8</f>
        <v>0</v>
      </c>
      <c r="D1717" s="182" t="s">
        <v>445</v>
      </c>
      <c r="E1717" s="183" t="s">
        <v>3139</v>
      </c>
      <c r="F1717" s="182" t="s">
        <v>3140</v>
      </c>
      <c r="G1717" s="182">
        <f>'6. Staff time'!I98</f>
        <v>0</v>
      </c>
    </row>
    <row r="1718" spans="1:7" x14ac:dyDescent="0.3">
      <c r="A1718" s="181">
        <v>1717</v>
      </c>
      <c r="B1718" s="181" t="str">
        <f t="shared" si="51"/>
        <v>0-6.05-84</v>
      </c>
      <c r="C1718" s="182">
        <f>'1. General information'!$R$8</f>
        <v>0</v>
      </c>
      <c r="D1718" s="182" t="s">
        <v>445</v>
      </c>
      <c r="E1718" s="183" t="s">
        <v>3141</v>
      </c>
      <c r="F1718" s="182" t="s">
        <v>3142</v>
      </c>
      <c r="G1718" s="182">
        <f>'6. Staff time'!I99</f>
        <v>0</v>
      </c>
    </row>
    <row r="1719" spans="1:7" x14ac:dyDescent="0.3">
      <c r="A1719" s="181">
        <v>1718</v>
      </c>
      <c r="B1719" s="181" t="str">
        <f t="shared" si="51"/>
        <v>0-6.05-85</v>
      </c>
      <c r="C1719" s="182">
        <f>'1. General information'!$R$8</f>
        <v>0</v>
      </c>
      <c r="D1719" s="182" t="s">
        <v>445</v>
      </c>
      <c r="E1719" s="183" t="s">
        <v>3143</v>
      </c>
      <c r="F1719" s="182" t="s">
        <v>3144</v>
      </c>
      <c r="G1719" s="182">
        <f>'6. Staff time'!I100</f>
        <v>0</v>
      </c>
    </row>
    <row r="1720" spans="1:7" x14ac:dyDescent="0.3">
      <c r="A1720" s="181">
        <v>1719</v>
      </c>
      <c r="B1720" s="181" t="str">
        <f t="shared" si="51"/>
        <v>0-6.05-86</v>
      </c>
      <c r="C1720" s="182">
        <f>'1. General information'!$R$8</f>
        <v>0</v>
      </c>
      <c r="D1720" s="182" t="s">
        <v>445</v>
      </c>
      <c r="E1720" s="183" t="s">
        <v>3145</v>
      </c>
      <c r="F1720" s="182" t="s">
        <v>3146</v>
      </c>
      <c r="G1720" s="182">
        <f>'6. Staff time'!I101</f>
        <v>0</v>
      </c>
    </row>
    <row r="1721" spans="1:7" x14ac:dyDescent="0.3">
      <c r="A1721" s="181">
        <v>1720</v>
      </c>
      <c r="B1721" s="181" t="str">
        <f t="shared" si="51"/>
        <v>0-6.05-87</v>
      </c>
      <c r="C1721" s="182">
        <f>'1. General information'!$R$8</f>
        <v>0</v>
      </c>
      <c r="D1721" s="182" t="s">
        <v>445</v>
      </c>
      <c r="E1721" s="183" t="s">
        <v>3147</v>
      </c>
      <c r="F1721" s="182" t="s">
        <v>3148</v>
      </c>
      <c r="G1721" s="182">
        <f>'6. Staff time'!I102</f>
        <v>0</v>
      </c>
    </row>
    <row r="1722" spans="1:7" x14ac:dyDescent="0.3">
      <c r="A1722" s="181">
        <v>1721</v>
      </c>
      <c r="B1722" s="181" t="str">
        <f t="shared" si="51"/>
        <v>0-6.05-88</v>
      </c>
      <c r="C1722" s="182">
        <f>'1. General information'!$R$8</f>
        <v>0</v>
      </c>
      <c r="D1722" s="182" t="s">
        <v>445</v>
      </c>
      <c r="E1722" s="183" t="s">
        <v>3149</v>
      </c>
      <c r="F1722" s="182" t="s">
        <v>3150</v>
      </c>
      <c r="G1722" s="182">
        <f>'6. Staff time'!I103</f>
        <v>0</v>
      </c>
    </row>
    <row r="1723" spans="1:7" x14ac:dyDescent="0.3">
      <c r="A1723" s="181">
        <v>1722</v>
      </c>
      <c r="B1723" s="181" t="str">
        <f t="shared" si="51"/>
        <v>0-6.05-89</v>
      </c>
      <c r="C1723" s="182">
        <f>'1. General information'!$R$8</f>
        <v>0</v>
      </c>
      <c r="D1723" s="182" t="s">
        <v>445</v>
      </c>
      <c r="E1723" s="183" t="s">
        <v>3151</v>
      </c>
      <c r="F1723" s="182" t="s">
        <v>3152</v>
      </c>
      <c r="G1723" s="182">
        <f>'6. Staff time'!I104</f>
        <v>0</v>
      </c>
    </row>
    <row r="1724" spans="1:7" x14ac:dyDescent="0.3">
      <c r="A1724" s="181">
        <v>1723</v>
      </c>
      <c r="B1724" s="181" t="str">
        <f t="shared" si="51"/>
        <v>0-6.05-90</v>
      </c>
      <c r="C1724" s="182">
        <f>'1. General information'!$R$8</f>
        <v>0</v>
      </c>
      <c r="D1724" s="182" t="s">
        <v>445</v>
      </c>
      <c r="E1724" s="183" t="s">
        <v>3153</v>
      </c>
      <c r="F1724" s="182" t="s">
        <v>3154</v>
      </c>
      <c r="G1724" s="182">
        <f>'6. Staff time'!I105</f>
        <v>0</v>
      </c>
    </row>
    <row r="1725" spans="1:7" x14ac:dyDescent="0.3">
      <c r="A1725" s="181">
        <v>1724</v>
      </c>
      <c r="B1725" s="181" t="str">
        <f t="shared" si="51"/>
        <v>0-6.05-91</v>
      </c>
      <c r="C1725" s="182">
        <f>'1. General information'!$R$8</f>
        <v>0</v>
      </c>
      <c r="D1725" s="182" t="s">
        <v>445</v>
      </c>
      <c r="E1725" s="183" t="s">
        <v>3155</v>
      </c>
      <c r="F1725" s="182" t="s">
        <v>3156</v>
      </c>
      <c r="G1725" s="182">
        <f>'6. Staff time'!I106</f>
        <v>0</v>
      </c>
    </row>
    <row r="1726" spans="1:7" x14ac:dyDescent="0.3">
      <c r="A1726" s="181">
        <v>1725</v>
      </c>
      <c r="B1726" s="181" t="str">
        <f t="shared" si="51"/>
        <v>0-6.05-92</v>
      </c>
      <c r="C1726" s="182">
        <f>'1. General information'!$R$8</f>
        <v>0</v>
      </c>
      <c r="D1726" s="182" t="s">
        <v>445</v>
      </c>
      <c r="E1726" s="183" t="s">
        <v>3157</v>
      </c>
      <c r="F1726" s="182" t="s">
        <v>3158</v>
      </c>
      <c r="G1726" s="182">
        <f>'6. Staff time'!I107</f>
        <v>0</v>
      </c>
    </row>
    <row r="1727" spans="1:7" x14ac:dyDescent="0.3">
      <c r="A1727" s="181">
        <v>1726</v>
      </c>
      <c r="B1727" s="181" t="str">
        <f t="shared" si="51"/>
        <v>0-6.05-93</v>
      </c>
      <c r="C1727" s="182">
        <f>'1. General information'!$R$8</f>
        <v>0</v>
      </c>
      <c r="D1727" s="182" t="s">
        <v>445</v>
      </c>
      <c r="E1727" s="183" t="s">
        <v>3159</v>
      </c>
      <c r="F1727" s="182" t="s">
        <v>3160</v>
      </c>
      <c r="G1727" s="182">
        <f>'6. Staff time'!I108</f>
        <v>0</v>
      </c>
    </row>
    <row r="1728" spans="1:7" x14ac:dyDescent="0.3">
      <c r="A1728" s="181">
        <v>1727</v>
      </c>
      <c r="B1728" s="181" t="str">
        <f t="shared" si="51"/>
        <v>0-6.05-94</v>
      </c>
      <c r="C1728" s="182">
        <f>'1. General information'!$R$8</f>
        <v>0</v>
      </c>
      <c r="D1728" s="182" t="s">
        <v>445</v>
      </c>
      <c r="E1728" s="183" t="s">
        <v>3161</v>
      </c>
      <c r="F1728" s="182" t="s">
        <v>3162</v>
      </c>
      <c r="G1728" s="182">
        <f>'6. Staff time'!I109</f>
        <v>0</v>
      </c>
    </row>
    <row r="1729" spans="1:7" x14ac:dyDescent="0.3">
      <c r="A1729" s="181">
        <v>1728</v>
      </c>
      <c r="B1729" s="181" t="str">
        <f t="shared" si="51"/>
        <v>0-6.05-95</v>
      </c>
      <c r="C1729" s="182">
        <f>'1. General information'!$R$8</f>
        <v>0</v>
      </c>
      <c r="D1729" s="182" t="s">
        <v>445</v>
      </c>
      <c r="E1729" s="183" t="s">
        <v>3163</v>
      </c>
      <c r="F1729" s="182" t="s">
        <v>3164</v>
      </c>
      <c r="G1729" s="182">
        <f>'6. Staff time'!I110</f>
        <v>0</v>
      </c>
    </row>
    <row r="1730" spans="1:7" x14ac:dyDescent="0.3">
      <c r="A1730" s="181">
        <v>1729</v>
      </c>
      <c r="B1730" s="181" t="str">
        <f t="shared" si="51"/>
        <v>0-6.05-96</v>
      </c>
      <c r="C1730" s="182">
        <f>'1. General information'!$R$8</f>
        <v>0</v>
      </c>
      <c r="D1730" s="182" t="s">
        <v>445</v>
      </c>
      <c r="E1730" s="183" t="s">
        <v>3165</v>
      </c>
      <c r="F1730" s="182" t="s">
        <v>3166</v>
      </c>
      <c r="G1730" s="182">
        <f>'6. Staff time'!I111</f>
        <v>0</v>
      </c>
    </row>
    <row r="1731" spans="1:7" x14ac:dyDescent="0.3">
      <c r="A1731" s="181">
        <v>1730</v>
      </c>
      <c r="B1731" s="181" t="str">
        <f t="shared" si="51"/>
        <v>0-6.05-97</v>
      </c>
      <c r="C1731" s="182">
        <f>'1. General information'!$R$8</f>
        <v>0</v>
      </c>
      <c r="D1731" s="182" t="s">
        <v>445</v>
      </c>
      <c r="E1731" s="183" t="s">
        <v>3167</v>
      </c>
      <c r="F1731" s="182" t="s">
        <v>3168</v>
      </c>
      <c r="G1731" s="182">
        <f>'6. Staff time'!I112</f>
        <v>0</v>
      </c>
    </row>
    <row r="1732" spans="1:7" x14ac:dyDescent="0.3">
      <c r="A1732" s="181">
        <v>1731</v>
      </c>
      <c r="B1732" s="181" t="str">
        <f t="shared" si="51"/>
        <v>0-6.05-98</v>
      </c>
      <c r="C1732" s="182">
        <f>'1. General information'!$R$8</f>
        <v>0</v>
      </c>
      <c r="D1732" s="182" t="s">
        <v>445</v>
      </c>
      <c r="E1732" s="183" t="s">
        <v>3169</v>
      </c>
      <c r="F1732" s="182" t="s">
        <v>3170</v>
      </c>
      <c r="G1732" s="182">
        <f>'6. Staff time'!I113</f>
        <v>0</v>
      </c>
    </row>
    <row r="1733" spans="1:7" x14ac:dyDescent="0.3">
      <c r="A1733" s="181">
        <v>1732</v>
      </c>
      <c r="B1733" s="181" t="str">
        <f t="shared" si="51"/>
        <v>0-6.05-99</v>
      </c>
      <c r="C1733" s="182">
        <f>'1. General information'!$R$8</f>
        <v>0</v>
      </c>
      <c r="D1733" s="182" t="s">
        <v>445</v>
      </c>
      <c r="E1733" s="183" t="s">
        <v>3171</v>
      </c>
      <c r="F1733" s="182" t="s">
        <v>3172</v>
      </c>
      <c r="G1733" s="182">
        <f>'6. Staff time'!I114</f>
        <v>0</v>
      </c>
    </row>
    <row r="1734" spans="1:7" x14ac:dyDescent="0.3">
      <c r="A1734" s="181">
        <v>1733</v>
      </c>
      <c r="B1734" s="181" t="str">
        <f t="shared" si="51"/>
        <v>0-6.05-100</v>
      </c>
      <c r="C1734" s="182">
        <f>'1. General information'!$R$8</f>
        <v>0</v>
      </c>
      <c r="D1734" s="182" t="s">
        <v>445</v>
      </c>
      <c r="E1734" s="183" t="s">
        <v>3173</v>
      </c>
      <c r="F1734" s="182" t="s">
        <v>3174</v>
      </c>
      <c r="G1734" s="182">
        <f>'6. Staff time'!I115</f>
        <v>0</v>
      </c>
    </row>
    <row r="1735" spans="1:7" x14ac:dyDescent="0.3">
      <c r="A1735" s="181">
        <v>1734</v>
      </c>
      <c r="B1735" s="181" t="str">
        <f t="shared" si="51"/>
        <v>0-6.05-101</v>
      </c>
      <c r="C1735" s="182">
        <f>'1. General information'!$R$8</f>
        <v>0</v>
      </c>
      <c r="D1735" s="182" t="s">
        <v>445</v>
      </c>
      <c r="E1735" s="183" t="s">
        <v>3175</v>
      </c>
      <c r="F1735" s="182" t="s">
        <v>3176</v>
      </c>
      <c r="G1735" s="182">
        <f>'6. Staff time'!I116</f>
        <v>0</v>
      </c>
    </row>
    <row r="1736" spans="1:7" x14ac:dyDescent="0.3">
      <c r="A1736" s="181">
        <v>1735</v>
      </c>
      <c r="B1736" s="181" t="str">
        <f t="shared" si="51"/>
        <v>0-6.05-102</v>
      </c>
      <c r="C1736" s="182">
        <f>'1. General information'!$R$8</f>
        <v>0</v>
      </c>
      <c r="D1736" s="182" t="s">
        <v>445</v>
      </c>
      <c r="E1736" s="183" t="s">
        <v>3177</v>
      </c>
      <c r="F1736" s="182" t="s">
        <v>3178</v>
      </c>
      <c r="G1736" s="182">
        <f>'6. Staff time'!I117</f>
        <v>0</v>
      </c>
    </row>
    <row r="1737" spans="1:7" x14ac:dyDescent="0.3">
      <c r="A1737" s="181">
        <v>1736</v>
      </c>
      <c r="B1737" s="181" t="str">
        <f t="shared" si="51"/>
        <v>0-6.05-103</v>
      </c>
      <c r="C1737" s="182">
        <f>'1. General information'!$R$8</f>
        <v>0</v>
      </c>
      <c r="D1737" s="182" t="s">
        <v>445</v>
      </c>
      <c r="E1737" s="183" t="s">
        <v>3179</v>
      </c>
      <c r="F1737" s="182" t="s">
        <v>3180</v>
      </c>
      <c r="G1737" s="182">
        <f>'6. Staff time'!I118</f>
        <v>0</v>
      </c>
    </row>
    <row r="1738" spans="1:7" x14ac:dyDescent="0.3">
      <c r="A1738" s="181">
        <v>1737</v>
      </c>
      <c r="B1738" s="181" t="str">
        <f t="shared" si="51"/>
        <v>0-6.05-104</v>
      </c>
      <c r="C1738" s="182">
        <f>'1. General information'!$R$8</f>
        <v>0</v>
      </c>
      <c r="D1738" s="182" t="s">
        <v>445</v>
      </c>
      <c r="E1738" s="183" t="s">
        <v>3181</v>
      </c>
      <c r="F1738" s="182" t="s">
        <v>3182</v>
      </c>
      <c r="G1738" s="182">
        <f>'6. Staff time'!I119</f>
        <v>0</v>
      </c>
    </row>
    <row r="1739" spans="1:7" x14ac:dyDescent="0.3">
      <c r="A1739" s="181">
        <v>1738</v>
      </c>
      <c r="B1739" s="181" t="str">
        <f t="shared" si="51"/>
        <v>0-6.05-105</v>
      </c>
      <c r="C1739" s="182">
        <f>'1. General information'!$R$8</f>
        <v>0</v>
      </c>
      <c r="D1739" s="182" t="s">
        <v>445</v>
      </c>
      <c r="E1739" s="183" t="s">
        <v>3183</v>
      </c>
      <c r="F1739" s="182" t="s">
        <v>3184</v>
      </c>
      <c r="G1739" s="182">
        <f>'6. Staff time'!I120</f>
        <v>0</v>
      </c>
    </row>
    <row r="1740" spans="1:7" x14ac:dyDescent="0.3">
      <c r="A1740" s="181">
        <v>1739</v>
      </c>
      <c r="B1740" s="181" t="str">
        <f t="shared" si="51"/>
        <v>0-6.05-106</v>
      </c>
      <c r="C1740" s="182">
        <f>'1. General information'!$R$8</f>
        <v>0</v>
      </c>
      <c r="D1740" s="182" t="s">
        <v>445</v>
      </c>
      <c r="E1740" s="183" t="s">
        <v>3185</v>
      </c>
      <c r="F1740" s="182" t="s">
        <v>3186</v>
      </c>
      <c r="G1740" s="182">
        <f>'6. Staff time'!I121</f>
        <v>0</v>
      </c>
    </row>
    <row r="1741" spans="1:7" x14ac:dyDescent="0.3">
      <c r="A1741" s="181">
        <v>1740</v>
      </c>
      <c r="B1741" s="181" t="str">
        <f t="shared" si="51"/>
        <v>0-6.05-107</v>
      </c>
      <c r="C1741" s="182">
        <f>'1. General information'!$R$8</f>
        <v>0</v>
      </c>
      <c r="D1741" s="182" t="s">
        <v>445</v>
      </c>
      <c r="E1741" s="183" t="s">
        <v>3187</v>
      </c>
      <c r="F1741" s="182" t="s">
        <v>3188</v>
      </c>
      <c r="G1741" s="182">
        <f>'6. Staff time'!I122</f>
        <v>0</v>
      </c>
    </row>
    <row r="1742" spans="1:7" x14ac:dyDescent="0.3">
      <c r="A1742" s="181">
        <v>1741</v>
      </c>
      <c r="B1742" s="181" t="str">
        <f t="shared" si="51"/>
        <v>0-6.05-108</v>
      </c>
      <c r="C1742" s="182">
        <f>'1. General information'!$R$8</f>
        <v>0</v>
      </c>
      <c r="D1742" s="182" t="s">
        <v>445</v>
      </c>
      <c r="E1742" s="183" t="s">
        <v>3189</v>
      </c>
      <c r="F1742" s="182" t="s">
        <v>3190</v>
      </c>
      <c r="G1742" s="182">
        <f>'6. Staff time'!I123</f>
        <v>0</v>
      </c>
    </row>
    <row r="1743" spans="1:7" x14ac:dyDescent="0.3">
      <c r="A1743" s="181">
        <v>1742</v>
      </c>
      <c r="B1743" s="181" t="str">
        <f t="shared" si="51"/>
        <v>0-6.05-109</v>
      </c>
      <c r="C1743" s="182">
        <f>'1. General information'!$R$8</f>
        <v>0</v>
      </c>
      <c r="D1743" s="182" t="s">
        <v>445</v>
      </c>
      <c r="E1743" s="183" t="s">
        <v>3191</v>
      </c>
      <c r="F1743" s="182" t="s">
        <v>3192</v>
      </c>
      <c r="G1743" s="182">
        <f>'6. Staff time'!I124</f>
        <v>0</v>
      </c>
    </row>
    <row r="1744" spans="1:7" x14ac:dyDescent="0.3">
      <c r="A1744" s="181">
        <v>1743</v>
      </c>
      <c r="B1744" s="181" t="str">
        <f t="shared" si="51"/>
        <v>0-6.05-110</v>
      </c>
      <c r="C1744" s="182">
        <f>'1. General information'!$R$8</f>
        <v>0</v>
      </c>
      <c r="D1744" s="182" t="s">
        <v>445</v>
      </c>
      <c r="E1744" s="183" t="s">
        <v>3193</v>
      </c>
      <c r="F1744" s="182" t="s">
        <v>3194</v>
      </c>
      <c r="G1744" s="182">
        <f>'6. Staff time'!I125</f>
        <v>0</v>
      </c>
    </row>
    <row r="1745" spans="1:7" x14ac:dyDescent="0.3">
      <c r="A1745" s="181">
        <v>1744</v>
      </c>
      <c r="B1745" s="181" t="str">
        <f t="shared" si="51"/>
        <v>0-6.05-111</v>
      </c>
      <c r="C1745" s="182">
        <f>'1. General information'!$R$8</f>
        <v>0</v>
      </c>
      <c r="D1745" s="182" t="s">
        <v>445</v>
      </c>
      <c r="E1745" s="183" t="s">
        <v>3195</v>
      </c>
      <c r="F1745" s="182" t="s">
        <v>3196</v>
      </c>
      <c r="G1745" s="182">
        <f>'6. Staff time'!I126</f>
        <v>0</v>
      </c>
    </row>
    <row r="1746" spans="1:7" x14ac:dyDescent="0.3">
      <c r="A1746" s="181">
        <v>1745</v>
      </c>
      <c r="B1746" s="181" t="str">
        <f t="shared" si="51"/>
        <v>0-6.05-112</v>
      </c>
      <c r="C1746" s="182">
        <f>'1. General information'!$R$8</f>
        <v>0</v>
      </c>
      <c r="D1746" s="182" t="s">
        <v>445</v>
      </c>
      <c r="E1746" s="183" t="s">
        <v>3197</v>
      </c>
      <c r="F1746" s="182" t="s">
        <v>3198</v>
      </c>
      <c r="G1746" s="182">
        <f>'6. Staff time'!I127</f>
        <v>0</v>
      </c>
    </row>
    <row r="1747" spans="1:7" x14ac:dyDescent="0.3">
      <c r="A1747" s="181">
        <v>1746</v>
      </c>
      <c r="B1747" s="181" t="str">
        <f t="shared" si="51"/>
        <v>0-6.05-113</v>
      </c>
      <c r="C1747" s="182">
        <f>'1. General information'!$R$8</f>
        <v>0</v>
      </c>
      <c r="D1747" s="182" t="s">
        <v>445</v>
      </c>
      <c r="E1747" s="183" t="s">
        <v>3199</v>
      </c>
      <c r="F1747" s="182" t="s">
        <v>3200</v>
      </c>
      <c r="G1747" s="182">
        <f>'6. Staff time'!I128</f>
        <v>0</v>
      </c>
    </row>
    <row r="1748" spans="1:7" x14ac:dyDescent="0.3">
      <c r="A1748" s="181">
        <v>1747</v>
      </c>
      <c r="B1748" s="181" t="str">
        <f t="shared" si="51"/>
        <v>0-6.05-114</v>
      </c>
      <c r="C1748" s="182">
        <f>'1. General information'!$R$8</f>
        <v>0</v>
      </c>
      <c r="D1748" s="182" t="s">
        <v>445</v>
      </c>
      <c r="E1748" s="183" t="s">
        <v>3201</v>
      </c>
      <c r="F1748" s="182" t="s">
        <v>3202</v>
      </c>
      <c r="G1748" s="182">
        <f>'6. Staff time'!I129</f>
        <v>0</v>
      </c>
    </row>
    <row r="1749" spans="1:7" x14ac:dyDescent="0.3">
      <c r="A1749" s="181">
        <v>1748</v>
      </c>
      <c r="B1749" s="181" t="str">
        <f t="shared" si="51"/>
        <v>0-6.05-115</v>
      </c>
      <c r="C1749" s="182">
        <f>'1. General information'!$R$8</f>
        <v>0</v>
      </c>
      <c r="D1749" s="182" t="s">
        <v>445</v>
      </c>
      <c r="E1749" s="183" t="s">
        <v>3203</v>
      </c>
      <c r="F1749" s="182" t="s">
        <v>3204</v>
      </c>
      <c r="G1749" s="182">
        <f>'6. Staff time'!I130</f>
        <v>0</v>
      </c>
    </row>
    <row r="1750" spans="1:7" x14ac:dyDescent="0.3">
      <c r="A1750" s="181">
        <v>1749</v>
      </c>
      <c r="B1750" s="181" t="str">
        <f t="shared" si="51"/>
        <v>0-6.05-116</v>
      </c>
      <c r="C1750" s="182">
        <f>'1. General information'!$R$8</f>
        <v>0</v>
      </c>
      <c r="D1750" s="182" t="s">
        <v>445</v>
      </c>
      <c r="E1750" s="183" t="s">
        <v>3205</v>
      </c>
      <c r="F1750" s="182" t="s">
        <v>3206</v>
      </c>
      <c r="G1750" s="182">
        <f>'6. Staff time'!I131</f>
        <v>0</v>
      </c>
    </row>
    <row r="1751" spans="1:7" x14ac:dyDescent="0.3">
      <c r="A1751" s="181">
        <v>1750</v>
      </c>
      <c r="B1751" s="181" t="str">
        <f t="shared" si="51"/>
        <v>0-6.05-117</v>
      </c>
      <c r="C1751" s="182">
        <f>'1. General information'!$R$8</f>
        <v>0</v>
      </c>
      <c r="D1751" s="182" t="s">
        <v>445</v>
      </c>
      <c r="E1751" s="183" t="s">
        <v>3207</v>
      </c>
      <c r="F1751" s="182" t="s">
        <v>3208</v>
      </c>
      <c r="G1751" s="182">
        <f>'6. Staff time'!I132</f>
        <v>0</v>
      </c>
    </row>
    <row r="1752" spans="1:7" x14ac:dyDescent="0.3">
      <c r="A1752" s="181">
        <v>1751</v>
      </c>
      <c r="B1752" s="181" t="str">
        <f t="shared" si="51"/>
        <v>0-6.05-118</v>
      </c>
      <c r="C1752" s="182">
        <f>'1. General information'!$R$8</f>
        <v>0</v>
      </c>
      <c r="D1752" s="182" t="s">
        <v>445</v>
      </c>
      <c r="E1752" s="183" t="s">
        <v>3209</v>
      </c>
      <c r="F1752" s="182" t="s">
        <v>3210</v>
      </c>
      <c r="G1752" s="182">
        <f>'6. Staff time'!I133</f>
        <v>0</v>
      </c>
    </row>
    <row r="1753" spans="1:7" x14ac:dyDescent="0.3">
      <c r="A1753" s="181">
        <v>1752</v>
      </c>
      <c r="B1753" s="181" t="str">
        <f t="shared" si="51"/>
        <v>0-6.05-119</v>
      </c>
      <c r="C1753" s="182">
        <f>'1. General information'!$R$8</f>
        <v>0</v>
      </c>
      <c r="D1753" s="182" t="s">
        <v>445</v>
      </c>
      <c r="E1753" s="183" t="s">
        <v>3211</v>
      </c>
      <c r="F1753" s="182" t="s">
        <v>3212</v>
      </c>
      <c r="G1753" s="182">
        <f>'6. Staff time'!I134</f>
        <v>0</v>
      </c>
    </row>
    <row r="1754" spans="1:7" x14ac:dyDescent="0.3">
      <c r="A1754" s="181">
        <v>1753</v>
      </c>
      <c r="B1754" s="181" t="str">
        <f t="shared" si="51"/>
        <v>0-6.05-120</v>
      </c>
      <c r="C1754" s="182">
        <f>'1. General information'!$R$8</f>
        <v>0</v>
      </c>
      <c r="D1754" s="182" t="s">
        <v>445</v>
      </c>
      <c r="E1754" s="183" t="s">
        <v>3213</v>
      </c>
      <c r="F1754" s="182" t="s">
        <v>3214</v>
      </c>
      <c r="G1754" s="182">
        <f>'6. Staff time'!I135</f>
        <v>0</v>
      </c>
    </row>
    <row r="1755" spans="1:7" x14ac:dyDescent="0.3">
      <c r="A1755" s="181">
        <v>1754</v>
      </c>
      <c r="B1755" s="181" t="str">
        <f t="shared" si="51"/>
        <v>0-6.05-121</v>
      </c>
      <c r="C1755" s="182">
        <f>'1. General information'!$R$8</f>
        <v>0</v>
      </c>
      <c r="D1755" s="182" t="s">
        <v>445</v>
      </c>
      <c r="E1755" s="183" t="s">
        <v>3215</v>
      </c>
      <c r="F1755" s="182" t="s">
        <v>3216</v>
      </c>
      <c r="G1755" s="182">
        <f>'6. Staff time'!I136</f>
        <v>0</v>
      </c>
    </row>
    <row r="1756" spans="1:7" x14ac:dyDescent="0.3">
      <c r="A1756" s="181">
        <v>1755</v>
      </c>
      <c r="B1756" s="181" t="str">
        <f t="shared" si="51"/>
        <v>0-6.05-122</v>
      </c>
      <c r="C1756" s="182">
        <f>'1. General information'!$R$8</f>
        <v>0</v>
      </c>
      <c r="D1756" s="182" t="s">
        <v>445</v>
      </c>
      <c r="E1756" s="183" t="s">
        <v>3217</v>
      </c>
      <c r="F1756" s="182" t="s">
        <v>3218</v>
      </c>
      <c r="G1756" s="182">
        <f>'6. Staff time'!I137</f>
        <v>0</v>
      </c>
    </row>
    <row r="1757" spans="1:7" x14ac:dyDescent="0.3">
      <c r="A1757" s="181">
        <v>1756</v>
      </c>
      <c r="B1757" s="181" t="str">
        <f t="shared" si="51"/>
        <v>0-6.05-123</v>
      </c>
      <c r="C1757" s="182">
        <f>'1. General information'!$R$8</f>
        <v>0</v>
      </c>
      <c r="D1757" s="182" t="s">
        <v>445</v>
      </c>
      <c r="E1757" s="183" t="s">
        <v>3219</v>
      </c>
      <c r="F1757" s="182" t="s">
        <v>3220</v>
      </c>
      <c r="G1757" s="182">
        <f>'6. Staff time'!I138</f>
        <v>0</v>
      </c>
    </row>
    <row r="1758" spans="1:7" x14ac:dyDescent="0.3">
      <c r="A1758" s="181">
        <v>1757</v>
      </c>
      <c r="B1758" s="181" t="str">
        <f t="shared" si="51"/>
        <v>0-6.05-124</v>
      </c>
      <c r="C1758" s="182">
        <f>'1. General information'!$R$8</f>
        <v>0</v>
      </c>
      <c r="D1758" s="182" t="s">
        <v>445</v>
      </c>
      <c r="E1758" s="183" t="s">
        <v>3221</v>
      </c>
      <c r="F1758" s="182" t="s">
        <v>3222</v>
      </c>
      <c r="G1758" s="182">
        <f>'6. Staff time'!I139</f>
        <v>0</v>
      </c>
    </row>
    <row r="1759" spans="1:7" x14ac:dyDescent="0.3">
      <c r="A1759" s="181">
        <v>1758</v>
      </c>
      <c r="B1759" s="181" t="str">
        <f t="shared" si="51"/>
        <v>0-6.05-125</v>
      </c>
      <c r="C1759" s="182">
        <f>'1. General information'!$R$8</f>
        <v>0</v>
      </c>
      <c r="D1759" s="182" t="s">
        <v>445</v>
      </c>
      <c r="E1759" s="183" t="s">
        <v>3223</v>
      </c>
      <c r="F1759" s="182" t="s">
        <v>3224</v>
      </c>
      <c r="G1759" s="182">
        <f>'6. Staff time'!I140</f>
        <v>0</v>
      </c>
    </row>
    <row r="1760" spans="1:7" x14ac:dyDescent="0.3">
      <c r="A1760" s="181">
        <v>1759</v>
      </c>
      <c r="B1760" s="181" t="str">
        <f t="shared" si="51"/>
        <v>0-6.05-126</v>
      </c>
      <c r="C1760" s="182">
        <f>'1. General information'!$R$8</f>
        <v>0</v>
      </c>
      <c r="D1760" s="182" t="s">
        <v>445</v>
      </c>
      <c r="E1760" s="183" t="s">
        <v>3225</v>
      </c>
      <c r="F1760" s="182" t="s">
        <v>3226</v>
      </c>
      <c r="G1760" s="182">
        <f>'6. Staff time'!I141</f>
        <v>0</v>
      </c>
    </row>
    <row r="1761" spans="1:7" x14ac:dyDescent="0.3">
      <c r="A1761" s="181">
        <v>1760</v>
      </c>
      <c r="B1761" s="181" t="str">
        <f t="shared" si="51"/>
        <v>0-6.05-127</v>
      </c>
      <c r="C1761" s="182">
        <f>'1. General information'!$R$8</f>
        <v>0</v>
      </c>
      <c r="D1761" s="182" t="s">
        <v>445</v>
      </c>
      <c r="E1761" s="183" t="s">
        <v>3227</v>
      </c>
      <c r="F1761" s="182" t="s">
        <v>3228</v>
      </c>
      <c r="G1761" s="182">
        <f>'6. Staff time'!I142</f>
        <v>0</v>
      </c>
    </row>
    <row r="1762" spans="1:7" x14ac:dyDescent="0.3">
      <c r="A1762" s="181">
        <v>1761</v>
      </c>
      <c r="B1762" s="181" t="str">
        <f t="shared" si="51"/>
        <v>0-6.05-128</v>
      </c>
      <c r="C1762" s="182">
        <f>'1. General information'!$R$8</f>
        <v>0</v>
      </c>
      <c r="D1762" s="182" t="s">
        <v>445</v>
      </c>
      <c r="E1762" s="183" t="s">
        <v>3229</v>
      </c>
      <c r="F1762" s="182" t="s">
        <v>3230</v>
      </c>
      <c r="G1762" s="182">
        <f>'6. Staff time'!I143</f>
        <v>0</v>
      </c>
    </row>
    <row r="1763" spans="1:7" x14ac:dyDescent="0.3">
      <c r="A1763" s="181">
        <v>1762</v>
      </c>
      <c r="B1763" s="181" t="str">
        <f t="shared" si="51"/>
        <v>0-6.05-129</v>
      </c>
      <c r="C1763" s="182">
        <f>'1. General information'!$R$8</f>
        <v>0</v>
      </c>
      <c r="D1763" s="182" t="s">
        <v>445</v>
      </c>
      <c r="E1763" s="183" t="s">
        <v>3231</v>
      </c>
      <c r="F1763" s="182" t="s">
        <v>3232</v>
      </c>
      <c r="G1763" s="182">
        <f>'6. Staff time'!I144</f>
        <v>0</v>
      </c>
    </row>
    <row r="1764" spans="1:7" x14ac:dyDescent="0.3">
      <c r="A1764" s="181">
        <v>1763</v>
      </c>
      <c r="B1764" s="181" t="str">
        <f t="shared" si="51"/>
        <v>0-6.05-130</v>
      </c>
      <c r="C1764" s="182">
        <f>'1. General information'!$R$8</f>
        <v>0</v>
      </c>
      <c r="D1764" s="182" t="s">
        <v>445</v>
      </c>
      <c r="E1764" s="183" t="s">
        <v>3233</v>
      </c>
      <c r="F1764" s="182" t="s">
        <v>3234</v>
      </c>
      <c r="G1764" s="182">
        <f>'6. Staff time'!I145</f>
        <v>0</v>
      </c>
    </row>
    <row r="1765" spans="1:7" x14ac:dyDescent="0.3">
      <c r="A1765" s="181">
        <v>1764</v>
      </c>
      <c r="B1765" s="181" t="str">
        <f t="shared" si="51"/>
        <v>0-6.06-1</v>
      </c>
      <c r="C1765" s="182">
        <f>'1. General information'!$R$8</f>
        <v>0</v>
      </c>
      <c r="D1765" s="182" t="s">
        <v>445</v>
      </c>
      <c r="E1765" s="183" t="s">
        <v>3235</v>
      </c>
      <c r="F1765" s="182" t="s">
        <v>3236</v>
      </c>
      <c r="G1765" s="184">
        <f>'6. Staff time'!K16</f>
        <v>0</v>
      </c>
    </row>
    <row r="1766" spans="1:7" x14ac:dyDescent="0.3">
      <c r="A1766" s="181">
        <v>1765</v>
      </c>
      <c r="B1766" s="181" t="str">
        <f t="shared" si="51"/>
        <v>0-6.06-2</v>
      </c>
      <c r="C1766" s="182">
        <f>'1. General information'!$R$8</f>
        <v>0</v>
      </c>
      <c r="D1766" s="182" t="s">
        <v>445</v>
      </c>
      <c r="E1766" s="183" t="s">
        <v>3237</v>
      </c>
      <c r="F1766" s="182" t="s">
        <v>3238</v>
      </c>
      <c r="G1766" s="184">
        <f>'6. Staff time'!K17</f>
        <v>0</v>
      </c>
    </row>
    <row r="1767" spans="1:7" x14ac:dyDescent="0.3">
      <c r="A1767" s="181">
        <v>1766</v>
      </c>
      <c r="B1767" s="181" t="str">
        <f t="shared" si="51"/>
        <v>0-6.06-3</v>
      </c>
      <c r="C1767" s="182">
        <f>'1. General information'!$R$8</f>
        <v>0</v>
      </c>
      <c r="D1767" s="182" t="s">
        <v>445</v>
      </c>
      <c r="E1767" s="183" t="s">
        <v>3239</v>
      </c>
      <c r="F1767" s="182" t="s">
        <v>3240</v>
      </c>
      <c r="G1767" s="184">
        <f>'6. Staff time'!K18</f>
        <v>0</v>
      </c>
    </row>
    <row r="1768" spans="1:7" x14ac:dyDescent="0.3">
      <c r="A1768" s="181">
        <v>1767</v>
      </c>
      <c r="B1768" s="181" t="str">
        <f t="shared" si="51"/>
        <v>0-6.06-4</v>
      </c>
      <c r="C1768" s="182">
        <f>'1. General information'!$R$8</f>
        <v>0</v>
      </c>
      <c r="D1768" s="182" t="s">
        <v>445</v>
      </c>
      <c r="E1768" s="183" t="s">
        <v>3241</v>
      </c>
      <c r="F1768" s="182" t="s">
        <v>3242</v>
      </c>
      <c r="G1768" s="184">
        <f>'6. Staff time'!K19</f>
        <v>0</v>
      </c>
    </row>
    <row r="1769" spans="1:7" x14ac:dyDescent="0.3">
      <c r="A1769" s="181">
        <v>1768</v>
      </c>
      <c r="B1769" s="181" t="str">
        <f t="shared" si="51"/>
        <v>0-6.06-5</v>
      </c>
      <c r="C1769" s="182">
        <f>'1. General information'!$R$8</f>
        <v>0</v>
      </c>
      <c r="D1769" s="182" t="s">
        <v>445</v>
      </c>
      <c r="E1769" s="183" t="s">
        <v>3243</v>
      </c>
      <c r="F1769" s="182" t="s">
        <v>3244</v>
      </c>
      <c r="G1769" s="184">
        <f>'6. Staff time'!K20</f>
        <v>0</v>
      </c>
    </row>
    <row r="1770" spans="1:7" x14ac:dyDescent="0.3">
      <c r="A1770" s="181">
        <v>1769</v>
      </c>
      <c r="B1770" s="181" t="str">
        <f t="shared" si="51"/>
        <v>0-6.06-6</v>
      </c>
      <c r="C1770" s="182">
        <f>'1. General information'!$R$8</f>
        <v>0</v>
      </c>
      <c r="D1770" s="182" t="s">
        <v>445</v>
      </c>
      <c r="E1770" s="183" t="s">
        <v>3245</v>
      </c>
      <c r="F1770" s="182" t="s">
        <v>3246</v>
      </c>
      <c r="G1770" s="184">
        <f>'6. Staff time'!K21</f>
        <v>0</v>
      </c>
    </row>
    <row r="1771" spans="1:7" x14ac:dyDescent="0.3">
      <c r="A1771" s="181">
        <v>1770</v>
      </c>
      <c r="B1771" s="181" t="str">
        <f t="shared" si="51"/>
        <v>0-6.06-7</v>
      </c>
      <c r="C1771" s="182">
        <f>'1. General information'!$R$8</f>
        <v>0</v>
      </c>
      <c r="D1771" s="182" t="s">
        <v>445</v>
      </c>
      <c r="E1771" s="183" t="s">
        <v>3247</v>
      </c>
      <c r="F1771" s="182" t="s">
        <v>3248</v>
      </c>
      <c r="G1771" s="184">
        <f>'6. Staff time'!K22</f>
        <v>0</v>
      </c>
    </row>
    <row r="1772" spans="1:7" x14ac:dyDescent="0.3">
      <c r="A1772" s="181">
        <v>1771</v>
      </c>
      <c r="B1772" s="181" t="str">
        <f t="shared" si="51"/>
        <v>0-6.06-8</v>
      </c>
      <c r="C1772" s="182">
        <f>'1. General information'!$R$8</f>
        <v>0</v>
      </c>
      <c r="D1772" s="182" t="s">
        <v>445</v>
      </c>
      <c r="E1772" s="183" t="s">
        <v>3249</v>
      </c>
      <c r="F1772" s="182" t="s">
        <v>3250</v>
      </c>
      <c r="G1772" s="184">
        <f>'6. Staff time'!K23</f>
        <v>0</v>
      </c>
    </row>
    <row r="1773" spans="1:7" x14ac:dyDescent="0.3">
      <c r="A1773" s="181">
        <v>1772</v>
      </c>
      <c r="B1773" s="181" t="str">
        <f t="shared" si="51"/>
        <v>0-6.06-9</v>
      </c>
      <c r="C1773" s="182">
        <f>'1. General information'!$R$8</f>
        <v>0</v>
      </c>
      <c r="D1773" s="182" t="s">
        <v>445</v>
      </c>
      <c r="E1773" s="183" t="s">
        <v>3251</v>
      </c>
      <c r="F1773" s="182" t="s">
        <v>3252</v>
      </c>
      <c r="G1773" s="184">
        <f>'6. Staff time'!K24</f>
        <v>0</v>
      </c>
    </row>
    <row r="1774" spans="1:7" x14ac:dyDescent="0.3">
      <c r="A1774" s="181">
        <v>1773</v>
      </c>
      <c r="B1774" s="181" t="str">
        <f t="shared" si="51"/>
        <v>0-6.06-10</v>
      </c>
      <c r="C1774" s="182">
        <f>'1. General information'!$R$8</f>
        <v>0</v>
      </c>
      <c r="D1774" s="182" t="s">
        <v>445</v>
      </c>
      <c r="E1774" s="183" t="s">
        <v>3253</v>
      </c>
      <c r="F1774" s="182" t="s">
        <v>3254</v>
      </c>
      <c r="G1774" s="184">
        <f>'6. Staff time'!K25</f>
        <v>0</v>
      </c>
    </row>
    <row r="1775" spans="1:7" x14ac:dyDescent="0.3">
      <c r="A1775" s="181">
        <v>1774</v>
      </c>
      <c r="B1775" s="181" t="str">
        <f t="shared" si="51"/>
        <v>0-6.06-11</v>
      </c>
      <c r="C1775" s="182">
        <f>'1. General information'!$R$8</f>
        <v>0</v>
      </c>
      <c r="D1775" s="182" t="s">
        <v>445</v>
      </c>
      <c r="E1775" s="183" t="s">
        <v>3255</v>
      </c>
      <c r="F1775" s="182" t="s">
        <v>3256</v>
      </c>
      <c r="G1775" s="184">
        <f>'6. Staff time'!K26</f>
        <v>0</v>
      </c>
    </row>
    <row r="1776" spans="1:7" x14ac:dyDescent="0.3">
      <c r="A1776" s="181">
        <v>1775</v>
      </c>
      <c r="B1776" s="181" t="str">
        <f t="shared" si="51"/>
        <v>0-6.06-12</v>
      </c>
      <c r="C1776" s="182">
        <f>'1. General information'!$R$8</f>
        <v>0</v>
      </c>
      <c r="D1776" s="182" t="s">
        <v>445</v>
      </c>
      <c r="E1776" s="183" t="s">
        <v>3257</v>
      </c>
      <c r="F1776" s="182" t="s">
        <v>3258</v>
      </c>
      <c r="G1776" s="184">
        <f>'6. Staff time'!K27</f>
        <v>0</v>
      </c>
    </row>
    <row r="1777" spans="1:7" x14ac:dyDescent="0.3">
      <c r="A1777" s="181">
        <v>1776</v>
      </c>
      <c r="B1777" s="181" t="str">
        <f t="shared" si="51"/>
        <v>0-6.06-13</v>
      </c>
      <c r="C1777" s="182">
        <f>'1. General information'!$R$8</f>
        <v>0</v>
      </c>
      <c r="D1777" s="182" t="s">
        <v>445</v>
      </c>
      <c r="E1777" s="183" t="s">
        <v>3259</v>
      </c>
      <c r="F1777" s="182" t="s">
        <v>3260</v>
      </c>
      <c r="G1777" s="184">
        <f>'6. Staff time'!K28</f>
        <v>0</v>
      </c>
    </row>
    <row r="1778" spans="1:7" x14ac:dyDescent="0.3">
      <c r="A1778" s="181">
        <v>1777</v>
      </c>
      <c r="B1778" s="181" t="str">
        <f t="shared" si="51"/>
        <v>0-6.06-14</v>
      </c>
      <c r="C1778" s="182">
        <f>'1. General information'!$R$8</f>
        <v>0</v>
      </c>
      <c r="D1778" s="182" t="s">
        <v>445</v>
      </c>
      <c r="E1778" s="183" t="s">
        <v>3261</v>
      </c>
      <c r="F1778" s="182" t="s">
        <v>3262</v>
      </c>
      <c r="G1778" s="184">
        <f>'6. Staff time'!K29</f>
        <v>0</v>
      </c>
    </row>
    <row r="1779" spans="1:7" x14ac:dyDescent="0.3">
      <c r="A1779" s="181">
        <v>1778</v>
      </c>
      <c r="B1779" s="181" t="str">
        <f t="shared" si="51"/>
        <v>0-6.06-15</v>
      </c>
      <c r="C1779" s="182">
        <f>'1. General information'!$R$8</f>
        <v>0</v>
      </c>
      <c r="D1779" s="182" t="s">
        <v>445</v>
      </c>
      <c r="E1779" s="183" t="s">
        <v>3263</v>
      </c>
      <c r="F1779" s="182" t="s">
        <v>3264</v>
      </c>
      <c r="G1779" s="184">
        <f>'6. Staff time'!K30</f>
        <v>0</v>
      </c>
    </row>
    <row r="1780" spans="1:7" x14ac:dyDescent="0.3">
      <c r="A1780" s="181">
        <v>1779</v>
      </c>
      <c r="B1780" s="181" t="str">
        <f t="shared" ref="B1780:B1843" si="52">CONCATENATE(LEFT(C1780,2),"-",E1780)</f>
        <v>0-6.06-16</v>
      </c>
      <c r="C1780" s="182">
        <f>'1. General information'!$R$8</f>
        <v>0</v>
      </c>
      <c r="D1780" s="182" t="s">
        <v>445</v>
      </c>
      <c r="E1780" s="183" t="s">
        <v>3265</v>
      </c>
      <c r="F1780" s="182" t="s">
        <v>3266</v>
      </c>
      <c r="G1780" s="184">
        <f>'6. Staff time'!K31</f>
        <v>0</v>
      </c>
    </row>
    <row r="1781" spans="1:7" x14ac:dyDescent="0.3">
      <c r="A1781" s="181">
        <v>1780</v>
      </c>
      <c r="B1781" s="181" t="str">
        <f t="shared" si="52"/>
        <v>0-6.06-17</v>
      </c>
      <c r="C1781" s="182">
        <f>'1. General information'!$R$8</f>
        <v>0</v>
      </c>
      <c r="D1781" s="182" t="s">
        <v>445</v>
      </c>
      <c r="E1781" s="183" t="s">
        <v>3267</v>
      </c>
      <c r="F1781" s="182" t="s">
        <v>3268</v>
      </c>
      <c r="G1781" s="184">
        <f>'6. Staff time'!K32</f>
        <v>0</v>
      </c>
    </row>
    <row r="1782" spans="1:7" x14ac:dyDescent="0.3">
      <c r="A1782" s="181">
        <v>1781</v>
      </c>
      <c r="B1782" s="181" t="str">
        <f t="shared" si="52"/>
        <v>0-6.06-18</v>
      </c>
      <c r="C1782" s="182">
        <f>'1. General information'!$R$8</f>
        <v>0</v>
      </c>
      <c r="D1782" s="182" t="s">
        <v>445</v>
      </c>
      <c r="E1782" s="183" t="s">
        <v>3269</v>
      </c>
      <c r="F1782" s="182" t="s">
        <v>3270</v>
      </c>
      <c r="G1782" s="184">
        <f>'6. Staff time'!K33</f>
        <v>0</v>
      </c>
    </row>
    <row r="1783" spans="1:7" x14ac:dyDescent="0.3">
      <c r="A1783" s="181">
        <v>1782</v>
      </c>
      <c r="B1783" s="181" t="str">
        <f t="shared" si="52"/>
        <v>0-6.06-19</v>
      </c>
      <c r="C1783" s="182">
        <f>'1. General information'!$R$8</f>
        <v>0</v>
      </c>
      <c r="D1783" s="182" t="s">
        <v>445</v>
      </c>
      <c r="E1783" s="183" t="s">
        <v>3271</v>
      </c>
      <c r="F1783" s="182" t="s">
        <v>3272</v>
      </c>
      <c r="G1783" s="184">
        <f>'6. Staff time'!K34</f>
        <v>0</v>
      </c>
    </row>
    <row r="1784" spans="1:7" x14ac:dyDescent="0.3">
      <c r="A1784" s="181">
        <v>1783</v>
      </c>
      <c r="B1784" s="181" t="str">
        <f t="shared" si="52"/>
        <v>0-6.06-20</v>
      </c>
      <c r="C1784" s="182">
        <f>'1. General information'!$R$8</f>
        <v>0</v>
      </c>
      <c r="D1784" s="182" t="s">
        <v>445</v>
      </c>
      <c r="E1784" s="183" t="s">
        <v>3273</v>
      </c>
      <c r="F1784" s="182" t="s">
        <v>3274</v>
      </c>
      <c r="G1784" s="184">
        <f>'6. Staff time'!K35</f>
        <v>0</v>
      </c>
    </row>
    <row r="1785" spans="1:7" x14ac:dyDescent="0.3">
      <c r="A1785" s="181">
        <v>1784</v>
      </c>
      <c r="B1785" s="181" t="str">
        <f t="shared" si="52"/>
        <v>0-6.06-21</v>
      </c>
      <c r="C1785" s="182">
        <f>'1. General information'!$R$8</f>
        <v>0</v>
      </c>
      <c r="D1785" s="182" t="s">
        <v>445</v>
      </c>
      <c r="E1785" s="183" t="s">
        <v>3275</v>
      </c>
      <c r="F1785" s="182" t="s">
        <v>3276</v>
      </c>
      <c r="G1785" s="184">
        <f>'6. Staff time'!K36</f>
        <v>0</v>
      </c>
    </row>
    <row r="1786" spans="1:7" x14ac:dyDescent="0.3">
      <c r="A1786" s="181">
        <v>1785</v>
      </c>
      <c r="B1786" s="181" t="str">
        <f t="shared" si="52"/>
        <v>0-6.06-22</v>
      </c>
      <c r="C1786" s="182">
        <f>'1. General information'!$R$8</f>
        <v>0</v>
      </c>
      <c r="D1786" s="182" t="s">
        <v>445</v>
      </c>
      <c r="E1786" s="183" t="s">
        <v>3277</v>
      </c>
      <c r="F1786" s="182" t="s">
        <v>3278</v>
      </c>
      <c r="G1786" s="184">
        <f>'6. Staff time'!K37</f>
        <v>0</v>
      </c>
    </row>
    <row r="1787" spans="1:7" x14ac:dyDescent="0.3">
      <c r="A1787" s="181">
        <v>1786</v>
      </c>
      <c r="B1787" s="181" t="str">
        <f t="shared" si="52"/>
        <v>0-6.06-23</v>
      </c>
      <c r="C1787" s="182">
        <f>'1. General information'!$R$8</f>
        <v>0</v>
      </c>
      <c r="D1787" s="182" t="s">
        <v>445</v>
      </c>
      <c r="E1787" s="183" t="s">
        <v>3279</v>
      </c>
      <c r="F1787" s="182" t="s">
        <v>3280</v>
      </c>
      <c r="G1787" s="184">
        <f>'6. Staff time'!K38</f>
        <v>0</v>
      </c>
    </row>
    <row r="1788" spans="1:7" x14ac:dyDescent="0.3">
      <c r="A1788" s="181">
        <v>1787</v>
      </c>
      <c r="B1788" s="181" t="str">
        <f t="shared" si="52"/>
        <v>0-6.06-24</v>
      </c>
      <c r="C1788" s="182">
        <f>'1. General information'!$R$8</f>
        <v>0</v>
      </c>
      <c r="D1788" s="182" t="s">
        <v>445</v>
      </c>
      <c r="E1788" s="183" t="s">
        <v>3281</v>
      </c>
      <c r="F1788" s="182" t="s">
        <v>3282</v>
      </c>
      <c r="G1788" s="184">
        <f>'6. Staff time'!K39</f>
        <v>0</v>
      </c>
    </row>
    <row r="1789" spans="1:7" x14ac:dyDescent="0.3">
      <c r="A1789" s="181">
        <v>1788</v>
      </c>
      <c r="B1789" s="181" t="str">
        <f t="shared" si="52"/>
        <v>0-6.06-25</v>
      </c>
      <c r="C1789" s="182">
        <f>'1. General information'!$R$8</f>
        <v>0</v>
      </c>
      <c r="D1789" s="182" t="s">
        <v>445</v>
      </c>
      <c r="E1789" s="183" t="s">
        <v>3283</v>
      </c>
      <c r="F1789" s="182" t="s">
        <v>3284</v>
      </c>
      <c r="G1789" s="184">
        <f>'6. Staff time'!K40</f>
        <v>0</v>
      </c>
    </row>
    <row r="1790" spans="1:7" x14ac:dyDescent="0.3">
      <c r="A1790" s="181">
        <v>1789</v>
      </c>
      <c r="B1790" s="181" t="str">
        <f t="shared" si="52"/>
        <v>0-6.06-26</v>
      </c>
      <c r="C1790" s="182">
        <f>'1. General information'!$R$8</f>
        <v>0</v>
      </c>
      <c r="D1790" s="182" t="s">
        <v>445</v>
      </c>
      <c r="E1790" s="183" t="s">
        <v>3285</v>
      </c>
      <c r="F1790" s="182" t="s">
        <v>3286</v>
      </c>
      <c r="G1790" s="184">
        <f>'6. Staff time'!K41</f>
        <v>0</v>
      </c>
    </row>
    <row r="1791" spans="1:7" x14ac:dyDescent="0.3">
      <c r="A1791" s="181">
        <v>1790</v>
      </c>
      <c r="B1791" s="181" t="str">
        <f t="shared" si="52"/>
        <v>0-6.06-27</v>
      </c>
      <c r="C1791" s="182">
        <f>'1. General information'!$R$8</f>
        <v>0</v>
      </c>
      <c r="D1791" s="182" t="s">
        <v>445</v>
      </c>
      <c r="E1791" s="183" t="s">
        <v>3287</v>
      </c>
      <c r="F1791" s="182" t="s">
        <v>3288</v>
      </c>
      <c r="G1791" s="184">
        <f>'6. Staff time'!K42</f>
        <v>0</v>
      </c>
    </row>
    <row r="1792" spans="1:7" x14ac:dyDescent="0.3">
      <c r="A1792" s="181">
        <v>1791</v>
      </c>
      <c r="B1792" s="181" t="str">
        <f t="shared" si="52"/>
        <v>0-6.06-28</v>
      </c>
      <c r="C1792" s="182">
        <f>'1. General information'!$R$8</f>
        <v>0</v>
      </c>
      <c r="D1792" s="182" t="s">
        <v>445</v>
      </c>
      <c r="E1792" s="183" t="s">
        <v>3289</v>
      </c>
      <c r="F1792" s="182" t="s">
        <v>3290</v>
      </c>
      <c r="G1792" s="184">
        <f>'6. Staff time'!K43</f>
        <v>0</v>
      </c>
    </row>
    <row r="1793" spans="1:7" x14ac:dyDescent="0.3">
      <c r="A1793" s="181">
        <v>1792</v>
      </c>
      <c r="B1793" s="181" t="str">
        <f t="shared" si="52"/>
        <v>0-6.06-29</v>
      </c>
      <c r="C1793" s="182">
        <f>'1. General information'!$R$8</f>
        <v>0</v>
      </c>
      <c r="D1793" s="182" t="s">
        <v>445</v>
      </c>
      <c r="E1793" s="183" t="s">
        <v>3291</v>
      </c>
      <c r="F1793" s="182" t="s">
        <v>3292</v>
      </c>
      <c r="G1793" s="184">
        <f>'6. Staff time'!K44</f>
        <v>0</v>
      </c>
    </row>
    <row r="1794" spans="1:7" x14ac:dyDescent="0.3">
      <c r="A1794" s="181">
        <v>1793</v>
      </c>
      <c r="B1794" s="181" t="str">
        <f t="shared" si="52"/>
        <v>0-6.06-30</v>
      </c>
      <c r="C1794" s="182">
        <f>'1. General information'!$R$8</f>
        <v>0</v>
      </c>
      <c r="D1794" s="182" t="s">
        <v>445</v>
      </c>
      <c r="E1794" s="183" t="s">
        <v>3293</v>
      </c>
      <c r="F1794" s="182" t="s">
        <v>3294</v>
      </c>
      <c r="G1794" s="184">
        <f>'6. Staff time'!K45</f>
        <v>0</v>
      </c>
    </row>
    <row r="1795" spans="1:7" x14ac:dyDescent="0.3">
      <c r="A1795" s="181">
        <v>1794</v>
      </c>
      <c r="B1795" s="181" t="str">
        <f t="shared" si="52"/>
        <v>0-6.06-31</v>
      </c>
      <c r="C1795" s="182">
        <f>'1. General information'!$R$8</f>
        <v>0</v>
      </c>
      <c r="D1795" s="182" t="s">
        <v>445</v>
      </c>
      <c r="E1795" s="183" t="s">
        <v>3295</v>
      </c>
      <c r="F1795" s="182" t="s">
        <v>3296</v>
      </c>
      <c r="G1795" s="184">
        <f>'6. Staff time'!K46</f>
        <v>0</v>
      </c>
    </row>
    <row r="1796" spans="1:7" x14ac:dyDescent="0.3">
      <c r="A1796" s="181">
        <v>1795</v>
      </c>
      <c r="B1796" s="181" t="str">
        <f t="shared" si="52"/>
        <v>0-6.06-32</v>
      </c>
      <c r="C1796" s="182">
        <f>'1. General information'!$R$8</f>
        <v>0</v>
      </c>
      <c r="D1796" s="182" t="s">
        <v>445</v>
      </c>
      <c r="E1796" s="183" t="s">
        <v>3297</v>
      </c>
      <c r="F1796" s="182" t="s">
        <v>3298</v>
      </c>
      <c r="G1796" s="184">
        <f>'6. Staff time'!K47</f>
        <v>0</v>
      </c>
    </row>
    <row r="1797" spans="1:7" x14ac:dyDescent="0.3">
      <c r="A1797" s="181">
        <v>1796</v>
      </c>
      <c r="B1797" s="181" t="str">
        <f t="shared" si="52"/>
        <v>0-6.06-33</v>
      </c>
      <c r="C1797" s="182">
        <f>'1. General information'!$R$8</f>
        <v>0</v>
      </c>
      <c r="D1797" s="182" t="s">
        <v>445</v>
      </c>
      <c r="E1797" s="183" t="s">
        <v>3299</v>
      </c>
      <c r="F1797" s="182" t="s">
        <v>3300</v>
      </c>
      <c r="G1797" s="184">
        <f>'6. Staff time'!K48</f>
        <v>0</v>
      </c>
    </row>
    <row r="1798" spans="1:7" x14ac:dyDescent="0.3">
      <c r="A1798" s="181">
        <v>1797</v>
      </c>
      <c r="B1798" s="181" t="str">
        <f t="shared" si="52"/>
        <v>0-6.06-34</v>
      </c>
      <c r="C1798" s="182">
        <f>'1. General information'!$R$8</f>
        <v>0</v>
      </c>
      <c r="D1798" s="182" t="s">
        <v>445</v>
      </c>
      <c r="E1798" s="183" t="s">
        <v>3301</v>
      </c>
      <c r="F1798" s="182" t="s">
        <v>3302</v>
      </c>
      <c r="G1798" s="184">
        <f>'6. Staff time'!K49</f>
        <v>0</v>
      </c>
    </row>
    <row r="1799" spans="1:7" x14ac:dyDescent="0.3">
      <c r="A1799" s="181">
        <v>1798</v>
      </c>
      <c r="B1799" s="181" t="str">
        <f t="shared" si="52"/>
        <v>0-6.06-35</v>
      </c>
      <c r="C1799" s="182">
        <f>'1. General information'!$R$8</f>
        <v>0</v>
      </c>
      <c r="D1799" s="182" t="s">
        <v>445</v>
      </c>
      <c r="E1799" s="183" t="s">
        <v>3303</v>
      </c>
      <c r="F1799" s="182" t="s">
        <v>3304</v>
      </c>
      <c r="G1799" s="184">
        <f>'6. Staff time'!K50</f>
        <v>0</v>
      </c>
    </row>
    <row r="1800" spans="1:7" x14ac:dyDescent="0.3">
      <c r="A1800" s="181">
        <v>1799</v>
      </c>
      <c r="B1800" s="181" t="str">
        <f t="shared" si="52"/>
        <v>0-6.06-36</v>
      </c>
      <c r="C1800" s="182">
        <f>'1. General information'!$R$8</f>
        <v>0</v>
      </c>
      <c r="D1800" s="182" t="s">
        <v>445</v>
      </c>
      <c r="E1800" s="183" t="s">
        <v>3305</v>
      </c>
      <c r="F1800" s="182" t="s">
        <v>3306</v>
      </c>
      <c r="G1800" s="184">
        <f>'6. Staff time'!K51</f>
        <v>0</v>
      </c>
    </row>
    <row r="1801" spans="1:7" x14ac:dyDescent="0.3">
      <c r="A1801" s="181">
        <v>1800</v>
      </c>
      <c r="B1801" s="181" t="str">
        <f t="shared" si="52"/>
        <v>0-6.06-37</v>
      </c>
      <c r="C1801" s="182">
        <f>'1. General information'!$R$8</f>
        <v>0</v>
      </c>
      <c r="D1801" s="182" t="s">
        <v>445</v>
      </c>
      <c r="E1801" s="183" t="s">
        <v>3307</v>
      </c>
      <c r="F1801" s="182" t="s">
        <v>3308</v>
      </c>
      <c r="G1801" s="184">
        <f>'6. Staff time'!K52</f>
        <v>0</v>
      </c>
    </row>
    <row r="1802" spans="1:7" x14ac:dyDescent="0.3">
      <c r="A1802" s="181">
        <v>1801</v>
      </c>
      <c r="B1802" s="181" t="str">
        <f t="shared" si="52"/>
        <v>0-6.06-38</v>
      </c>
      <c r="C1802" s="182">
        <f>'1. General information'!$R$8</f>
        <v>0</v>
      </c>
      <c r="D1802" s="182" t="s">
        <v>445</v>
      </c>
      <c r="E1802" s="183" t="s">
        <v>3309</v>
      </c>
      <c r="F1802" s="182" t="s">
        <v>3310</v>
      </c>
      <c r="G1802" s="184">
        <f>'6. Staff time'!K53</f>
        <v>0</v>
      </c>
    </row>
    <row r="1803" spans="1:7" x14ac:dyDescent="0.3">
      <c r="A1803" s="181">
        <v>1802</v>
      </c>
      <c r="B1803" s="181" t="str">
        <f t="shared" si="52"/>
        <v>0-6.06-39</v>
      </c>
      <c r="C1803" s="182">
        <f>'1. General information'!$R$8</f>
        <v>0</v>
      </c>
      <c r="D1803" s="182" t="s">
        <v>445</v>
      </c>
      <c r="E1803" s="183" t="s">
        <v>3311</v>
      </c>
      <c r="F1803" s="182" t="s">
        <v>3312</v>
      </c>
      <c r="G1803" s="184">
        <f>'6. Staff time'!K54</f>
        <v>0</v>
      </c>
    </row>
    <row r="1804" spans="1:7" x14ac:dyDescent="0.3">
      <c r="A1804" s="181">
        <v>1803</v>
      </c>
      <c r="B1804" s="181" t="str">
        <f t="shared" si="52"/>
        <v>0-6.06-40</v>
      </c>
      <c r="C1804" s="182">
        <f>'1. General information'!$R$8</f>
        <v>0</v>
      </c>
      <c r="D1804" s="182" t="s">
        <v>445</v>
      </c>
      <c r="E1804" s="183" t="s">
        <v>3313</v>
      </c>
      <c r="F1804" s="182" t="s">
        <v>3314</v>
      </c>
      <c r="G1804" s="184">
        <f>'6. Staff time'!K55</f>
        <v>0</v>
      </c>
    </row>
    <row r="1805" spans="1:7" x14ac:dyDescent="0.3">
      <c r="A1805" s="181">
        <v>1804</v>
      </c>
      <c r="B1805" s="181" t="str">
        <f t="shared" si="52"/>
        <v>0-6.06-41</v>
      </c>
      <c r="C1805" s="182">
        <f>'1. General information'!$R$8</f>
        <v>0</v>
      </c>
      <c r="D1805" s="182" t="s">
        <v>445</v>
      </c>
      <c r="E1805" s="183" t="s">
        <v>3315</v>
      </c>
      <c r="F1805" s="182" t="s">
        <v>3316</v>
      </c>
      <c r="G1805" s="184">
        <f>'6. Staff time'!K56</f>
        <v>0</v>
      </c>
    </row>
    <row r="1806" spans="1:7" x14ac:dyDescent="0.3">
      <c r="A1806" s="181">
        <v>1805</v>
      </c>
      <c r="B1806" s="181" t="str">
        <f t="shared" si="52"/>
        <v>0-6.06-42</v>
      </c>
      <c r="C1806" s="182">
        <f>'1. General information'!$R$8</f>
        <v>0</v>
      </c>
      <c r="D1806" s="182" t="s">
        <v>445</v>
      </c>
      <c r="E1806" s="183" t="s">
        <v>3317</v>
      </c>
      <c r="F1806" s="182" t="s">
        <v>3318</v>
      </c>
      <c r="G1806" s="184">
        <f>'6. Staff time'!K57</f>
        <v>0</v>
      </c>
    </row>
    <row r="1807" spans="1:7" x14ac:dyDescent="0.3">
      <c r="A1807" s="181">
        <v>1806</v>
      </c>
      <c r="B1807" s="181" t="str">
        <f t="shared" si="52"/>
        <v>0-6.06-43</v>
      </c>
      <c r="C1807" s="182">
        <f>'1. General information'!$R$8</f>
        <v>0</v>
      </c>
      <c r="D1807" s="182" t="s">
        <v>445</v>
      </c>
      <c r="E1807" s="183" t="s">
        <v>3319</v>
      </c>
      <c r="F1807" s="182" t="s">
        <v>3320</v>
      </c>
      <c r="G1807" s="184">
        <f>'6. Staff time'!K58</f>
        <v>0</v>
      </c>
    </row>
    <row r="1808" spans="1:7" x14ac:dyDescent="0.3">
      <c r="A1808" s="181">
        <v>1807</v>
      </c>
      <c r="B1808" s="181" t="str">
        <f t="shared" si="52"/>
        <v>0-6.06-44</v>
      </c>
      <c r="C1808" s="182">
        <f>'1. General information'!$R$8</f>
        <v>0</v>
      </c>
      <c r="D1808" s="182" t="s">
        <v>445</v>
      </c>
      <c r="E1808" s="183" t="s">
        <v>3321</v>
      </c>
      <c r="F1808" s="182" t="s">
        <v>3322</v>
      </c>
      <c r="G1808" s="184">
        <f>'6. Staff time'!K59</f>
        <v>0</v>
      </c>
    </row>
    <row r="1809" spans="1:7" x14ac:dyDescent="0.3">
      <c r="A1809" s="181">
        <v>1808</v>
      </c>
      <c r="B1809" s="181" t="str">
        <f t="shared" si="52"/>
        <v>0-6.06-45</v>
      </c>
      <c r="C1809" s="182">
        <f>'1. General information'!$R$8</f>
        <v>0</v>
      </c>
      <c r="D1809" s="182" t="s">
        <v>445</v>
      </c>
      <c r="E1809" s="183" t="s">
        <v>3323</v>
      </c>
      <c r="F1809" s="182" t="s">
        <v>3324</v>
      </c>
      <c r="G1809" s="184">
        <f>'6. Staff time'!K60</f>
        <v>0</v>
      </c>
    </row>
    <row r="1810" spans="1:7" x14ac:dyDescent="0.3">
      <c r="A1810" s="181">
        <v>1809</v>
      </c>
      <c r="B1810" s="181" t="str">
        <f t="shared" si="52"/>
        <v>0-6.06-46</v>
      </c>
      <c r="C1810" s="182">
        <f>'1. General information'!$R$8</f>
        <v>0</v>
      </c>
      <c r="D1810" s="182" t="s">
        <v>445</v>
      </c>
      <c r="E1810" s="183" t="s">
        <v>3325</v>
      </c>
      <c r="F1810" s="182" t="s">
        <v>3326</v>
      </c>
      <c r="G1810" s="184">
        <f>'6. Staff time'!K61</f>
        <v>0</v>
      </c>
    </row>
    <row r="1811" spans="1:7" x14ac:dyDescent="0.3">
      <c r="A1811" s="181">
        <v>1810</v>
      </c>
      <c r="B1811" s="181" t="str">
        <f t="shared" si="52"/>
        <v>0-6.06-47</v>
      </c>
      <c r="C1811" s="182">
        <f>'1. General information'!$R$8</f>
        <v>0</v>
      </c>
      <c r="D1811" s="182" t="s">
        <v>445</v>
      </c>
      <c r="E1811" s="183" t="s">
        <v>3327</v>
      </c>
      <c r="F1811" s="182" t="s">
        <v>3328</v>
      </c>
      <c r="G1811" s="184">
        <f>'6. Staff time'!K62</f>
        <v>0</v>
      </c>
    </row>
    <row r="1812" spans="1:7" x14ac:dyDescent="0.3">
      <c r="A1812" s="181">
        <v>1811</v>
      </c>
      <c r="B1812" s="181" t="str">
        <f t="shared" si="52"/>
        <v>0-6.06-48</v>
      </c>
      <c r="C1812" s="182">
        <f>'1. General information'!$R$8</f>
        <v>0</v>
      </c>
      <c r="D1812" s="182" t="s">
        <v>445</v>
      </c>
      <c r="E1812" s="183" t="s">
        <v>3329</v>
      </c>
      <c r="F1812" s="182" t="s">
        <v>3330</v>
      </c>
      <c r="G1812" s="184">
        <f>'6. Staff time'!K63</f>
        <v>0</v>
      </c>
    </row>
    <row r="1813" spans="1:7" x14ac:dyDescent="0.3">
      <c r="A1813" s="181">
        <v>1812</v>
      </c>
      <c r="B1813" s="181" t="str">
        <f t="shared" si="52"/>
        <v>0-6.06-49</v>
      </c>
      <c r="C1813" s="182">
        <f>'1. General information'!$R$8</f>
        <v>0</v>
      </c>
      <c r="D1813" s="182" t="s">
        <v>445</v>
      </c>
      <c r="E1813" s="183" t="s">
        <v>3331</v>
      </c>
      <c r="F1813" s="182" t="s">
        <v>3332</v>
      </c>
      <c r="G1813" s="184">
        <f>'6. Staff time'!K64</f>
        <v>0</v>
      </c>
    </row>
    <row r="1814" spans="1:7" x14ac:dyDescent="0.3">
      <c r="A1814" s="181">
        <v>1813</v>
      </c>
      <c r="B1814" s="181" t="str">
        <f t="shared" si="52"/>
        <v>0-6.06-50</v>
      </c>
      <c r="C1814" s="182">
        <f>'1. General information'!$R$8</f>
        <v>0</v>
      </c>
      <c r="D1814" s="182" t="s">
        <v>445</v>
      </c>
      <c r="E1814" s="183" t="s">
        <v>3333</v>
      </c>
      <c r="F1814" s="182" t="s">
        <v>3334</v>
      </c>
      <c r="G1814" s="184">
        <f>'6. Staff time'!K65</f>
        <v>0</v>
      </c>
    </row>
    <row r="1815" spans="1:7" x14ac:dyDescent="0.3">
      <c r="A1815" s="181">
        <v>1814</v>
      </c>
      <c r="B1815" s="181" t="str">
        <f t="shared" si="52"/>
        <v>0-6.06-51</v>
      </c>
      <c r="C1815" s="182">
        <f>'1. General information'!$R$8</f>
        <v>0</v>
      </c>
      <c r="D1815" s="182" t="s">
        <v>445</v>
      </c>
      <c r="E1815" s="183" t="s">
        <v>3335</v>
      </c>
      <c r="F1815" s="182" t="s">
        <v>3336</v>
      </c>
      <c r="G1815" s="184">
        <f>'6. Staff time'!K66</f>
        <v>0</v>
      </c>
    </row>
    <row r="1816" spans="1:7" x14ac:dyDescent="0.3">
      <c r="A1816" s="181">
        <v>1815</v>
      </c>
      <c r="B1816" s="181" t="str">
        <f t="shared" si="52"/>
        <v>0-6.06-52</v>
      </c>
      <c r="C1816" s="182">
        <f>'1. General information'!$R$8</f>
        <v>0</v>
      </c>
      <c r="D1816" s="182" t="s">
        <v>445</v>
      </c>
      <c r="E1816" s="183" t="s">
        <v>3337</v>
      </c>
      <c r="F1816" s="182" t="s">
        <v>3338</v>
      </c>
      <c r="G1816" s="184">
        <f>'6. Staff time'!K67</f>
        <v>0</v>
      </c>
    </row>
    <row r="1817" spans="1:7" x14ac:dyDescent="0.3">
      <c r="A1817" s="181">
        <v>1816</v>
      </c>
      <c r="B1817" s="181" t="str">
        <f t="shared" si="52"/>
        <v>0-6.06-53</v>
      </c>
      <c r="C1817" s="182">
        <f>'1. General information'!$R$8</f>
        <v>0</v>
      </c>
      <c r="D1817" s="182" t="s">
        <v>445</v>
      </c>
      <c r="E1817" s="183" t="s">
        <v>3339</v>
      </c>
      <c r="F1817" s="182" t="s">
        <v>3340</v>
      </c>
      <c r="G1817" s="184">
        <f>'6. Staff time'!K68</f>
        <v>0</v>
      </c>
    </row>
    <row r="1818" spans="1:7" x14ac:dyDescent="0.3">
      <c r="A1818" s="181">
        <v>1817</v>
      </c>
      <c r="B1818" s="181" t="str">
        <f t="shared" si="52"/>
        <v>0-6.06-54</v>
      </c>
      <c r="C1818" s="182">
        <f>'1. General information'!$R$8</f>
        <v>0</v>
      </c>
      <c r="D1818" s="182" t="s">
        <v>445</v>
      </c>
      <c r="E1818" s="183" t="s">
        <v>3341</v>
      </c>
      <c r="F1818" s="182" t="s">
        <v>3342</v>
      </c>
      <c r="G1818" s="184">
        <f>'6. Staff time'!K69</f>
        <v>0</v>
      </c>
    </row>
    <row r="1819" spans="1:7" x14ac:dyDescent="0.3">
      <c r="A1819" s="181">
        <v>1818</v>
      </c>
      <c r="B1819" s="181" t="str">
        <f t="shared" si="52"/>
        <v>0-6.06-55</v>
      </c>
      <c r="C1819" s="182">
        <f>'1. General information'!$R$8</f>
        <v>0</v>
      </c>
      <c r="D1819" s="182" t="s">
        <v>445</v>
      </c>
      <c r="E1819" s="183" t="s">
        <v>3343</v>
      </c>
      <c r="F1819" s="182" t="s">
        <v>3344</v>
      </c>
      <c r="G1819" s="184">
        <f>'6. Staff time'!K70</f>
        <v>0</v>
      </c>
    </row>
    <row r="1820" spans="1:7" x14ac:dyDescent="0.3">
      <c r="A1820" s="181">
        <v>1819</v>
      </c>
      <c r="B1820" s="181" t="str">
        <f t="shared" si="52"/>
        <v>0-6.06-56</v>
      </c>
      <c r="C1820" s="182">
        <f>'1. General information'!$R$8</f>
        <v>0</v>
      </c>
      <c r="D1820" s="182" t="s">
        <v>445</v>
      </c>
      <c r="E1820" s="183" t="s">
        <v>3345</v>
      </c>
      <c r="F1820" s="182" t="s">
        <v>3346</v>
      </c>
      <c r="G1820" s="184">
        <f>'6. Staff time'!K71</f>
        <v>0</v>
      </c>
    </row>
    <row r="1821" spans="1:7" x14ac:dyDescent="0.3">
      <c r="A1821" s="181">
        <v>1820</v>
      </c>
      <c r="B1821" s="181" t="str">
        <f t="shared" si="52"/>
        <v>0-6.06-57</v>
      </c>
      <c r="C1821" s="182">
        <f>'1. General information'!$R$8</f>
        <v>0</v>
      </c>
      <c r="D1821" s="182" t="s">
        <v>445</v>
      </c>
      <c r="E1821" s="183" t="s">
        <v>3347</v>
      </c>
      <c r="F1821" s="182" t="s">
        <v>3348</v>
      </c>
      <c r="G1821" s="184">
        <f>'6. Staff time'!K72</f>
        <v>0</v>
      </c>
    </row>
    <row r="1822" spans="1:7" x14ac:dyDescent="0.3">
      <c r="A1822" s="181">
        <v>1821</v>
      </c>
      <c r="B1822" s="181" t="str">
        <f t="shared" si="52"/>
        <v>0-6.06-58</v>
      </c>
      <c r="C1822" s="182">
        <f>'1. General information'!$R$8</f>
        <v>0</v>
      </c>
      <c r="D1822" s="182" t="s">
        <v>445</v>
      </c>
      <c r="E1822" s="183" t="s">
        <v>3349</v>
      </c>
      <c r="F1822" s="182" t="s">
        <v>3350</v>
      </c>
      <c r="G1822" s="184">
        <f>'6. Staff time'!K73</f>
        <v>0</v>
      </c>
    </row>
    <row r="1823" spans="1:7" x14ac:dyDescent="0.3">
      <c r="A1823" s="181">
        <v>1822</v>
      </c>
      <c r="B1823" s="181" t="str">
        <f t="shared" si="52"/>
        <v>0-6.06-59</v>
      </c>
      <c r="C1823" s="182">
        <f>'1. General information'!$R$8</f>
        <v>0</v>
      </c>
      <c r="D1823" s="182" t="s">
        <v>445</v>
      </c>
      <c r="E1823" s="183" t="s">
        <v>3351</v>
      </c>
      <c r="F1823" s="182" t="s">
        <v>3352</v>
      </c>
      <c r="G1823" s="184">
        <f>'6. Staff time'!K74</f>
        <v>0</v>
      </c>
    </row>
    <row r="1824" spans="1:7" x14ac:dyDescent="0.3">
      <c r="A1824" s="181">
        <v>1823</v>
      </c>
      <c r="B1824" s="181" t="str">
        <f t="shared" si="52"/>
        <v>0-6.06-60</v>
      </c>
      <c r="C1824" s="182">
        <f>'1. General information'!$R$8</f>
        <v>0</v>
      </c>
      <c r="D1824" s="182" t="s">
        <v>445</v>
      </c>
      <c r="E1824" s="183" t="s">
        <v>3353</v>
      </c>
      <c r="F1824" s="182" t="s">
        <v>3354</v>
      </c>
      <c r="G1824" s="184">
        <f>'6. Staff time'!K75</f>
        <v>0</v>
      </c>
    </row>
    <row r="1825" spans="1:7" x14ac:dyDescent="0.3">
      <c r="A1825" s="181">
        <v>1824</v>
      </c>
      <c r="B1825" s="181" t="str">
        <f t="shared" si="52"/>
        <v>0-6.06-61</v>
      </c>
      <c r="C1825" s="182">
        <f>'1. General information'!$R$8</f>
        <v>0</v>
      </c>
      <c r="D1825" s="182" t="s">
        <v>445</v>
      </c>
      <c r="E1825" s="183" t="s">
        <v>3355</v>
      </c>
      <c r="F1825" s="182" t="s">
        <v>3356</v>
      </c>
      <c r="G1825" s="184">
        <f>'6. Staff time'!K76</f>
        <v>0</v>
      </c>
    </row>
    <row r="1826" spans="1:7" x14ac:dyDescent="0.3">
      <c r="A1826" s="181">
        <v>1825</v>
      </c>
      <c r="B1826" s="181" t="str">
        <f t="shared" si="52"/>
        <v>0-6.06-62</v>
      </c>
      <c r="C1826" s="182">
        <f>'1. General information'!$R$8</f>
        <v>0</v>
      </c>
      <c r="D1826" s="182" t="s">
        <v>445</v>
      </c>
      <c r="E1826" s="183" t="s">
        <v>3357</v>
      </c>
      <c r="F1826" s="182" t="s">
        <v>3358</v>
      </c>
      <c r="G1826" s="184">
        <f>'6. Staff time'!K77</f>
        <v>0</v>
      </c>
    </row>
    <row r="1827" spans="1:7" x14ac:dyDescent="0.3">
      <c r="A1827" s="181">
        <v>1826</v>
      </c>
      <c r="B1827" s="181" t="str">
        <f t="shared" si="52"/>
        <v>0-6.06-63</v>
      </c>
      <c r="C1827" s="182">
        <f>'1. General information'!$R$8</f>
        <v>0</v>
      </c>
      <c r="D1827" s="182" t="s">
        <v>445</v>
      </c>
      <c r="E1827" s="183" t="s">
        <v>3359</v>
      </c>
      <c r="F1827" s="182" t="s">
        <v>3360</v>
      </c>
      <c r="G1827" s="184">
        <f>'6. Staff time'!K78</f>
        <v>0</v>
      </c>
    </row>
    <row r="1828" spans="1:7" x14ac:dyDescent="0.3">
      <c r="A1828" s="181">
        <v>1827</v>
      </c>
      <c r="B1828" s="181" t="str">
        <f t="shared" si="52"/>
        <v>0-6.06-64</v>
      </c>
      <c r="C1828" s="182">
        <f>'1. General information'!$R$8</f>
        <v>0</v>
      </c>
      <c r="D1828" s="182" t="s">
        <v>445</v>
      </c>
      <c r="E1828" s="183" t="s">
        <v>3361</v>
      </c>
      <c r="F1828" s="182" t="s">
        <v>3362</v>
      </c>
      <c r="G1828" s="184">
        <f>'6. Staff time'!K79</f>
        <v>0</v>
      </c>
    </row>
    <row r="1829" spans="1:7" x14ac:dyDescent="0.3">
      <c r="A1829" s="181">
        <v>1828</v>
      </c>
      <c r="B1829" s="181" t="str">
        <f t="shared" si="52"/>
        <v>0-6.06-65</v>
      </c>
      <c r="C1829" s="182">
        <f>'1. General information'!$R$8</f>
        <v>0</v>
      </c>
      <c r="D1829" s="182" t="s">
        <v>445</v>
      </c>
      <c r="E1829" s="183" t="s">
        <v>3363</v>
      </c>
      <c r="F1829" s="182" t="s">
        <v>3364</v>
      </c>
      <c r="G1829" s="184">
        <f>'6. Staff time'!K80</f>
        <v>0</v>
      </c>
    </row>
    <row r="1830" spans="1:7" x14ac:dyDescent="0.3">
      <c r="A1830" s="181">
        <v>1829</v>
      </c>
      <c r="B1830" s="181" t="str">
        <f t="shared" si="52"/>
        <v>0-6.06-66</v>
      </c>
      <c r="C1830" s="182">
        <f>'1. General information'!$R$8</f>
        <v>0</v>
      </c>
      <c r="D1830" s="182" t="s">
        <v>445</v>
      </c>
      <c r="E1830" s="183" t="s">
        <v>3365</v>
      </c>
      <c r="F1830" s="182" t="s">
        <v>3366</v>
      </c>
      <c r="G1830" s="184">
        <f>'6. Staff time'!K81</f>
        <v>0</v>
      </c>
    </row>
    <row r="1831" spans="1:7" x14ac:dyDescent="0.3">
      <c r="A1831" s="181">
        <v>1830</v>
      </c>
      <c r="B1831" s="181" t="str">
        <f t="shared" si="52"/>
        <v>0-6.06-67</v>
      </c>
      <c r="C1831" s="182">
        <f>'1. General information'!$R$8</f>
        <v>0</v>
      </c>
      <c r="D1831" s="182" t="s">
        <v>445</v>
      </c>
      <c r="E1831" s="183" t="s">
        <v>3367</v>
      </c>
      <c r="F1831" s="182" t="s">
        <v>3368</v>
      </c>
      <c r="G1831" s="184">
        <f>'6. Staff time'!K82</f>
        <v>0</v>
      </c>
    </row>
    <row r="1832" spans="1:7" x14ac:dyDescent="0.3">
      <c r="A1832" s="181">
        <v>1831</v>
      </c>
      <c r="B1832" s="181" t="str">
        <f t="shared" si="52"/>
        <v>0-6.06-68</v>
      </c>
      <c r="C1832" s="182">
        <f>'1. General information'!$R$8</f>
        <v>0</v>
      </c>
      <c r="D1832" s="182" t="s">
        <v>445</v>
      </c>
      <c r="E1832" s="183" t="s">
        <v>3369</v>
      </c>
      <c r="F1832" s="182" t="s">
        <v>3370</v>
      </c>
      <c r="G1832" s="184">
        <f>'6. Staff time'!K83</f>
        <v>0</v>
      </c>
    </row>
    <row r="1833" spans="1:7" x14ac:dyDescent="0.3">
      <c r="A1833" s="181">
        <v>1832</v>
      </c>
      <c r="B1833" s="181" t="str">
        <f t="shared" si="52"/>
        <v>0-6.06-69</v>
      </c>
      <c r="C1833" s="182">
        <f>'1. General information'!$R$8</f>
        <v>0</v>
      </c>
      <c r="D1833" s="182" t="s">
        <v>445</v>
      </c>
      <c r="E1833" s="183" t="s">
        <v>3371</v>
      </c>
      <c r="F1833" s="182" t="s">
        <v>3372</v>
      </c>
      <c r="G1833" s="184">
        <f>'6. Staff time'!K84</f>
        <v>0</v>
      </c>
    </row>
    <row r="1834" spans="1:7" x14ac:dyDescent="0.3">
      <c r="A1834" s="181">
        <v>1833</v>
      </c>
      <c r="B1834" s="181" t="str">
        <f t="shared" si="52"/>
        <v>0-6.06-70</v>
      </c>
      <c r="C1834" s="182">
        <f>'1. General information'!$R$8</f>
        <v>0</v>
      </c>
      <c r="D1834" s="182" t="s">
        <v>445</v>
      </c>
      <c r="E1834" s="183" t="s">
        <v>3373</v>
      </c>
      <c r="F1834" s="182" t="s">
        <v>3374</v>
      </c>
      <c r="G1834" s="184">
        <f>'6. Staff time'!K85</f>
        <v>0</v>
      </c>
    </row>
    <row r="1835" spans="1:7" x14ac:dyDescent="0.3">
      <c r="A1835" s="181">
        <v>1834</v>
      </c>
      <c r="B1835" s="181" t="str">
        <f t="shared" si="52"/>
        <v>0-6.06-71</v>
      </c>
      <c r="C1835" s="182">
        <f>'1. General information'!$R$8</f>
        <v>0</v>
      </c>
      <c r="D1835" s="182" t="s">
        <v>445</v>
      </c>
      <c r="E1835" s="183" t="s">
        <v>3375</v>
      </c>
      <c r="F1835" s="182" t="s">
        <v>3376</v>
      </c>
      <c r="G1835" s="184">
        <f>'6. Staff time'!K86</f>
        <v>0</v>
      </c>
    </row>
    <row r="1836" spans="1:7" x14ac:dyDescent="0.3">
      <c r="A1836" s="181">
        <v>1835</v>
      </c>
      <c r="B1836" s="181" t="str">
        <f t="shared" si="52"/>
        <v>0-6.06-72</v>
      </c>
      <c r="C1836" s="182">
        <f>'1. General information'!$R$8</f>
        <v>0</v>
      </c>
      <c r="D1836" s="182" t="s">
        <v>445</v>
      </c>
      <c r="E1836" s="183" t="s">
        <v>3377</v>
      </c>
      <c r="F1836" s="182" t="s">
        <v>3378</v>
      </c>
      <c r="G1836" s="184">
        <f>'6. Staff time'!K87</f>
        <v>0</v>
      </c>
    </row>
    <row r="1837" spans="1:7" x14ac:dyDescent="0.3">
      <c r="A1837" s="181">
        <v>1836</v>
      </c>
      <c r="B1837" s="181" t="str">
        <f t="shared" si="52"/>
        <v>0-6.06-73</v>
      </c>
      <c r="C1837" s="182">
        <f>'1. General information'!$R$8</f>
        <v>0</v>
      </c>
      <c r="D1837" s="182" t="s">
        <v>445</v>
      </c>
      <c r="E1837" s="183" t="s">
        <v>3379</v>
      </c>
      <c r="F1837" s="182" t="s">
        <v>3380</v>
      </c>
      <c r="G1837" s="184">
        <f>'6. Staff time'!K88</f>
        <v>0</v>
      </c>
    </row>
    <row r="1838" spans="1:7" x14ac:dyDescent="0.3">
      <c r="A1838" s="181">
        <v>1837</v>
      </c>
      <c r="B1838" s="181" t="str">
        <f t="shared" si="52"/>
        <v>0-6.06-74</v>
      </c>
      <c r="C1838" s="182">
        <f>'1. General information'!$R$8</f>
        <v>0</v>
      </c>
      <c r="D1838" s="182" t="s">
        <v>445</v>
      </c>
      <c r="E1838" s="183" t="s">
        <v>3381</v>
      </c>
      <c r="F1838" s="182" t="s">
        <v>3382</v>
      </c>
      <c r="G1838" s="184">
        <f>'6. Staff time'!K89</f>
        <v>0</v>
      </c>
    </row>
    <row r="1839" spans="1:7" x14ac:dyDescent="0.3">
      <c r="A1839" s="181">
        <v>1838</v>
      </c>
      <c r="B1839" s="181" t="str">
        <f t="shared" si="52"/>
        <v>0-6.06-75</v>
      </c>
      <c r="C1839" s="182">
        <f>'1. General information'!$R$8</f>
        <v>0</v>
      </c>
      <c r="D1839" s="182" t="s">
        <v>445</v>
      </c>
      <c r="E1839" s="183" t="s">
        <v>3383</v>
      </c>
      <c r="F1839" s="182" t="s">
        <v>3384</v>
      </c>
      <c r="G1839" s="184">
        <f>'6. Staff time'!K90</f>
        <v>0</v>
      </c>
    </row>
    <row r="1840" spans="1:7" x14ac:dyDescent="0.3">
      <c r="A1840" s="181">
        <v>1839</v>
      </c>
      <c r="B1840" s="181" t="str">
        <f t="shared" si="52"/>
        <v>0-6.06-76</v>
      </c>
      <c r="C1840" s="182">
        <f>'1. General information'!$R$8</f>
        <v>0</v>
      </c>
      <c r="D1840" s="182" t="s">
        <v>445</v>
      </c>
      <c r="E1840" s="183" t="s">
        <v>3385</v>
      </c>
      <c r="F1840" s="182" t="s">
        <v>3386</v>
      </c>
      <c r="G1840" s="184">
        <f>'6. Staff time'!K91</f>
        <v>0</v>
      </c>
    </row>
    <row r="1841" spans="1:7" x14ac:dyDescent="0.3">
      <c r="A1841" s="181">
        <v>1840</v>
      </c>
      <c r="B1841" s="181" t="str">
        <f t="shared" si="52"/>
        <v>0-6.06-77</v>
      </c>
      <c r="C1841" s="182">
        <f>'1. General information'!$R$8</f>
        <v>0</v>
      </c>
      <c r="D1841" s="182" t="s">
        <v>445</v>
      </c>
      <c r="E1841" s="183" t="s">
        <v>3387</v>
      </c>
      <c r="F1841" s="182" t="s">
        <v>3388</v>
      </c>
      <c r="G1841" s="184">
        <f>'6. Staff time'!K92</f>
        <v>0</v>
      </c>
    </row>
    <row r="1842" spans="1:7" x14ac:dyDescent="0.3">
      <c r="A1842" s="181">
        <v>1841</v>
      </c>
      <c r="B1842" s="181" t="str">
        <f t="shared" si="52"/>
        <v>0-6.06-78</v>
      </c>
      <c r="C1842" s="182">
        <f>'1. General information'!$R$8</f>
        <v>0</v>
      </c>
      <c r="D1842" s="182" t="s">
        <v>445</v>
      </c>
      <c r="E1842" s="183" t="s">
        <v>3389</v>
      </c>
      <c r="F1842" s="182" t="s">
        <v>3390</v>
      </c>
      <c r="G1842" s="184">
        <f>'6. Staff time'!K93</f>
        <v>0</v>
      </c>
    </row>
    <row r="1843" spans="1:7" x14ac:dyDescent="0.3">
      <c r="A1843" s="181">
        <v>1842</v>
      </c>
      <c r="B1843" s="181" t="str">
        <f t="shared" si="52"/>
        <v>0-6.06-79</v>
      </c>
      <c r="C1843" s="182">
        <f>'1. General information'!$R$8</f>
        <v>0</v>
      </c>
      <c r="D1843" s="182" t="s">
        <v>445</v>
      </c>
      <c r="E1843" s="183" t="s">
        <v>3391</v>
      </c>
      <c r="F1843" s="182" t="s">
        <v>3392</v>
      </c>
      <c r="G1843" s="184">
        <f>'6. Staff time'!K94</f>
        <v>0</v>
      </c>
    </row>
    <row r="1844" spans="1:7" x14ac:dyDescent="0.3">
      <c r="A1844" s="181">
        <v>1843</v>
      </c>
      <c r="B1844" s="181" t="str">
        <f t="shared" ref="B1844:B1907" si="53">CONCATENATE(LEFT(C1844,2),"-",E1844)</f>
        <v>0-6.06-80</v>
      </c>
      <c r="C1844" s="182">
        <f>'1. General information'!$R$8</f>
        <v>0</v>
      </c>
      <c r="D1844" s="182" t="s">
        <v>445</v>
      </c>
      <c r="E1844" s="183" t="s">
        <v>3393</v>
      </c>
      <c r="F1844" s="182" t="s">
        <v>3394</v>
      </c>
      <c r="G1844" s="184">
        <f>'6. Staff time'!K95</f>
        <v>0</v>
      </c>
    </row>
    <row r="1845" spans="1:7" x14ac:dyDescent="0.3">
      <c r="A1845" s="181">
        <v>1844</v>
      </c>
      <c r="B1845" s="181" t="str">
        <f t="shared" si="53"/>
        <v>0-6.06-81</v>
      </c>
      <c r="C1845" s="182">
        <f>'1. General information'!$R$8</f>
        <v>0</v>
      </c>
      <c r="D1845" s="182" t="s">
        <v>445</v>
      </c>
      <c r="E1845" s="183" t="s">
        <v>3395</v>
      </c>
      <c r="F1845" s="182" t="s">
        <v>3396</v>
      </c>
      <c r="G1845" s="184">
        <f>'6. Staff time'!K96</f>
        <v>0</v>
      </c>
    </row>
    <row r="1846" spans="1:7" x14ac:dyDescent="0.3">
      <c r="A1846" s="181">
        <v>1845</v>
      </c>
      <c r="B1846" s="181" t="str">
        <f t="shared" si="53"/>
        <v>0-6.06-82</v>
      </c>
      <c r="C1846" s="182">
        <f>'1. General information'!$R$8</f>
        <v>0</v>
      </c>
      <c r="D1846" s="182" t="s">
        <v>445</v>
      </c>
      <c r="E1846" s="183" t="s">
        <v>3397</v>
      </c>
      <c r="F1846" s="182" t="s">
        <v>3398</v>
      </c>
      <c r="G1846" s="184">
        <f>'6. Staff time'!K97</f>
        <v>0</v>
      </c>
    </row>
    <row r="1847" spans="1:7" x14ac:dyDescent="0.3">
      <c r="A1847" s="181">
        <v>1846</v>
      </c>
      <c r="B1847" s="181" t="str">
        <f t="shared" si="53"/>
        <v>0-6.06-83</v>
      </c>
      <c r="C1847" s="182">
        <f>'1. General information'!$R$8</f>
        <v>0</v>
      </c>
      <c r="D1847" s="182" t="s">
        <v>445</v>
      </c>
      <c r="E1847" s="183" t="s">
        <v>3399</v>
      </c>
      <c r="F1847" s="182" t="s">
        <v>3400</v>
      </c>
      <c r="G1847" s="184">
        <f>'6. Staff time'!K98</f>
        <v>0</v>
      </c>
    </row>
    <row r="1848" spans="1:7" x14ac:dyDescent="0.3">
      <c r="A1848" s="181">
        <v>1847</v>
      </c>
      <c r="B1848" s="181" t="str">
        <f t="shared" si="53"/>
        <v>0-6.06-84</v>
      </c>
      <c r="C1848" s="182">
        <f>'1. General information'!$R$8</f>
        <v>0</v>
      </c>
      <c r="D1848" s="182" t="s">
        <v>445</v>
      </c>
      <c r="E1848" s="183" t="s">
        <v>3401</v>
      </c>
      <c r="F1848" s="182" t="s">
        <v>3402</v>
      </c>
      <c r="G1848" s="184">
        <f>'6. Staff time'!K99</f>
        <v>0</v>
      </c>
    </row>
    <row r="1849" spans="1:7" x14ac:dyDescent="0.3">
      <c r="A1849" s="181">
        <v>1848</v>
      </c>
      <c r="B1849" s="181" t="str">
        <f t="shared" si="53"/>
        <v>0-6.06-85</v>
      </c>
      <c r="C1849" s="182">
        <f>'1. General information'!$R$8</f>
        <v>0</v>
      </c>
      <c r="D1849" s="182" t="s">
        <v>445</v>
      </c>
      <c r="E1849" s="183" t="s">
        <v>3403</v>
      </c>
      <c r="F1849" s="182" t="s">
        <v>3404</v>
      </c>
      <c r="G1849" s="184">
        <f>'6. Staff time'!K100</f>
        <v>0</v>
      </c>
    </row>
    <row r="1850" spans="1:7" x14ac:dyDescent="0.3">
      <c r="A1850" s="181">
        <v>1849</v>
      </c>
      <c r="B1850" s="181" t="str">
        <f t="shared" si="53"/>
        <v>0-6.06-86</v>
      </c>
      <c r="C1850" s="182">
        <f>'1. General information'!$R$8</f>
        <v>0</v>
      </c>
      <c r="D1850" s="182" t="s">
        <v>445</v>
      </c>
      <c r="E1850" s="183" t="s">
        <v>3405</v>
      </c>
      <c r="F1850" s="182" t="s">
        <v>3406</v>
      </c>
      <c r="G1850" s="184">
        <f>'6. Staff time'!K101</f>
        <v>0</v>
      </c>
    </row>
    <row r="1851" spans="1:7" x14ac:dyDescent="0.3">
      <c r="A1851" s="181">
        <v>1850</v>
      </c>
      <c r="B1851" s="181" t="str">
        <f t="shared" si="53"/>
        <v>0-6.06-87</v>
      </c>
      <c r="C1851" s="182">
        <f>'1. General information'!$R$8</f>
        <v>0</v>
      </c>
      <c r="D1851" s="182" t="s">
        <v>445</v>
      </c>
      <c r="E1851" s="183" t="s">
        <v>3407</v>
      </c>
      <c r="F1851" s="182" t="s">
        <v>3408</v>
      </c>
      <c r="G1851" s="184">
        <f>'6. Staff time'!K102</f>
        <v>0</v>
      </c>
    </row>
    <row r="1852" spans="1:7" x14ac:dyDescent="0.3">
      <c r="A1852" s="181">
        <v>1851</v>
      </c>
      <c r="B1852" s="181" t="str">
        <f t="shared" si="53"/>
        <v>0-6.06-88</v>
      </c>
      <c r="C1852" s="182">
        <f>'1. General information'!$R$8</f>
        <v>0</v>
      </c>
      <c r="D1852" s="182" t="s">
        <v>445</v>
      </c>
      <c r="E1852" s="183" t="s">
        <v>3409</v>
      </c>
      <c r="F1852" s="182" t="s">
        <v>3410</v>
      </c>
      <c r="G1852" s="184">
        <f>'6. Staff time'!K103</f>
        <v>0</v>
      </c>
    </row>
    <row r="1853" spans="1:7" x14ac:dyDescent="0.3">
      <c r="A1853" s="181">
        <v>1852</v>
      </c>
      <c r="B1853" s="181" t="str">
        <f t="shared" si="53"/>
        <v>0-6.06-89</v>
      </c>
      <c r="C1853" s="182">
        <f>'1. General information'!$R$8</f>
        <v>0</v>
      </c>
      <c r="D1853" s="182" t="s">
        <v>445</v>
      </c>
      <c r="E1853" s="183" t="s">
        <v>3411</v>
      </c>
      <c r="F1853" s="182" t="s">
        <v>3412</v>
      </c>
      <c r="G1853" s="184">
        <f>'6. Staff time'!K104</f>
        <v>0</v>
      </c>
    </row>
    <row r="1854" spans="1:7" x14ac:dyDescent="0.3">
      <c r="A1854" s="181">
        <v>1853</v>
      </c>
      <c r="B1854" s="181" t="str">
        <f t="shared" si="53"/>
        <v>0-6.06-90</v>
      </c>
      <c r="C1854" s="182">
        <f>'1. General information'!$R$8</f>
        <v>0</v>
      </c>
      <c r="D1854" s="182" t="s">
        <v>445</v>
      </c>
      <c r="E1854" s="183" t="s">
        <v>3413</v>
      </c>
      <c r="F1854" s="182" t="s">
        <v>3414</v>
      </c>
      <c r="G1854" s="184">
        <f>'6. Staff time'!K105</f>
        <v>0</v>
      </c>
    </row>
    <row r="1855" spans="1:7" x14ac:dyDescent="0.3">
      <c r="A1855" s="181">
        <v>1854</v>
      </c>
      <c r="B1855" s="181" t="str">
        <f t="shared" si="53"/>
        <v>0-6.06-91</v>
      </c>
      <c r="C1855" s="182">
        <f>'1. General information'!$R$8</f>
        <v>0</v>
      </c>
      <c r="D1855" s="182" t="s">
        <v>445</v>
      </c>
      <c r="E1855" s="183" t="s">
        <v>3415</v>
      </c>
      <c r="F1855" s="182" t="s">
        <v>3416</v>
      </c>
      <c r="G1855" s="184">
        <f>'6. Staff time'!K106</f>
        <v>0</v>
      </c>
    </row>
    <row r="1856" spans="1:7" x14ac:dyDescent="0.3">
      <c r="A1856" s="181">
        <v>1855</v>
      </c>
      <c r="B1856" s="181" t="str">
        <f t="shared" si="53"/>
        <v>0-6.06-92</v>
      </c>
      <c r="C1856" s="182">
        <f>'1. General information'!$R$8</f>
        <v>0</v>
      </c>
      <c r="D1856" s="182" t="s">
        <v>445</v>
      </c>
      <c r="E1856" s="183" t="s">
        <v>3417</v>
      </c>
      <c r="F1856" s="182" t="s">
        <v>3418</v>
      </c>
      <c r="G1856" s="184">
        <f>'6. Staff time'!K107</f>
        <v>0</v>
      </c>
    </row>
    <row r="1857" spans="1:7" x14ac:dyDescent="0.3">
      <c r="A1857" s="181">
        <v>1856</v>
      </c>
      <c r="B1857" s="181" t="str">
        <f t="shared" si="53"/>
        <v>0-6.06-93</v>
      </c>
      <c r="C1857" s="182">
        <f>'1. General information'!$R$8</f>
        <v>0</v>
      </c>
      <c r="D1857" s="182" t="s">
        <v>445</v>
      </c>
      <c r="E1857" s="183" t="s">
        <v>3419</v>
      </c>
      <c r="F1857" s="182" t="s">
        <v>3420</v>
      </c>
      <c r="G1857" s="184">
        <f>'6. Staff time'!K108</f>
        <v>0</v>
      </c>
    </row>
    <row r="1858" spans="1:7" x14ac:dyDescent="0.3">
      <c r="A1858" s="181">
        <v>1857</v>
      </c>
      <c r="B1858" s="181" t="str">
        <f t="shared" si="53"/>
        <v>0-6.06-94</v>
      </c>
      <c r="C1858" s="182">
        <f>'1. General information'!$R$8</f>
        <v>0</v>
      </c>
      <c r="D1858" s="182" t="s">
        <v>445</v>
      </c>
      <c r="E1858" s="183" t="s">
        <v>3421</v>
      </c>
      <c r="F1858" s="182" t="s">
        <v>3422</v>
      </c>
      <c r="G1858" s="184">
        <f>'6. Staff time'!K109</f>
        <v>0</v>
      </c>
    </row>
    <row r="1859" spans="1:7" x14ac:dyDescent="0.3">
      <c r="A1859" s="181">
        <v>1858</v>
      </c>
      <c r="B1859" s="181" t="str">
        <f t="shared" si="53"/>
        <v>0-6.06-95</v>
      </c>
      <c r="C1859" s="182">
        <f>'1. General information'!$R$8</f>
        <v>0</v>
      </c>
      <c r="D1859" s="182" t="s">
        <v>445</v>
      </c>
      <c r="E1859" s="183" t="s">
        <v>3423</v>
      </c>
      <c r="F1859" s="182" t="s">
        <v>3424</v>
      </c>
      <c r="G1859" s="184">
        <f>'6. Staff time'!K110</f>
        <v>0</v>
      </c>
    </row>
    <row r="1860" spans="1:7" x14ac:dyDescent="0.3">
      <c r="A1860" s="181">
        <v>1859</v>
      </c>
      <c r="B1860" s="181" t="str">
        <f t="shared" si="53"/>
        <v>0-6.06-96</v>
      </c>
      <c r="C1860" s="182">
        <f>'1. General information'!$R$8</f>
        <v>0</v>
      </c>
      <c r="D1860" s="182" t="s">
        <v>445</v>
      </c>
      <c r="E1860" s="183" t="s">
        <v>3425</v>
      </c>
      <c r="F1860" s="182" t="s">
        <v>3426</v>
      </c>
      <c r="G1860" s="184">
        <f>'6. Staff time'!K111</f>
        <v>0</v>
      </c>
    </row>
    <row r="1861" spans="1:7" x14ac:dyDescent="0.3">
      <c r="A1861" s="181">
        <v>1860</v>
      </c>
      <c r="B1861" s="181" t="str">
        <f t="shared" si="53"/>
        <v>0-6.06-97</v>
      </c>
      <c r="C1861" s="182">
        <f>'1. General information'!$R$8</f>
        <v>0</v>
      </c>
      <c r="D1861" s="182" t="s">
        <v>445</v>
      </c>
      <c r="E1861" s="183" t="s">
        <v>3427</v>
      </c>
      <c r="F1861" s="182" t="s">
        <v>3428</v>
      </c>
      <c r="G1861" s="184">
        <f>'6. Staff time'!K112</f>
        <v>0</v>
      </c>
    </row>
    <row r="1862" spans="1:7" x14ac:dyDescent="0.3">
      <c r="A1862" s="181">
        <v>1861</v>
      </c>
      <c r="B1862" s="181" t="str">
        <f t="shared" si="53"/>
        <v>0-6.06-98</v>
      </c>
      <c r="C1862" s="182">
        <f>'1. General information'!$R$8</f>
        <v>0</v>
      </c>
      <c r="D1862" s="182" t="s">
        <v>445</v>
      </c>
      <c r="E1862" s="183" t="s">
        <v>3429</v>
      </c>
      <c r="F1862" s="182" t="s">
        <v>3430</v>
      </c>
      <c r="G1862" s="184">
        <f>'6. Staff time'!K113</f>
        <v>0</v>
      </c>
    </row>
    <row r="1863" spans="1:7" x14ac:dyDescent="0.3">
      <c r="A1863" s="181">
        <v>1862</v>
      </c>
      <c r="B1863" s="181" t="str">
        <f t="shared" si="53"/>
        <v>0-6.06-99</v>
      </c>
      <c r="C1863" s="182">
        <f>'1. General information'!$R$8</f>
        <v>0</v>
      </c>
      <c r="D1863" s="182" t="s">
        <v>445</v>
      </c>
      <c r="E1863" s="183" t="s">
        <v>3431</v>
      </c>
      <c r="F1863" s="182" t="s">
        <v>3432</v>
      </c>
      <c r="G1863" s="184">
        <f>'6. Staff time'!K114</f>
        <v>0</v>
      </c>
    </row>
    <row r="1864" spans="1:7" x14ac:dyDescent="0.3">
      <c r="A1864" s="181">
        <v>1863</v>
      </c>
      <c r="B1864" s="181" t="str">
        <f t="shared" si="53"/>
        <v>0-6.06-100</v>
      </c>
      <c r="C1864" s="182">
        <f>'1. General information'!$R$8</f>
        <v>0</v>
      </c>
      <c r="D1864" s="182" t="s">
        <v>445</v>
      </c>
      <c r="E1864" s="183" t="s">
        <v>3433</v>
      </c>
      <c r="F1864" s="182" t="s">
        <v>3434</v>
      </c>
      <c r="G1864" s="184">
        <f>'6. Staff time'!K115</f>
        <v>0</v>
      </c>
    </row>
    <row r="1865" spans="1:7" x14ac:dyDescent="0.3">
      <c r="A1865" s="181">
        <v>1864</v>
      </c>
      <c r="B1865" s="181" t="str">
        <f t="shared" si="53"/>
        <v>0-6.06-101</v>
      </c>
      <c r="C1865" s="182">
        <f>'1. General information'!$R$8</f>
        <v>0</v>
      </c>
      <c r="D1865" s="182" t="s">
        <v>445</v>
      </c>
      <c r="E1865" s="183" t="s">
        <v>3435</v>
      </c>
      <c r="F1865" s="182" t="s">
        <v>3436</v>
      </c>
      <c r="G1865" s="184">
        <f>'6. Staff time'!K116</f>
        <v>0</v>
      </c>
    </row>
    <row r="1866" spans="1:7" x14ac:dyDescent="0.3">
      <c r="A1866" s="181">
        <v>1865</v>
      </c>
      <c r="B1866" s="181" t="str">
        <f t="shared" si="53"/>
        <v>0-6.06-102</v>
      </c>
      <c r="C1866" s="182">
        <f>'1. General information'!$R$8</f>
        <v>0</v>
      </c>
      <c r="D1866" s="182" t="s">
        <v>445</v>
      </c>
      <c r="E1866" s="183" t="s">
        <v>3437</v>
      </c>
      <c r="F1866" s="182" t="s">
        <v>3438</v>
      </c>
      <c r="G1866" s="184">
        <f>'6. Staff time'!K117</f>
        <v>0</v>
      </c>
    </row>
    <row r="1867" spans="1:7" x14ac:dyDescent="0.3">
      <c r="A1867" s="181">
        <v>1866</v>
      </c>
      <c r="B1867" s="181" t="str">
        <f t="shared" si="53"/>
        <v>0-6.06-103</v>
      </c>
      <c r="C1867" s="182">
        <f>'1. General information'!$R$8</f>
        <v>0</v>
      </c>
      <c r="D1867" s="182" t="s">
        <v>445</v>
      </c>
      <c r="E1867" s="183" t="s">
        <v>3439</v>
      </c>
      <c r="F1867" s="182" t="s">
        <v>3440</v>
      </c>
      <c r="G1867" s="184">
        <f>'6. Staff time'!K118</f>
        <v>0</v>
      </c>
    </row>
    <row r="1868" spans="1:7" x14ac:dyDescent="0.3">
      <c r="A1868" s="181">
        <v>1867</v>
      </c>
      <c r="B1868" s="181" t="str">
        <f t="shared" si="53"/>
        <v>0-6.06-104</v>
      </c>
      <c r="C1868" s="182">
        <f>'1. General information'!$R$8</f>
        <v>0</v>
      </c>
      <c r="D1868" s="182" t="s">
        <v>445</v>
      </c>
      <c r="E1868" s="183" t="s">
        <v>3441</v>
      </c>
      <c r="F1868" s="182" t="s">
        <v>3442</v>
      </c>
      <c r="G1868" s="184">
        <f>'6. Staff time'!K119</f>
        <v>0</v>
      </c>
    </row>
    <row r="1869" spans="1:7" x14ac:dyDescent="0.3">
      <c r="A1869" s="181">
        <v>1868</v>
      </c>
      <c r="B1869" s="181" t="str">
        <f t="shared" si="53"/>
        <v>0-6.06-105</v>
      </c>
      <c r="C1869" s="182">
        <f>'1. General information'!$R$8</f>
        <v>0</v>
      </c>
      <c r="D1869" s="182" t="s">
        <v>445</v>
      </c>
      <c r="E1869" s="183" t="s">
        <v>3443</v>
      </c>
      <c r="F1869" s="182" t="s">
        <v>3444</v>
      </c>
      <c r="G1869" s="184">
        <f>'6. Staff time'!K120</f>
        <v>0</v>
      </c>
    </row>
    <row r="1870" spans="1:7" x14ac:dyDescent="0.3">
      <c r="A1870" s="181">
        <v>1869</v>
      </c>
      <c r="B1870" s="181" t="str">
        <f t="shared" si="53"/>
        <v>0-6.06-106</v>
      </c>
      <c r="C1870" s="182">
        <f>'1. General information'!$R$8</f>
        <v>0</v>
      </c>
      <c r="D1870" s="182" t="s">
        <v>445</v>
      </c>
      <c r="E1870" s="183" t="s">
        <v>3445</v>
      </c>
      <c r="F1870" s="182" t="s">
        <v>3446</v>
      </c>
      <c r="G1870" s="184">
        <f>'6. Staff time'!K121</f>
        <v>0</v>
      </c>
    </row>
    <row r="1871" spans="1:7" x14ac:dyDescent="0.3">
      <c r="A1871" s="181">
        <v>1870</v>
      </c>
      <c r="B1871" s="181" t="str">
        <f t="shared" si="53"/>
        <v>0-6.06-107</v>
      </c>
      <c r="C1871" s="182">
        <f>'1. General information'!$R$8</f>
        <v>0</v>
      </c>
      <c r="D1871" s="182" t="s">
        <v>445</v>
      </c>
      <c r="E1871" s="183" t="s">
        <v>3447</v>
      </c>
      <c r="F1871" s="182" t="s">
        <v>3448</v>
      </c>
      <c r="G1871" s="184">
        <f>'6. Staff time'!K122</f>
        <v>0</v>
      </c>
    </row>
    <row r="1872" spans="1:7" x14ac:dyDescent="0.3">
      <c r="A1872" s="181">
        <v>1871</v>
      </c>
      <c r="B1872" s="181" t="str">
        <f t="shared" si="53"/>
        <v>0-6.06-108</v>
      </c>
      <c r="C1872" s="182">
        <f>'1. General information'!$R$8</f>
        <v>0</v>
      </c>
      <c r="D1872" s="182" t="s">
        <v>445</v>
      </c>
      <c r="E1872" s="183" t="s">
        <v>3449</v>
      </c>
      <c r="F1872" s="182" t="s">
        <v>3450</v>
      </c>
      <c r="G1872" s="184">
        <f>'6. Staff time'!K123</f>
        <v>0</v>
      </c>
    </row>
    <row r="1873" spans="1:7" x14ac:dyDescent="0.3">
      <c r="A1873" s="181">
        <v>1872</v>
      </c>
      <c r="B1873" s="181" t="str">
        <f t="shared" si="53"/>
        <v>0-6.06-109</v>
      </c>
      <c r="C1873" s="182">
        <f>'1. General information'!$R$8</f>
        <v>0</v>
      </c>
      <c r="D1873" s="182" t="s">
        <v>445</v>
      </c>
      <c r="E1873" s="183" t="s">
        <v>3451</v>
      </c>
      <c r="F1873" s="182" t="s">
        <v>3452</v>
      </c>
      <c r="G1873" s="184">
        <f>'6. Staff time'!K124</f>
        <v>0</v>
      </c>
    </row>
    <row r="1874" spans="1:7" x14ac:dyDescent="0.3">
      <c r="A1874" s="181">
        <v>1873</v>
      </c>
      <c r="B1874" s="181" t="str">
        <f t="shared" si="53"/>
        <v>0-6.06-110</v>
      </c>
      <c r="C1874" s="182">
        <f>'1. General information'!$R$8</f>
        <v>0</v>
      </c>
      <c r="D1874" s="182" t="s">
        <v>445</v>
      </c>
      <c r="E1874" s="183" t="s">
        <v>3453</v>
      </c>
      <c r="F1874" s="182" t="s">
        <v>3454</v>
      </c>
      <c r="G1874" s="184">
        <f>'6. Staff time'!K125</f>
        <v>0</v>
      </c>
    </row>
    <row r="1875" spans="1:7" x14ac:dyDescent="0.3">
      <c r="A1875" s="181">
        <v>1874</v>
      </c>
      <c r="B1875" s="181" t="str">
        <f t="shared" si="53"/>
        <v>0-6.06-111</v>
      </c>
      <c r="C1875" s="182">
        <f>'1. General information'!$R$8</f>
        <v>0</v>
      </c>
      <c r="D1875" s="182" t="s">
        <v>445</v>
      </c>
      <c r="E1875" s="183" t="s">
        <v>3455</v>
      </c>
      <c r="F1875" s="182" t="s">
        <v>3456</v>
      </c>
      <c r="G1875" s="184">
        <f>'6. Staff time'!K126</f>
        <v>0</v>
      </c>
    </row>
    <row r="1876" spans="1:7" x14ac:dyDescent="0.3">
      <c r="A1876" s="181">
        <v>1875</v>
      </c>
      <c r="B1876" s="181" t="str">
        <f t="shared" si="53"/>
        <v>0-6.06-112</v>
      </c>
      <c r="C1876" s="182">
        <f>'1. General information'!$R$8</f>
        <v>0</v>
      </c>
      <c r="D1876" s="182" t="s">
        <v>445</v>
      </c>
      <c r="E1876" s="183" t="s">
        <v>3457</v>
      </c>
      <c r="F1876" s="182" t="s">
        <v>3458</v>
      </c>
      <c r="G1876" s="184">
        <f>'6. Staff time'!K127</f>
        <v>0</v>
      </c>
    </row>
    <row r="1877" spans="1:7" x14ac:dyDescent="0.3">
      <c r="A1877" s="181">
        <v>1876</v>
      </c>
      <c r="B1877" s="181" t="str">
        <f t="shared" si="53"/>
        <v>0-6.06-113</v>
      </c>
      <c r="C1877" s="182">
        <f>'1. General information'!$R$8</f>
        <v>0</v>
      </c>
      <c r="D1877" s="182" t="s">
        <v>445</v>
      </c>
      <c r="E1877" s="183" t="s">
        <v>3459</v>
      </c>
      <c r="F1877" s="182" t="s">
        <v>3460</v>
      </c>
      <c r="G1877" s="184">
        <f>'6. Staff time'!K128</f>
        <v>0</v>
      </c>
    </row>
    <row r="1878" spans="1:7" x14ac:dyDescent="0.3">
      <c r="A1878" s="181">
        <v>1877</v>
      </c>
      <c r="B1878" s="181" t="str">
        <f t="shared" si="53"/>
        <v>0-6.06-114</v>
      </c>
      <c r="C1878" s="182">
        <f>'1. General information'!$R$8</f>
        <v>0</v>
      </c>
      <c r="D1878" s="182" t="s">
        <v>445</v>
      </c>
      <c r="E1878" s="183" t="s">
        <v>3461</v>
      </c>
      <c r="F1878" s="182" t="s">
        <v>3462</v>
      </c>
      <c r="G1878" s="184">
        <f>'6. Staff time'!K129</f>
        <v>0</v>
      </c>
    </row>
    <row r="1879" spans="1:7" x14ac:dyDescent="0.3">
      <c r="A1879" s="181">
        <v>1878</v>
      </c>
      <c r="B1879" s="181" t="str">
        <f t="shared" si="53"/>
        <v>0-6.06-115</v>
      </c>
      <c r="C1879" s="182">
        <f>'1. General information'!$R$8</f>
        <v>0</v>
      </c>
      <c r="D1879" s="182" t="s">
        <v>445</v>
      </c>
      <c r="E1879" s="183" t="s">
        <v>3463</v>
      </c>
      <c r="F1879" s="182" t="s">
        <v>3464</v>
      </c>
      <c r="G1879" s="184">
        <f>'6. Staff time'!K130</f>
        <v>0</v>
      </c>
    </row>
    <row r="1880" spans="1:7" x14ac:dyDescent="0.3">
      <c r="A1880" s="181">
        <v>1879</v>
      </c>
      <c r="B1880" s="181" t="str">
        <f t="shared" si="53"/>
        <v>0-6.06-116</v>
      </c>
      <c r="C1880" s="182">
        <f>'1. General information'!$R$8</f>
        <v>0</v>
      </c>
      <c r="D1880" s="182" t="s">
        <v>445</v>
      </c>
      <c r="E1880" s="183" t="s">
        <v>3465</v>
      </c>
      <c r="F1880" s="182" t="s">
        <v>3466</v>
      </c>
      <c r="G1880" s="184">
        <f>'6. Staff time'!K131</f>
        <v>0</v>
      </c>
    </row>
    <row r="1881" spans="1:7" x14ac:dyDescent="0.3">
      <c r="A1881" s="181">
        <v>1880</v>
      </c>
      <c r="B1881" s="181" t="str">
        <f t="shared" si="53"/>
        <v>0-6.06-117</v>
      </c>
      <c r="C1881" s="182">
        <f>'1. General information'!$R$8</f>
        <v>0</v>
      </c>
      <c r="D1881" s="182" t="s">
        <v>445</v>
      </c>
      <c r="E1881" s="183" t="s">
        <v>3467</v>
      </c>
      <c r="F1881" s="182" t="s">
        <v>3468</v>
      </c>
      <c r="G1881" s="184">
        <f>'6. Staff time'!K132</f>
        <v>0</v>
      </c>
    </row>
    <row r="1882" spans="1:7" x14ac:dyDescent="0.3">
      <c r="A1882" s="181">
        <v>1881</v>
      </c>
      <c r="B1882" s="181" t="str">
        <f t="shared" si="53"/>
        <v>0-6.06-118</v>
      </c>
      <c r="C1882" s="182">
        <f>'1. General information'!$R$8</f>
        <v>0</v>
      </c>
      <c r="D1882" s="182" t="s">
        <v>445</v>
      </c>
      <c r="E1882" s="183" t="s">
        <v>3469</v>
      </c>
      <c r="F1882" s="182" t="s">
        <v>3470</v>
      </c>
      <c r="G1882" s="184">
        <f>'6. Staff time'!K133</f>
        <v>0</v>
      </c>
    </row>
    <row r="1883" spans="1:7" x14ac:dyDescent="0.3">
      <c r="A1883" s="181">
        <v>1882</v>
      </c>
      <c r="B1883" s="181" t="str">
        <f t="shared" si="53"/>
        <v>0-6.06-119</v>
      </c>
      <c r="C1883" s="182">
        <f>'1. General information'!$R$8</f>
        <v>0</v>
      </c>
      <c r="D1883" s="182" t="s">
        <v>445</v>
      </c>
      <c r="E1883" s="183" t="s">
        <v>3471</v>
      </c>
      <c r="F1883" s="182" t="s">
        <v>3472</v>
      </c>
      <c r="G1883" s="184">
        <f>'6. Staff time'!K134</f>
        <v>0</v>
      </c>
    </row>
    <row r="1884" spans="1:7" x14ac:dyDescent="0.3">
      <c r="A1884" s="181">
        <v>1883</v>
      </c>
      <c r="B1884" s="181" t="str">
        <f t="shared" si="53"/>
        <v>0-6.06-120</v>
      </c>
      <c r="C1884" s="182">
        <f>'1. General information'!$R$8</f>
        <v>0</v>
      </c>
      <c r="D1884" s="182" t="s">
        <v>445</v>
      </c>
      <c r="E1884" s="183" t="s">
        <v>3473</v>
      </c>
      <c r="F1884" s="182" t="s">
        <v>3474</v>
      </c>
      <c r="G1884" s="184">
        <f>'6. Staff time'!K135</f>
        <v>0</v>
      </c>
    </row>
    <row r="1885" spans="1:7" x14ac:dyDescent="0.3">
      <c r="A1885" s="181">
        <v>1884</v>
      </c>
      <c r="B1885" s="181" t="str">
        <f t="shared" si="53"/>
        <v>0-6.06-121</v>
      </c>
      <c r="C1885" s="182">
        <f>'1. General information'!$R$8</f>
        <v>0</v>
      </c>
      <c r="D1885" s="182" t="s">
        <v>445</v>
      </c>
      <c r="E1885" s="183" t="s">
        <v>3475</v>
      </c>
      <c r="F1885" s="182" t="s">
        <v>3476</v>
      </c>
      <c r="G1885" s="184">
        <f>'6. Staff time'!K136</f>
        <v>0</v>
      </c>
    </row>
    <row r="1886" spans="1:7" x14ac:dyDescent="0.3">
      <c r="A1886" s="181">
        <v>1885</v>
      </c>
      <c r="B1886" s="181" t="str">
        <f t="shared" si="53"/>
        <v>0-6.06-122</v>
      </c>
      <c r="C1886" s="182">
        <f>'1. General information'!$R$8</f>
        <v>0</v>
      </c>
      <c r="D1886" s="182" t="s">
        <v>445</v>
      </c>
      <c r="E1886" s="183" t="s">
        <v>3477</v>
      </c>
      <c r="F1886" s="182" t="s">
        <v>3478</v>
      </c>
      <c r="G1886" s="184">
        <f>'6. Staff time'!K137</f>
        <v>0</v>
      </c>
    </row>
    <row r="1887" spans="1:7" x14ac:dyDescent="0.3">
      <c r="A1887" s="181">
        <v>1886</v>
      </c>
      <c r="B1887" s="181" t="str">
        <f t="shared" si="53"/>
        <v>0-6.06-123</v>
      </c>
      <c r="C1887" s="182">
        <f>'1. General information'!$R$8</f>
        <v>0</v>
      </c>
      <c r="D1887" s="182" t="s">
        <v>445</v>
      </c>
      <c r="E1887" s="183" t="s">
        <v>3479</v>
      </c>
      <c r="F1887" s="182" t="s">
        <v>3480</v>
      </c>
      <c r="G1887" s="184">
        <f>'6. Staff time'!K138</f>
        <v>0</v>
      </c>
    </row>
    <row r="1888" spans="1:7" x14ac:dyDescent="0.3">
      <c r="A1888" s="181">
        <v>1887</v>
      </c>
      <c r="B1888" s="181" t="str">
        <f t="shared" si="53"/>
        <v>0-6.06-124</v>
      </c>
      <c r="C1888" s="182">
        <f>'1. General information'!$R$8</f>
        <v>0</v>
      </c>
      <c r="D1888" s="182" t="s">
        <v>445</v>
      </c>
      <c r="E1888" s="183" t="s">
        <v>3481</v>
      </c>
      <c r="F1888" s="182" t="s">
        <v>3482</v>
      </c>
      <c r="G1888" s="184">
        <f>'6. Staff time'!K139</f>
        <v>0</v>
      </c>
    </row>
    <row r="1889" spans="1:7" x14ac:dyDescent="0.3">
      <c r="A1889" s="181">
        <v>1888</v>
      </c>
      <c r="B1889" s="181" t="str">
        <f t="shared" si="53"/>
        <v>0-6.06-125</v>
      </c>
      <c r="C1889" s="182">
        <f>'1. General information'!$R$8</f>
        <v>0</v>
      </c>
      <c r="D1889" s="182" t="s">
        <v>445</v>
      </c>
      <c r="E1889" s="183" t="s">
        <v>3483</v>
      </c>
      <c r="F1889" s="182" t="s">
        <v>3484</v>
      </c>
      <c r="G1889" s="184">
        <f>'6. Staff time'!K140</f>
        <v>0</v>
      </c>
    </row>
    <row r="1890" spans="1:7" x14ac:dyDescent="0.3">
      <c r="A1890" s="181">
        <v>1889</v>
      </c>
      <c r="B1890" s="181" t="str">
        <f t="shared" si="53"/>
        <v>0-6.06-126</v>
      </c>
      <c r="C1890" s="182">
        <f>'1. General information'!$R$8</f>
        <v>0</v>
      </c>
      <c r="D1890" s="182" t="s">
        <v>445</v>
      </c>
      <c r="E1890" s="183" t="s">
        <v>3485</v>
      </c>
      <c r="F1890" s="182" t="s">
        <v>3486</v>
      </c>
      <c r="G1890" s="184">
        <f>'6. Staff time'!K141</f>
        <v>0</v>
      </c>
    </row>
    <row r="1891" spans="1:7" x14ac:dyDescent="0.3">
      <c r="A1891" s="181">
        <v>1890</v>
      </c>
      <c r="B1891" s="181" t="str">
        <f t="shared" si="53"/>
        <v>0-6.06-127</v>
      </c>
      <c r="C1891" s="182">
        <f>'1. General information'!$R$8</f>
        <v>0</v>
      </c>
      <c r="D1891" s="182" t="s">
        <v>445</v>
      </c>
      <c r="E1891" s="183" t="s">
        <v>3487</v>
      </c>
      <c r="F1891" s="182" t="s">
        <v>3488</v>
      </c>
      <c r="G1891" s="184">
        <f>'6. Staff time'!K142</f>
        <v>0</v>
      </c>
    </row>
    <row r="1892" spans="1:7" x14ac:dyDescent="0.3">
      <c r="A1892" s="181">
        <v>1891</v>
      </c>
      <c r="B1892" s="181" t="str">
        <f t="shared" si="53"/>
        <v>0-6.06-128</v>
      </c>
      <c r="C1892" s="182">
        <f>'1. General information'!$R$8</f>
        <v>0</v>
      </c>
      <c r="D1892" s="182" t="s">
        <v>445</v>
      </c>
      <c r="E1892" s="183" t="s">
        <v>3489</v>
      </c>
      <c r="F1892" s="182" t="s">
        <v>3490</v>
      </c>
      <c r="G1892" s="184">
        <f>'6. Staff time'!K143</f>
        <v>0</v>
      </c>
    </row>
    <row r="1893" spans="1:7" x14ac:dyDescent="0.3">
      <c r="A1893" s="181">
        <v>1892</v>
      </c>
      <c r="B1893" s="181" t="str">
        <f t="shared" si="53"/>
        <v>0-6.06-129</v>
      </c>
      <c r="C1893" s="182">
        <f>'1. General information'!$R$8</f>
        <v>0</v>
      </c>
      <c r="D1893" s="182" t="s">
        <v>445</v>
      </c>
      <c r="E1893" s="183" t="s">
        <v>3491</v>
      </c>
      <c r="F1893" s="182" t="s">
        <v>3492</v>
      </c>
      <c r="G1893" s="184">
        <f>'6. Staff time'!K144</f>
        <v>0</v>
      </c>
    </row>
    <row r="1894" spans="1:7" x14ac:dyDescent="0.3">
      <c r="A1894" s="181">
        <v>1893</v>
      </c>
      <c r="B1894" s="181" t="str">
        <f t="shared" si="53"/>
        <v>0-6.06-130</v>
      </c>
      <c r="C1894" s="182">
        <f>'1. General information'!$R$8</f>
        <v>0</v>
      </c>
      <c r="D1894" s="182" t="s">
        <v>445</v>
      </c>
      <c r="E1894" s="183" t="s">
        <v>3493</v>
      </c>
      <c r="F1894" s="182" t="s">
        <v>3494</v>
      </c>
      <c r="G1894" s="184">
        <f>'6. Staff time'!K145</f>
        <v>0</v>
      </c>
    </row>
    <row r="1895" spans="1:7" x14ac:dyDescent="0.3">
      <c r="A1895" s="181">
        <v>1894</v>
      </c>
      <c r="B1895" s="181" t="str">
        <f t="shared" si="53"/>
        <v>0-6.07-1</v>
      </c>
      <c r="C1895" s="182">
        <f>'1. General information'!$R$8</f>
        <v>0</v>
      </c>
      <c r="D1895" s="182" t="s">
        <v>445</v>
      </c>
      <c r="E1895" s="183" t="s">
        <v>3495</v>
      </c>
      <c r="F1895" s="182" t="s">
        <v>3496</v>
      </c>
      <c r="G1895" s="184">
        <f>'6. Staff time'!N16</f>
        <v>0</v>
      </c>
    </row>
    <row r="1896" spans="1:7" x14ac:dyDescent="0.3">
      <c r="A1896" s="181">
        <v>1895</v>
      </c>
      <c r="B1896" s="181" t="str">
        <f t="shared" si="53"/>
        <v>0-6.07-2</v>
      </c>
      <c r="C1896" s="182">
        <f>'1. General information'!$R$8</f>
        <v>0</v>
      </c>
      <c r="D1896" s="182" t="s">
        <v>445</v>
      </c>
      <c r="E1896" s="183" t="s">
        <v>3497</v>
      </c>
      <c r="F1896" s="182" t="s">
        <v>3498</v>
      </c>
      <c r="G1896" s="184">
        <f>'6. Staff time'!N17</f>
        <v>0</v>
      </c>
    </row>
    <row r="1897" spans="1:7" x14ac:dyDescent="0.3">
      <c r="A1897" s="181">
        <v>1896</v>
      </c>
      <c r="B1897" s="181" t="str">
        <f t="shared" si="53"/>
        <v>0-6.07-3</v>
      </c>
      <c r="C1897" s="182">
        <f>'1. General information'!$R$8</f>
        <v>0</v>
      </c>
      <c r="D1897" s="182" t="s">
        <v>445</v>
      </c>
      <c r="E1897" s="183" t="s">
        <v>3499</v>
      </c>
      <c r="F1897" s="182" t="s">
        <v>3500</v>
      </c>
      <c r="G1897" s="184">
        <f>'6. Staff time'!N18</f>
        <v>0</v>
      </c>
    </row>
    <row r="1898" spans="1:7" x14ac:dyDescent="0.3">
      <c r="A1898" s="181">
        <v>1897</v>
      </c>
      <c r="B1898" s="181" t="str">
        <f t="shared" si="53"/>
        <v>0-6.07-4</v>
      </c>
      <c r="C1898" s="182">
        <f>'1. General information'!$R$8</f>
        <v>0</v>
      </c>
      <c r="D1898" s="182" t="s">
        <v>445</v>
      </c>
      <c r="E1898" s="183" t="s">
        <v>3501</v>
      </c>
      <c r="F1898" s="182" t="s">
        <v>3502</v>
      </c>
      <c r="G1898" s="184">
        <f>'6. Staff time'!N19</f>
        <v>0</v>
      </c>
    </row>
    <row r="1899" spans="1:7" x14ac:dyDescent="0.3">
      <c r="A1899" s="181">
        <v>1898</v>
      </c>
      <c r="B1899" s="181" t="str">
        <f t="shared" si="53"/>
        <v>0-6.07-5</v>
      </c>
      <c r="C1899" s="182">
        <f>'1. General information'!$R$8</f>
        <v>0</v>
      </c>
      <c r="D1899" s="182" t="s">
        <v>445</v>
      </c>
      <c r="E1899" s="183" t="s">
        <v>3503</v>
      </c>
      <c r="F1899" s="182" t="s">
        <v>3504</v>
      </c>
      <c r="G1899" s="184">
        <f>'6. Staff time'!N20</f>
        <v>0</v>
      </c>
    </row>
    <row r="1900" spans="1:7" x14ac:dyDescent="0.3">
      <c r="A1900" s="181">
        <v>1899</v>
      </c>
      <c r="B1900" s="181" t="str">
        <f t="shared" si="53"/>
        <v>0-6.07-6</v>
      </c>
      <c r="C1900" s="182">
        <f>'1. General information'!$R$8</f>
        <v>0</v>
      </c>
      <c r="D1900" s="182" t="s">
        <v>445</v>
      </c>
      <c r="E1900" s="183" t="s">
        <v>3505</v>
      </c>
      <c r="F1900" s="182" t="s">
        <v>3506</v>
      </c>
      <c r="G1900" s="184">
        <f>'6. Staff time'!N21</f>
        <v>0</v>
      </c>
    </row>
    <row r="1901" spans="1:7" x14ac:dyDescent="0.3">
      <c r="A1901" s="181">
        <v>1900</v>
      </c>
      <c r="B1901" s="181" t="str">
        <f t="shared" si="53"/>
        <v>0-6.07-7</v>
      </c>
      <c r="C1901" s="182">
        <f>'1. General information'!$R$8</f>
        <v>0</v>
      </c>
      <c r="D1901" s="182" t="s">
        <v>445</v>
      </c>
      <c r="E1901" s="183" t="s">
        <v>3507</v>
      </c>
      <c r="F1901" s="182" t="s">
        <v>3508</v>
      </c>
      <c r="G1901" s="184">
        <f>'6. Staff time'!N22</f>
        <v>0</v>
      </c>
    </row>
    <row r="1902" spans="1:7" x14ac:dyDescent="0.3">
      <c r="A1902" s="181">
        <v>1901</v>
      </c>
      <c r="B1902" s="181" t="str">
        <f t="shared" si="53"/>
        <v>0-6.07-8</v>
      </c>
      <c r="C1902" s="182">
        <f>'1. General information'!$R$8</f>
        <v>0</v>
      </c>
      <c r="D1902" s="182" t="s">
        <v>445</v>
      </c>
      <c r="E1902" s="183" t="s">
        <v>3509</v>
      </c>
      <c r="F1902" s="182" t="s">
        <v>3510</v>
      </c>
      <c r="G1902" s="184">
        <f>'6. Staff time'!N23</f>
        <v>0</v>
      </c>
    </row>
    <row r="1903" spans="1:7" x14ac:dyDescent="0.3">
      <c r="A1903" s="181">
        <v>1902</v>
      </c>
      <c r="B1903" s="181" t="str">
        <f t="shared" si="53"/>
        <v>0-6.07-9</v>
      </c>
      <c r="C1903" s="182">
        <f>'1. General information'!$R$8</f>
        <v>0</v>
      </c>
      <c r="D1903" s="182" t="s">
        <v>445</v>
      </c>
      <c r="E1903" s="183" t="s">
        <v>3511</v>
      </c>
      <c r="F1903" s="182" t="s">
        <v>3512</v>
      </c>
      <c r="G1903" s="184">
        <f>'6. Staff time'!N24</f>
        <v>0</v>
      </c>
    </row>
    <row r="1904" spans="1:7" x14ac:dyDescent="0.3">
      <c r="A1904" s="181">
        <v>1903</v>
      </c>
      <c r="B1904" s="181" t="str">
        <f t="shared" si="53"/>
        <v>0-6.07-10</v>
      </c>
      <c r="C1904" s="182">
        <f>'1. General information'!$R$8</f>
        <v>0</v>
      </c>
      <c r="D1904" s="182" t="s">
        <v>445</v>
      </c>
      <c r="E1904" s="183" t="s">
        <v>3513</v>
      </c>
      <c r="F1904" s="182" t="s">
        <v>3514</v>
      </c>
      <c r="G1904" s="184">
        <f>'6. Staff time'!N25</f>
        <v>0</v>
      </c>
    </row>
    <row r="1905" spans="1:7" x14ac:dyDescent="0.3">
      <c r="A1905" s="181">
        <v>1904</v>
      </c>
      <c r="B1905" s="181" t="str">
        <f t="shared" si="53"/>
        <v>0-6.07-11</v>
      </c>
      <c r="C1905" s="182">
        <f>'1. General information'!$R$8</f>
        <v>0</v>
      </c>
      <c r="D1905" s="182" t="s">
        <v>445</v>
      </c>
      <c r="E1905" s="183" t="s">
        <v>3515</v>
      </c>
      <c r="F1905" s="182" t="s">
        <v>3516</v>
      </c>
      <c r="G1905" s="184">
        <f>'6. Staff time'!N26</f>
        <v>0</v>
      </c>
    </row>
    <row r="1906" spans="1:7" x14ac:dyDescent="0.3">
      <c r="A1906" s="181">
        <v>1905</v>
      </c>
      <c r="B1906" s="181" t="str">
        <f t="shared" si="53"/>
        <v>0-6.07-12</v>
      </c>
      <c r="C1906" s="182">
        <f>'1. General information'!$R$8</f>
        <v>0</v>
      </c>
      <c r="D1906" s="182" t="s">
        <v>445</v>
      </c>
      <c r="E1906" s="183" t="s">
        <v>3517</v>
      </c>
      <c r="F1906" s="182" t="s">
        <v>3518</v>
      </c>
      <c r="G1906" s="184">
        <f>'6. Staff time'!N27</f>
        <v>0</v>
      </c>
    </row>
    <row r="1907" spans="1:7" x14ac:dyDescent="0.3">
      <c r="A1907" s="181">
        <v>1906</v>
      </c>
      <c r="B1907" s="181" t="str">
        <f t="shared" si="53"/>
        <v>0-6.07-13</v>
      </c>
      <c r="C1907" s="182">
        <f>'1. General information'!$R$8</f>
        <v>0</v>
      </c>
      <c r="D1907" s="182" t="s">
        <v>445</v>
      </c>
      <c r="E1907" s="183" t="s">
        <v>3519</v>
      </c>
      <c r="F1907" s="182" t="s">
        <v>3520</v>
      </c>
      <c r="G1907" s="184">
        <f>'6. Staff time'!N28</f>
        <v>0</v>
      </c>
    </row>
    <row r="1908" spans="1:7" x14ac:dyDescent="0.3">
      <c r="A1908" s="181">
        <v>1907</v>
      </c>
      <c r="B1908" s="181" t="str">
        <f t="shared" ref="B1908:B1971" si="54">CONCATENATE(LEFT(C1908,2),"-",E1908)</f>
        <v>0-6.07-14</v>
      </c>
      <c r="C1908" s="182">
        <f>'1. General information'!$R$8</f>
        <v>0</v>
      </c>
      <c r="D1908" s="182" t="s">
        <v>445</v>
      </c>
      <c r="E1908" s="183" t="s">
        <v>3521</v>
      </c>
      <c r="F1908" s="182" t="s">
        <v>3522</v>
      </c>
      <c r="G1908" s="184">
        <f>'6. Staff time'!N29</f>
        <v>0</v>
      </c>
    </row>
    <row r="1909" spans="1:7" x14ac:dyDescent="0.3">
      <c r="A1909" s="181">
        <v>1908</v>
      </c>
      <c r="B1909" s="181" t="str">
        <f t="shared" si="54"/>
        <v>0-6.07-15</v>
      </c>
      <c r="C1909" s="182">
        <f>'1. General information'!$R$8</f>
        <v>0</v>
      </c>
      <c r="D1909" s="182" t="s">
        <v>445</v>
      </c>
      <c r="E1909" s="183" t="s">
        <v>3523</v>
      </c>
      <c r="F1909" s="182" t="s">
        <v>3524</v>
      </c>
      <c r="G1909" s="184">
        <f>'6. Staff time'!N30</f>
        <v>0</v>
      </c>
    </row>
    <row r="1910" spans="1:7" x14ac:dyDescent="0.3">
      <c r="A1910" s="181">
        <v>1909</v>
      </c>
      <c r="B1910" s="181" t="str">
        <f t="shared" si="54"/>
        <v>0-6.07-16</v>
      </c>
      <c r="C1910" s="182">
        <f>'1. General information'!$R$8</f>
        <v>0</v>
      </c>
      <c r="D1910" s="182" t="s">
        <v>445</v>
      </c>
      <c r="E1910" s="183" t="s">
        <v>3525</v>
      </c>
      <c r="F1910" s="182" t="s">
        <v>3526</v>
      </c>
      <c r="G1910" s="184">
        <f>'6. Staff time'!N31</f>
        <v>0</v>
      </c>
    </row>
    <row r="1911" spans="1:7" x14ac:dyDescent="0.3">
      <c r="A1911" s="181">
        <v>1910</v>
      </c>
      <c r="B1911" s="181" t="str">
        <f t="shared" si="54"/>
        <v>0-6.07-17</v>
      </c>
      <c r="C1911" s="182">
        <f>'1. General information'!$R$8</f>
        <v>0</v>
      </c>
      <c r="D1911" s="182" t="s">
        <v>445</v>
      </c>
      <c r="E1911" s="183" t="s">
        <v>3527</v>
      </c>
      <c r="F1911" s="182" t="s">
        <v>3528</v>
      </c>
      <c r="G1911" s="184">
        <f>'6. Staff time'!N32</f>
        <v>0</v>
      </c>
    </row>
    <row r="1912" spans="1:7" x14ac:dyDescent="0.3">
      <c r="A1912" s="181">
        <v>1911</v>
      </c>
      <c r="B1912" s="181" t="str">
        <f t="shared" si="54"/>
        <v>0-6.07-18</v>
      </c>
      <c r="C1912" s="182">
        <f>'1. General information'!$R$8</f>
        <v>0</v>
      </c>
      <c r="D1912" s="182" t="s">
        <v>445</v>
      </c>
      <c r="E1912" s="183" t="s">
        <v>3529</v>
      </c>
      <c r="F1912" s="182" t="s">
        <v>3530</v>
      </c>
      <c r="G1912" s="184">
        <f>'6. Staff time'!N33</f>
        <v>0</v>
      </c>
    </row>
    <row r="1913" spans="1:7" x14ac:dyDescent="0.3">
      <c r="A1913" s="181">
        <v>1912</v>
      </c>
      <c r="B1913" s="181" t="str">
        <f t="shared" si="54"/>
        <v>0-6.07-19</v>
      </c>
      <c r="C1913" s="182">
        <f>'1. General information'!$R$8</f>
        <v>0</v>
      </c>
      <c r="D1913" s="182" t="s">
        <v>445</v>
      </c>
      <c r="E1913" s="183" t="s">
        <v>3531</v>
      </c>
      <c r="F1913" s="182" t="s">
        <v>3532</v>
      </c>
      <c r="G1913" s="184">
        <f>'6. Staff time'!N34</f>
        <v>0</v>
      </c>
    </row>
    <row r="1914" spans="1:7" x14ac:dyDescent="0.3">
      <c r="A1914" s="181">
        <v>1913</v>
      </c>
      <c r="B1914" s="181" t="str">
        <f t="shared" si="54"/>
        <v>0-6.07-20</v>
      </c>
      <c r="C1914" s="182">
        <f>'1. General information'!$R$8</f>
        <v>0</v>
      </c>
      <c r="D1914" s="182" t="s">
        <v>445</v>
      </c>
      <c r="E1914" s="183" t="s">
        <v>3533</v>
      </c>
      <c r="F1914" s="182" t="s">
        <v>3534</v>
      </c>
      <c r="G1914" s="184">
        <f>'6. Staff time'!N35</f>
        <v>0</v>
      </c>
    </row>
    <row r="1915" spans="1:7" x14ac:dyDescent="0.3">
      <c r="A1915" s="181">
        <v>1914</v>
      </c>
      <c r="B1915" s="181" t="str">
        <f t="shared" si="54"/>
        <v>0-6.07-21</v>
      </c>
      <c r="C1915" s="182">
        <f>'1. General information'!$R$8</f>
        <v>0</v>
      </c>
      <c r="D1915" s="182" t="s">
        <v>445</v>
      </c>
      <c r="E1915" s="183" t="s">
        <v>3535</v>
      </c>
      <c r="F1915" s="182" t="s">
        <v>3536</v>
      </c>
      <c r="G1915" s="184">
        <f>'6. Staff time'!N36</f>
        <v>0</v>
      </c>
    </row>
    <row r="1916" spans="1:7" x14ac:dyDescent="0.3">
      <c r="A1916" s="181">
        <v>1915</v>
      </c>
      <c r="B1916" s="181" t="str">
        <f t="shared" si="54"/>
        <v>0-6.07-22</v>
      </c>
      <c r="C1916" s="182">
        <f>'1. General information'!$R$8</f>
        <v>0</v>
      </c>
      <c r="D1916" s="182" t="s">
        <v>445</v>
      </c>
      <c r="E1916" s="183" t="s">
        <v>3537</v>
      </c>
      <c r="F1916" s="182" t="s">
        <v>3538</v>
      </c>
      <c r="G1916" s="184">
        <f>'6. Staff time'!N37</f>
        <v>0</v>
      </c>
    </row>
    <row r="1917" spans="1:7" x14ac:dyDescent="0.3">
      <c r="A1917" s="181">
        <v>1916</v>
      </c>
      <c r="B1917" s="181" t="str">
        <f t="shared" si="54"/>
        <v>0-6.07-23</v>
      </c>
      <c r="C1917" s="182">
        <f>'1. General information'!$R$8</f>
        <v>0</v>
      </c>
      <c r="D1917" s="182" t="s">
        <v>445</v>
      </c>
      <c r="E1917" s="183" t="s">
        <v>3539</v>
      </c>
      <c r="F1917" s="182" t="s">
        <v>3540</v>
      </c>
      <c r="G1917" s="184">
        <f>'6. Staff time'!N38</f>
        <v>0</v>
      </c>
    </row>
    <row r="1918" spans="1:7" x14ac:dyDescent="0.3">
      <c r="A1918" s="181">
        <v>1917</v>
      </c>
      <c r="B1918" s="181" t="str">
        <f t="shared" si="54"/>
        <v>0-6.07-24</v>
      </c>
      <c r="C1918" s="182">
        <f>'1. General information'!$R$8</f>
        <v>0</v>
      </c>
      <c r="D1918" s="182" t="s">
        <v>445</v>
      </c>
      <c r="E1918" s="183" t="s">
        <v>3541</v>
      </c>
      <c r="F1918" s="182" t="s">
        <v>3542</v>
      </c>
      <c r="G1918" s="184">
        <f>'6. Staff time'!N39</f>
        <v>0</v>
      </c>
    </row>
    <row r="1919" spans="1:7" x14ac:dyDescent="0.3">
      <c r="A1919" s="181">
        <v>1918</v>
      </c>
      <c r="B1919" s="181" t="str">
        <f t="shared" si="54"/>
        <v>0-6.07-25</v>
      </c>
      <c r="C1919" s="182">
        <f>'1. General information'!$R$8</f>
        <v>0</v>
      </c>
      <c r="D1919" s="182" t="s">
        <v>445</v>
      </c>
      <c r="E1919" s="183" t="s">
        <v>3543</v>
      </c>
      <c r="F1919" s="182" t="s">
        <v>3544</v>
      </c>
      <c r="G1919" s="184">
        <f>'6. Staff time'!N40</f>
        <v>0</v>
      </c>
    </row>
    <row r="1920" spans="1:7" x14ac:dyDescent="0.3">
      <c r="A1920" s="181">
        <v>1919</v>
      </c>
      <c r="B1920" s="181" t="str">
        <f t="shared" si="54"/>
        <v>0-6.07-26</v>
      </c>
      <c r="C1920" s="182">
        <f>'1. General information'!$R$8</f>
        <v>0</v>
      </c>
      <c r="D1920" s="182" t="s">
        <v>445</v>
      </c>
      <c r="E1920" s="183" t="s">
        <v>3545</v>
      </c>
      <c r="F1920" s="182" t="s">
        <v>3546</v>
      </c>
      <c r="G1920" s="184">
        <f>'6. Staff time'!N41</f>
        <v>0</v>
      </c>
    </row>
    <row r="1921" spans="1:7" x14ac:dyDescent="0.3">
      <c r="A1921" s="181">
        <v>1920</v>
      </c>
      <c r="B1921" s="181" t="str">
        <f t="shared" si="54"/>
        <v>0-6.07-27</v>
      </c>
      <c r="C1921" s="182">
        <f>'1. General information'!$R$8</f>
        <v>0</v>
      </c>
      <c r="D1921" s="182" t="s">
        <v>445</v>
      </c>
      <c r="E1921" s="183" t="s">
        <v>3547</v>
      </c>
      <c r="F1921" s="182" t="s">
        <v>3548</v>
      </c>
      <c r="G1921" s="184">
        <f>'6. Staff time'!N42</f>
        <v>0</v>
      </c>
    </row>
    <row r="1922" spans="1:7" x14ac:dyDescent="0.3">
      <c r="A1922" s="181">
        <v>1921</v>
      </c>
      <c r="B1922" s="181" t="str">
        <f t="shared" si="54"/>
        <v>0-6.07-28</v>
      </c>
      <c r="C1922" s="182">
        <f>'1. General information'!$R$8</f>
        <v>0</v>
      </c>
      <c r="D1922" s="182" t="s">
        <v>445</v>
      </c>
      <c r="E1922" s="183" t="s">
        <v>3549</v>
      </c>
      <c r="F1922" s="182" t="s">
        <v>3550</v>
      </c>
      <c r="G1922" s="184">
        <f>'6. Staff time'!N43</f>
        <v>0</v>
      </c>
    </row>
    <row r="1923" spans="1:7" x14ac:dyDescent="0.3">
      <c r="A1923" s="181">
        <v>1922</v>
      </c>
      <c r="B1923" s="181" t="str">
        <f t="shared" si="54"/>
        <v>0-6.07-29</v>
      </c>
      <c r="C1923" s="182">
        <f>'1. General information'!$R$8</f>
        <v>0</v>
      </c>
      <c r="D1923" s="182" t="s">
        <v>445</v>
      </c>
      <c r="E1923" s="183" t="s">
        <v>3551</v>
      </c>
      <c r="F1923" s="182" t="s">
        <v>3552</v>
      </c>
      <c r="G1923" s="184">
        <f>'6. Staff time'!N44</f>
        <v>0</v>
      </c>
    </row>
    <row r="1924" spans="1:7" x14ac:dyDescent="0.3">
      <c r="A1924" s="181">
        <v>1923</v>
      </c>
      <c r="B1924" s="181" t="str">
        <f t="shared" si="54"/>
        <v>0-6.07-30</v>
      </c>
      <c r="C1924" s="182">
        <f>'1. General information'!$R$8</f>
        <v>0</v>
      </c>
      <c r="D1924" s="182" t="s">
        <v>445</v>
      </c>
      <c r="E1924" s="183" t="s">
        <v>3553</v>
      </c>
      <c r="F1924" s="182" t="s">
        <v>3554</v>
      </c>
      <c r="G1924" s="184">
        <f>'6. Staff time'!N45</f>
        <v>0</v>
      </c>
    </row>
    <row r="1925" spans="1:7" x14ac:dyDescent="0.3">
      <c r="A1925" s="181">
        <v>1924</v>
      </c>
      <c r="B1925" s="181" t="str">
        <f t="shared" si="54"/>
        <v>0-6.07-31</v>
      </c>
      <c r="C1925" s="182">
        <f>'1. General information'!$R$8</f>
        <v>0</v>
      </c>
      <c r="D1925" s="182" t="s">
        <v>445</v>
      </c>
      <c r="E1925" s="183" t="s">
        <v>3555</v>
      </c>
      <c r="F1925" s="182" t="s">
        <v>3556</v>
      </c>
      <c r="G1925" s="184">
        <f>'6. Staff time'!N46</f>
        <v>0</v>
      </c>
    </row>
    <row r="1926" spans="1:7" x14ac:dyDescent="0.3">
      <c r="A1926" s="181">
        <v>1925</v>
      </c>
      <c r="B1926" s="181" t="str">
        <f t="shared" si="54"/>
        <v>0-6.07-32</v>
      </c>
      <c r="C1926" s="182">
        <f>'1. General information'!$R$8</f>
        <v>0</v>
      </c>
      <c r="D1926" s="182" t="s">
        <v>445</v>
      </c>
      <c r="E1926" s="183" t="s">
        <v>3557</v>
      </c>
      <c r="F1926" s="182" t="s">
        <v>3558</v>
      </c>
      <c r="G1926" s="184">
        <f>'6. Staff time'!N47</f>
        <v>0</v>
      </c>
    </row>
    <row r="1927" spans="1:7" x14ac:dyDescent="0.3">
      <c r="A1927" s="181">
        <v>1926</v>
      </c>
      <c r="B1927" s="181" t="str">
        <f t="shared" si="54"/>
        <v>0-6.07-33</v>
      </c>
      <c r="C1927" s="182">
        <f>'1. General information'!$R$8</f>
        <v>0</v>
      </c>
      <c r="D1927" s="182" t="s">
        <v>445</v>
      </c>
      <c r="E1927" s="183" t="s">
        <v>3559</v>
      </c>
      <c r="F1927" s="182" t="s">
        <v>3560</v>
      </c>
      <c r="G1927" s="184">
        <f>'6. Staff time'!N48</f>
        <v>0</v>
      </c>
    </row>
    <row r="1928" spans="1:7" x14ac:dyDescent="0.3">
      <c r="A1928" s="181">
        <v>1927</v>
      </c>
      <c r="B1928" s="181" t="str">
        <f t="shared" si="54"/>
        <v>0-6.07-34</v>
      </c>
      <c r="C1928" s="182">
        <f>'1. General information'!$R$8</f>
        <v>0</v>
      </c>
      <c r="D1928" s="182" t="s">
        <v>445</v>
      </c>
      <c r="E1928" s="183" t="s">
        <v>3561</v>
      </c>
      <c r="F1928" s="182" t="s">
        <v>3562</v>
      </c>
      <c r="G1928" s="184">
        <f>'6. Staff time'!N49</f>
        <v>0</v>
      </c>
    </row>
    <row r="1929" spans="1:7" x14ac:dyDescent="0.3">
      <c r="A1929" s="181">
        <v>1928</v>
      </c>
      <c r="B1929" s="181" t="str">
        <f t="shared" si="54"/>
        <v>0-6.07-35</v>
      </c>
      <c r="C1929" s="182">
        <f>'1. General information'!$R$8</f>
        <v>0</v>
      </c>
      <c r="D1929" s="182" t="s">
        <v>445</v>
      </c>
      <c r="E1929" s="183" t="s">
        <v>3563</v>
      </c>
      <c r="F1929" s="182" t="s">
        <v>3564</v>
      </c>
      <c r="G1929" s="184">
        <f>'6. Staff time'!N50</f>
        <v>0</v>
      </c>
    </row>
    <row r="1930" spans="1:7" x14ac:dyDescent="0.3">
      <c r="A1930" s="181">
        <v>1929</v>
      </c>
      <c r="B1930" s="181" t="str">
        <f t="shared" si="54"/>
        <v>0-6.07-36</v>
      </c>
      <c r="C1930" s="182">
        <f>'1. General information'!$R$8</f>
        <v>0</v>
      </c>
      <c r="D1930" s="182" t="s">
        <v>445</v>
      </c>
      <c r="E1930" s="183" t="s">
        <v>3565</v>
      </c>
      <c r="F1930" s="182" t="s">
        <v>3566</v>
      </c>
      <c r="G1930" s="184">
        <f>'6. Staff time'!N51</f>
        <v>0</v>
      </c>
    </row>
    <row r="1931" spans="1:7" x14ac:dyDescent="0.3">
      <c r="A1931" s="181">
        <v>1930</v>
      </c>
      <c r="B1931" s="181" t="str">
        <f t="shared" si="54"/>
        <v>0-6.07-37</v>
      </c>
      <c r="C1931" s="182">
        <f>'1. General information'!$R$8</f>
        <v>0</v>
      </c>
      <c r="D1931" s="182" t="s">
        <v>445</v>
      </c>
      <c r="E1931" s="183" t="s">
        <v>3567</v>
      </c>
      <c r="F1931" s="182" t="s">
        <v>3568</v>
      </c>
      <c r="G1931" s="184">
        <f>'6. Staff time'!N52</f>
        <v>0</v>
      </c>
    </row>
    <row r="1932" spans="1:7" x14ac:dyDescent="0.3">
      <c r="A1932" s="181">
        <v>1931</v>
      </c>
      <c r="B1932" s="181" t="str">
        <f t="shared" si="54"/>
        <v>0-6.07-38</v>
      </c>
      <c r="C1932" s="182">
        <f>'1. General information'!$R$8</f>
        <v>0</v>
      </c>
      <c r="D1932" s="182" t="s">
        <v>445</v>
      </c>
      <c r="E1932" s="183" t="s">
        <v>3569</v>
      </c>
      <c r="F1932" s="182" t="s">
        <v>3570</v>
      </c>
      <c r="G1932" s="184">
        <f>'6. Staff time'!N53</f>
        <v>0</v>
      </c>
    </row>
    <row r="1933" spans="1:7" x14ac:dyDescent="0.3">
      <c r="A1933" s="181">
        <v>1932</v>
      </c>
      <c r="B1933" s="181" t="str">
        <f t="shared" si="54"/>
        <v>0-6.07-39</v>
      </c>
      <c r="C1933" s="182">
        <f>'1. General information'!$R$8</f>
        <v>0</v>
      </c>
      <c r="D1933" s="182" t="s">
        <v>445</v>
      </c>
      <c r="E1933" s="183" t="s">
        <v>3571</v>
      </c>
      <c r="F1933" s="182" t="s">
        <v>3572</v>
      </c>
      <c r="G1933" s="184">
        <f>'6. Staff time'!N54</f>
        <v>0</v>
      </c>
    </row>
    <row r="1934" spans="1:7" x14ac:dyDescent="0.3">
      <c r="A1934" s="181">
        <v>1933</v>
      </c>
      <c r="B1934" s="181" t="str">
        <f t="shared" si="54"/>
        <v>0-6.07-40</v>
      </c>
      <c r="C1934" s="182">
        <f>'1. General information'!$R$8</f>
        <v>0</v>
      </c>
      <c r="D1934" s="182" t="s">
        <v>445</v>
      </c>
      <c r="E1934" s="183" t="s">
        <v>3573</v>
      </c>
      <c r="F1934" s="182" t="s">
        <v>3574</v>
      </c>
      <c r="G1934" s="184">
        <f>'6. Staff time'!N55</f>
        <v>0</v>
      </c>
    </row>
    <row r="1935" spans="1:7" x14ac:dyDescent="0.3">
      <c r="A1935" s="181">
        <v>1934</v>
      </c>
      <c r="B1935" s="181" t="str">
        <f t="shared" si="54"/>
        <v>0-6.07-41</v>
      </c>
      <c r="C1935" s="182">
        <f>'1. General information'!$R$8</f>
        <v>0</v>
      </c>
      <c r="D1935" s="182" t="s">
        <v>445</v>
      </c>
      <c r="E1935" s="183" t="s">
        <v>3575</v>
      </c>
      <c r="F1935" s="182" t="s">
        <v>3576</v>
      </c>
      <c r="G1935" s="184">
        <f>'6. Staff time'!N56</f>
        <v>0</v>
      </c>
    </row>
    <row r="1936" spans="1:7" x14ac:dyDescent="0.3">
      <c r="A1936" s="181">
        <v>1935</v>
      </c>
      <c r="B1936" s="181" t="str">
        <f t="shared" si="54"/>
        <v>0-6.07-42</v>
      </c>
      <c r="C1936" s="182">
        <f>'1. General information'!$R$8</f>
        <v>0</v>
      </c>
      <c r="D1936" s="182" t="s">
        <v>445</v>
      </c>
      <c r="E1936" s="183" t="s">
        <v>3577</v>
      </c>
      <c r="F1936" s="182" t="s">
        <v>3578</v>
      </c>
      <c r="G1936" s="184">
        <f>'6. Staff time'!N57</f>
        <v>0</v>
      </c>
    </row>
    <row r="1937" spans="1:7" x14ac:dyDescent="0.3">
      <c r="A1937" s="181">
        <v>1936</v>
      </c>
      <c r="B1937" s="181" t="str">
        <f t="shared" si="54"/>
        <v>0-6.07-43</v>
      </c>
      <c r="C1937" s="182">
        <f>'1. General information'!$R$8</f>
        <v>0</v>
      </c>
      <c r="D1937" s="182" t="s">
        <v>445</v>
      </c>
      <c r="E1937" s="183" t="s">
        <v>3579</v>
      </c>
      <c r="F1937" s="182" t="s">
        <v>3580</v>
      </c>
      <c r="G1937" s="184">
        <f>'6. Staff time'!N58</f>
        <v>0</v>
      </c>
    </row>
    <row r="1938" spans="1:7" x14ac:dyDescent="0.3">
      <c r="A1938" s="181">
        <v>1937</v>
      </c>
      <c r="B1938" s="181" t="str">
        <f t="shared" si="54"/>
        <v>0-6.07-44</v>
      </c>
      <c r="C1938" s="182">
        <f>'1. General information'!$R$8</f>
        <v>0</v>
      </c>
      <c r="D1938" s="182" t="s">
        <v>445</v>
      </c>
      <c r="E1938" s="183" t="s">
        <v>3581</v>
      </c>
      <c r="F1938" s="182" t="s">
        <v>3582</v>
      </c>
      <c r="G1938" s="184">
        <f>'6. Staff time'!N59</f>
        <v>0</v>
      </c>
    </row>
    <row r="1939" spans="1:7" x14ac:dyDescent="0.3">
      <c r="A1939" s="181">
        <v>1938</v>
      </c>
      <c r="B1939" s="181" t="str">
        <f t="shared" si="54"/>
        <v>0-6.07-45</v>
      </c>
      <c r="C1939" s="182">
        <f>'1. General information'!$R$8</f>
        <v>0</v>
      </c>
      <c r="D1939" s="182" t="s">
        <v>445</v>
      </c>
      <c r="E1939" s="183" t="s">
        <v>3583</v>
      </c>
      <c r="F1939" s="182" t="s">
        <v>3584</v>
      </c>
      <c r="G1939" s="184">
        <f>'6. Staff time'!N60</f>
        <v>0</v>
      </c>
    </row>
    <row r="1940" spans="1:7" x14ac:dyDescent="0.3">
      <c r="A1940" s="181">
        <v>1939</v>
      </c>
      <c r="B1940" s="181" t="str">
        <f t="shared" si="54"/>
        <v>0-6.07-46</v>
      </c>
      <c r="C1940" s="182">
        <f>'1. General information'!$R$8</f>
        <v>0</v>
      </c>
      <c r="D1940" s="182" t="s">
        <v>445</v>
      </c>
      <c r="E1940" s="183" t="s">
        <v>3585</v>
      </c>
      <c r="F1940" s="182" t="s">
        <v>3586</v>
      </c>
      <c r="G1940" s="184">
        <f>'6. Staff time'!N61</f>
        <v>0</v>
      </c>
    </row>
    <row r="1941" spans="1:7" x14ac:dyDescent="0.3">
      <c r="A1941" s="181">
        <v>1940</v>
      </c>
      <c r="B1941" s="181" t="str">
        <f t="shared" si="54"/>
        <v>0-6.07-47</v>
      </c>
      <c r="C1941" s="182">
        <f>'1. General information'!$R$8</f>
        <v>0</v>
      </c>
      <c r="D1941" s="182" t="s">
        <v>445</v>
      </c>
      <c r="E1941" s="183" t="s">
        <v>3587</v>
      </c>
      <c r="F1941" s="182" t="s">
        <v>3588</v>
      </c>
      <c r="G1941" s="184">
        <f>'6. Staff time'!N62</f>
        <v>0</v>
      </c>
    </row>
    <row r="1942" spans="1:7" x14ac:dyDescent="0.3">
      <c r="A1942" s="181">
        <v>1941</v>
      </c>
      <c r="B1942" s="181" t="str">
        <f t="shared" si="54"/>
        <v>0-6.07-48</v>
      </c>
      <c r="C1942" s="182">
        <f>'1. General information'!$R$8</f>
        <v>0</v>
      </c>
      <c r="D1942" s="182" t="s">
        <v>445</v>
      </c>
      <c r="E1942" s="183" t="s">
        <v>3589</v>
      </c>
      <c r="F1942" s="182" t="s">
        <v>3590</v>
      </c>
      <c r="G1942" s="184">
        <f>'6. Staff time'!N63</f>
        <v>0</v>
      </c>
    </row>
    <row r="1943" spans="1:7" x14ac:dyDescent="0.3">
      <c r="A1943" s="181">
        <v>1942</v>
      </c>
      <c r="B1943" s="181" t="str">
        <f t="shared" si="54"/>
        <v>0-6.07-49</v>
      </c>
      <c r="C1943" s="182">
        <f>'1. General information'!$R$8</f>
        <v>0</v>
      </c>
      <c r="D1943" s="182" t="s">
        <v>445</v>
      </c>
      <c r="E1943" s="183" t="s">
        <v>3591</v>
      </c>
      <c r="F1943" s="182" t="s">
        <v>3592</v>
      </c>
      <c r="G1943" s="184">
        <f>'6. Staff time'!N64</f>
        <v>0</v>
      </c>
    </row>
    <row r="1944" spans="1:7" x14ac:dyDescent="0.3">
      <c r="A1944" s="181">
        <v>1943</v>
      </c>
      <c r="B1944" s="181" t="str">
        <f t="shared" si="54"/>
        <v>0-6.07-50</v>
      </c>
      <c r="C1944" s="182">
        <f>'1. General information'!$R$8</f>
        <v>0</v>
      </c>
      <c r="D1944" s="182" t="s">
        <v>445</v>
      </c>
      <c r="E1944" s="183" t="s">
        <v>3593</v>
      </c>
      <c r="F1944" s="182" t="s">
        <v>3594</v>
      </c>
      <c r="G1944" s="184">
        <f>'6. Staff time'!N65</f>
        <v>0</v>
      </c>
    </row>
    <row r="1945" spans="1:7" x14ac:dyDescent="0.3">
      <c r="A1945" s="181">
        <v>1944</v>
      </c>
      <c r="B1945" s="181" t="str">
        <f t="shared" si="54"/>
        <v>0-6.07-51</v>
      </c>
      <c r="C1945" s="182">
        <f>'1. General information'!$R$8</f>
        <v>0</v>
      </c>
      <c r="D1945" s="182" t="s">
        <v>445</v>
      </c>
      <c r="E1945" s="183" t="s">
        <v>3595</v>
      </c>
      <c r="F1945" s="182" t="s">
        <v>3596</v>
      </c>
      <c r="G1945" s="184">
        <f>'6. Staff time'!N66</f>
        <v>0</v>
      </c>
    </row>
    <row r="1946" spans="1:7" x14ac:dyDescent="0.3">
      <c r="A1946" s="181">
        <v>1945</v>
      </c>
      <c r="B1946" s="181" t="str">
        <f t="shared" si="54"/>
        <v>0-6.07-52</v>
      </c>
      <c r="C1946" s="182">
        <f>'1. General information'!$R$8</f>
        <v>0</v>
      </c>
      <c r="D1946" s="182" t="s">
        <v>445</v>
      </c>
      <c r="E1946" s="183" t="s">
        <v>3597</v>
      </c>
      <c r="F1946" s="182" t="s">
        <v>3598</v>
      </c>
      <c r="G1946" s="184">
        <f>'6. Staff time'!N67</f>
        <v>0</v>
      </c>
    </row>
    <row r="1947" spans="1:7" x14ac:dyDescent="0.3">
      <c r="A1947" s="181">
        <v>1946</v>
      </c>
      <c r="B1947" s="181" t="str">
        <f t="shared" si="54"/>
        <v>0-6.07-53</v>
      </c>
      <c r="C1947" s="182">
        <f>'1. General information'!$R$8</f>
        <v>0</v>
      </c>
      <c r="D1947" s="182" t="s">
        <v>445</v>
      </c>
      <c r="E1947" s="183" t="s">
        <v>3599</v>
      </c>
      <c r="F1947" s="182" t="s">
        <v>3600</v>
      </c>
      <c r="G1947" s="184">
        <f>'6. Staff time'!N68</f>
        <v>0</v>
      </c>
    </row>
    <row r="1948" spans="1:7" x14ac:dyDescent="0.3">
      <c r="A1948" s="181">
        <v>1947</v>
      </c>
      <c r="B1948" s="181" t="str">
        <f t="shared" si="54"/>
        <v>0-6.07-54</v>
      </c>
      <c r="C1948" s="182">
        <f>'1. General information'!$R$8</f>
        <v>0</v>
      </c>
      <c r="D1948" s="182" t="s">
        <v>445</v>
      </c>
      <c r="E1948" s="183" t="s">
        <v>3601</v>
      </c>
      <c r="F1948" s="182" t="s">
        <v>3602</v>
      </c>
      <c r="G1948" s="184">
        <f>'6. Staff time'!N69</f>
        <v>0</v>
      </c>
    </row>
    <row r="1949" spans="1:7" x14ac:dyDescent="0.3">
      <c r="A1949" s="181">
        <v>1948</v>
      </c>
      <c r="B1949" s="181" t="str">
        <f t="shared" si="54"/>
        <v>0-6.07-55</v>
      </c>
      <c r="C1949" s="182">
        <f>'1. General information'!$R$8</f>
        <v>0</v>
      </c>
      <c r="D1949" s="182" t="s">
        <v>445</v>
      </c>
      <c r="E1949" s="183" t="s">
        <v>3603</v>
      </c>
      <c r="F1949" s="182" t="s">
        <v>3604</v>
      </c>
      <c r="G1949" s="184">
        <f>'6. Staff time'!N70</f>
        <v>0</v>
      </c>
    </row>
    <row r="1950" spans="1:7" x14ac:dyDescent="0.3">
      <c r="A1950" s="181">
        <v>1949</v>
      </c>
      <c r="B1950" s="181" t="str">
        <f t="shared" si="54"/>
        <v>0-6.07-56</v>
      </c>
      <c r="C1950" s="182">
        <f>'1. General information'!$R$8</f>
        <v>0</v>
      </c>
      <c r="D1950" s="182" t="s">
        <v>445</v>
      </c>
      <c r="E1950" s="183" t="s">
        <v>3605</v>
      </c>
      <c r="F1950" s="182" t="s">
        <v>3606</v>
      </c>
      <c r="G1950" s="184">
        <f>'6. Staff time'!N71</f>
        <v>0</v>
      </c>
    </row>
    <row r="1951" spans="1:7" x14ac:dyDescent="0.3">
      <c r="A1951" s="181">
        <v>1950</v>
      </c>
      <c r="B1951" s="181" t="str">
        <f t="shared" si="54"/>
        <v>0-6.07-57</v>
      </c>
      <c r="C1951" s="182">
        <f>'1. General information'!$R$8</f>
        <v>0</v>
      </c>
      <c r="D1951" s="182" t="s">
        <v>445</v>
      </c>
      <c r="E1951" s="183" t="s">
        <v>3607</v>
      </c>
      <c r="F1951" s="182" t="s">
        <v>3608</v>
      </c>
      <c r="G1951" s="184">
        <f>'6. Staff time'!N72</f>
        <v>0</v>
      </c>
    </row>
    <row r="1952" spans="1:7" x14ac:dyDescent="0.3">
      <c r="A1952" s="181">
        <v>1951</v>
      </c>
      <c r="B1952" s="181" t="str">
        <f t="shared" si="54"/>
        <v>0-6.07-58</v>
      </c>
      <c r="C1952" s="182">
        <f>'1. General information'!$R$8</f>
        <v>0</v>
      </c>
      <c r="D1952" s="182" t="s">
        <v>445</v>
      </c>
      <c r="E1952" s="183" t="s">
        <v>3609</v>
      </c>
      <c r="F1952" s="182" t="s">
        <v>3610</v>
      </c>
      <c r="G1952" s="184">
        <f>'6. Staff time'!N73</f>
        <v>0</v>
      </c>
    </row>
    <row r="1953" spans="1:7" x14ac:dyDescent="0.3">
      <c r="A1953" s="181">
        <v>1952</v>
      </c>
      <c r="B1953" s="181" t="str">
        <f t="shared" si="54"/>
        <v>0-6.07-59</v>
      </c>
      <c r="C1953" s="182">
        <f>'1. General information'!$R$8</f>
        <v>0</v>
      </c>
      <c r="D1953" s="182" t="s">
        <v>445</v>
      </c>
      <c r="E1953" s="183" t="s">
        <v>3611</v>
      </c>
      <c r="F1953" s="182" t="s">
        <v>3612</v>
      </c>
      <c r="G1953" s="184">
        <f>'6. Staff time'!N74</f>
        <v>0</v>
      </c>
    </row>
    <row r="1954" spans="1:7" x14ac:dyDescent="0.3">
      <c r="A1954" s="181">
        <v>1953</v>
      </c>
      <c r="B1954" s="181" t="str">
        <f t="shared" si="54"/>
        <v>0-6.07-60</v>
      </c>
      <c r="C1954" s="182">
        <f>'1. General information'!$R$8</f>
        <v>0</v>
      </c>
      <c r="D1954" s="182" t="s">
        <v>445</v>
      </c>
      <c r="E1954" s="183" t="s">
        <v>3613</v>
      </c>
      <c r="F1954" s="182" t="s">
        <v>3614</v>
      </c>
      <c r="G1954" s="184">
        <f>'6. Staff time'!N75</f>
        <v>0</v>
      </c>
    </row>
    <row r="1955" spans="1:7" x14ac:dyDescent="0.3">
      <c r="A1955" s="181">
        <v>1954</v>
      </c>
      <c r="B1955" s="181" t="str">
        <f t="shared" si="54"/>
        <v>0-6.07-61</v>
      </c>
      <c r="C1955" s="182">
        <f>'1. General information'!$R$8</f>
        <v>0</v>
      </c>
      <c r="D1955" s="182" t="s">
        <v>445</v>
      </c>
      <c r="E1955" s="183" t="s">
        <v>3615</v>
      </c>
      <c r="F1955" s="182" t="s">
        <v>3616</v>
      </c>
      <c r="G1955" s="184">
        <f>'6. Staff time'!N76</f>
        <v>0</v>
      </c>
    </row>
    <row r="1956" spans="1:7" x14ac:dyDescent="0.3">
      <c r="A1956" s="181">
        <v>1955</v>
      </c>
      <c r="B1956" s="181" t="str">
        <f t="shared" si="54"/>
        <v>0-6.07-62</v>
      </c>
      <c r="C1956" s="182">
        <f>'1. General information'!$R$8</f>
        <v>0</v>
      </c>
      <c r="D1956" s="182" t="s">
        <v>445</v>
      </c>
      <c r="E1956" s="183" t="s">
        <v>3617</v>
      </c>
      <c r="F1956" s="182" t="s">
        <v>3618</v>
      </c>
      <c r="G1956" s="184">
        <f>'6. Staff time'!N77</f>
        <v>0</v>
      </c>
    </row>
    <row r="1957" spans="1:7" x14ac:dyDescent="0.3">
      <c r="A1957" s="181">
        <v>1956</v>
      </c>
      <c r="B1957" s="181" t="str">
        <f t="shared" si="54"/>
        <v>0-6.07-63</v>
      </c>
      <c r="C1957" s="182">
        <f>'1. General information'!$R$8</f>
        <v>0</v>
      </c>
      <c r="D1957" s="182" t="s">
        <v>445</v>
      </c>
      <c r="E1957" s="183" t="s">
        <v>3619</v>
      </c>
      <c r="F1957" s="182" t="s">
        <v>3620</v>
      </c>
      <c r="G1957" s="184">
        <f>'6. Staff time'!N78</f>
        <v>0</v>
      </c>
    </row>
    <row r="1958" spans="1:7" x14ac:dyDescent="0.3">
      <c r="A1958" s="181">
        <v>1957</v>
      </c>
      <c r="B1958" s="181" t="str">
        <f t="shared" si="54"/>
        <v>0-6.07-64</v>
      </c>
      <c r="C1958" s="182">
        <f>'1. General information'!$R$8</f>
        <v>0</v>
      </c>
      <c r="D1958" s="182" t="s">
        <v>445</v>
      </c>
      <c r="E1958" s="183" t="s">
        <v>3621</v>
      </c>
      <c r="F1958" s="182" t="s">
        <v>3622</v>
      </c>
      <c r="G1958" s="184">
        <f>'6. Staff time'!N79</f>
        <v>0</v>
      </c>
    </row>
    <row r="1959" spans="1:7" x14ac:dyDescent="0.3">
      <c r="A1959" s="181">
        <v>1958</v>
      </c>
      <c r="B1959" s="181" t="str">
        <f t="shared" si="54"/>
        <v>0-6.07-65</v>
      </c>
      <c r="C1959" s="182">
        <f>'1. General information'!$R$8</f>
        <v>0</v>
      </c>
      <c r="D1959" s="182" t="s">
        <v>445</v>
      </c>
      <c r="E1959" s="183" t="s">
        <v>3623</v>
      </c>
      <c r="F1959" s="182" t="s">
        <v>3624</v>
      </c>
      <c r="G1959" s="184">
        <f>'6. Staff time'!N80</f>
        <v>0</v>
      </c>
    </row>
    <row r="1960" spans="1:7" x14ac:dyDescent="0.3">
      <c r="A1960" s="181">
        <v>1959</v>
      </c>
      <c r="B1960" s="181" t="str">
        <f t="shared" si="54"/>
        <v>0-6.07-66</v>
      </c>
      <c r="C1960" s="182">
        <f>'1. General information'!$R$8</f>
        <v>0</v>
      </c>
      <c r="D1960" s="182" t="s">
        <v>445</v>
      </c>
      <c r="E1960" s="183" t="s">
        <v>3625</v>
      </c>
      <c r="F1960" s="182" t="s">
        <v>3626</v>
      </c>
      <c r="G1960" s="184">
        <f>'6. Staff time'!N81</f>
        <v>0</v>
      </c>
    </row>
    <row r="1961" spans="1:7" x14ac:dyDescent="0.3">
      <c r="A1961" s="181">
        <v>1960</v>
      </c>
      <c r="B1961" s="181" t="str">
        <f t="shared" si="54"/>
        <v>0-6.07-67</v>
      </c>
      <c r="C1961" s="182">
        <f>'1. General information'!$R$8</f>
        <v>0</v>
      </c>
      <c r="D1961" s="182" t="s">
        <v>445</v>
      </c>
      <c r="E1961" s="183" t="s">
        <v>3627</v>
      </c>
      <c r="F1961" s="182" t="s">
        <v>3628</v>
      </c>
      <c r="G1961" s="184">
        <f>'6. Staff time'!N82</f>
        <v>0</v>
      </c>
    </row>
    <row r="1962" spans="1:7" x14ac:dyDescent="0.3">
      <c r="A1962" s="181">
        <v>1961</v>
      </c>
      <c r="B1962" s="181" t="str">
        <f t="shared" si="54"/>
        <v>0-6.07-68</v>
      </c>
      <c r="C1962" s="182">
        <f>'1. General information'!$R$8</f>
        <v>0</v>
      </c>
      <c r="D1962" s="182" t="s">
        <v>445</v>
      </c>
      <c r="E1962" s="183" t="s">
        <v>3629</v>
      </c>
      <c r="F1962" s="182" t="s">
        <v>3630</v>
      </c>
      <c r="G1962" s="184">
        <f>'6. Staff time'!N83</f>
        <v>0</v>
      </c>
    </row>
    <row r="1963" spans="1:7" x14ac:dyDescent="0.3">
      <c r="A1963" s="181">
        <v>1962</v>
      </c>
      <c r="B1963" s="181" t="str">
        <f t="shared" si="54"/>
        <v>0-6.07-69</v>
      </c>
      <c r="C1963" s="182">
        <f>'1. General information'!$R$8</f>
        <v>0</v>
      </c>
      <c r="D1963" s="182" t="s">
        <v>445</v>
      </c>
      <c r="E1963" s="183" t="s">
        <v>3631</v>
      </c>
      <c r="F1963" s="182" t="s">
        <v>3632</v>
      </c>
      <c r="G1963" s="184">
        <f>'6. Staff time'!N84</f>
        <v>0</v>
      </c>
    </row>
    <row r="1964" spans="1:7" x14ac:dyDescent="0.3">
      <c r="A1964" s="181">
        <v>1963</v>
      </c>
      <c r="B1964" s="181" t="str">
        <f t="shared" si="54"/>
        <v>0-6.07-70</v>
      </c>
      <c r="C1964" s="182">
        <f>'1. General information'!$R$8</f>
        <v>0</v>
      </c>
      <c r="D1964" s="182" t="s">
        <v>445</v>
      </c>
      <c r="E1964" s="183" t="s">
        <v>3633</v>
      </c>
      <c r="F1964" s="182" t="s">
        <v>3634</v>
      </c>
      <c r="G1964" s="184">
        <f>'6. Staff time'!N85</f>
        <v>0</v>
      </c>
    </row>
    <row r="1965" spans="1:7" x14ac:dyDescent="0.3">
      <c r="A1965" s="181">
        <v>1964</v>
      </c>
      <c r="B1965" s="181" t="str">
        <f t="shared" si="54"/>
        <v>0-6.07-71</v>
      </c>
      <c r="C1965" s="182">
        <f>'1. General information'!$R$8</f>
        <v>0</v>
      </c>
      <c r="D1965" s="182" t="s">
        <v>445</v>
      </c>
      <c r="E1965" s="183" t="s">
        <v>3635</v>
      </c>
      <c r="F1965" s="182" t="s">
        <v>3636</v>
      </c>
      <c r="G1965" s="184">
        <f>'6. Staff time'!N86</f>
        <v>0</v>
      </c>
    </row>
    <row r="1966" spans="1:7" x14ac:dyDescent="0.3">
      <c r="A1966" s="181">
        <v>1965</v>
      </c>
      <c r="B1966" s="181" t="str">
        <f t="shared" si="54"/>
        <v>0-6.07-72</v>
      </c>
      <c r="C1966" s="182">
        <f>'1. General information'!$R$8</f>
        <v>0</v>
      </c>
      <c r="D1966" s="182" t="s">
        <v>445</v>
      </c>
      <c r="E1966" s="183" t="s">
        <v>3637</v>
      </c>
      <c r="F1966" s="182" t="s">
        <v>3638</v>
      </c>
      <c r="G1966" s="184">
        <f>'6. Staff time'!N87</f>
        <v>0</v>
      </c>
    </row>
    <row r="1967" spans="1:7" x14ac:dyDescent="0.3">
      <c r="A1967" s="181">
        <v>1966</v>
      </c>
      <c r="B1967" s="181" t="str">
        <f t="shared" si="54"/>
        <v>0-6.07-73</v>
      </c>
      <c r="C1967" s="182">
        <f>'1. General information'!$R$8</f>
        <v>0</v>
      </c>
      <c r="D1967" s="182" t="s">
        <v>445</v>
      </c>
      <c r="E1967" s="183" t="s">
        <v>3639</v>
      </c>
      <c r="F1967" s="182" t="s">
        <v>3640</v>
      </c>
      <c r="G1967" s="184">
        <f>'6. Staff time'!N88</f>
        <v>0</v>
      </c>
    </row>
    <row r="1968" spans="1:7" x14ac:dyDescent="0.3">
      <c r="A1968" s="181">
        <v>1967</v>
      </c>
      <c r="B1968" s="181" t="str">
        <f t="shared" si="54"/>
        <v>0-6.07-74</v>
      </c>
      <c r="C1968" s="182">
        <f>'1. General information'!$R$8</f>
        <v>0</v>
      </c>
      <c r="D1968" s="182" t="s">
        <v>445</v>
      </c>
      <c r="E1968" s="183" t="s">
        <v>3641</v>
      </c>
      <c r="F1968" s="182" t="s">
        <v>3642</v>
      </c>
      <c r="G1968" s="184">
        <f>'6. Staff time'!N89</f>
        <v>0</v>
      </c>
    </row>
    <row r="1969" spans="1:7" x14ac:dyDescent="0.3">
      <c r="A1969" s="181">
        <v>1968</v>
      </c>
      <c r="B1969" s="181" t="str">
        <f t="shared" si="54"/>
        <v>0-6.07-75</v>
      </c>
      <c r="C1969" s="182">
        <f>'1. General information'!$R$8</f>
        <v>0</v>
      </c>
      <c r="D1969" s="182" t="s">
        <v>445</v>
      </c>
      <c r="E1969" s="183" t="s">
        <v>3643</v>
      </c>
      <c r="F1969" s="182" t="s">
        <v>3644</v>
      </c>
      <c r="G1969" s="184">
        <f>'6. Staff time'!N90</f>
        <v>0</v>
      </c>
    </row>
    <row r="1970" spans="1:7" x14ac:dyDescent="0.3">
      <c r="A1970" s="181">
        <v>1969</v>
      </c>
      <c r="B1970" s="181" t="str">
        <f t="shared" si="54"/>
        <v>0-6.07-76</v>
      </c>
      <c r="C1970" s="182">
        <f>'1. General information'!$R$8</f>
        <v>0</v>
      </c>
      <c r="D1970" s="182" t="s">
        <v>445</v>
      </c>
      <c r="E1970" s="183" t="s">
        <v>3645</v>
      </c>
      <c r="F1970" s="182" t="s">
        <v>3646</v>
      </c>
      <c r="G1970" s="184">
        <f>'6. Staff time'!N91</f>
        <v>0</v>
      </c>
    </row>
    <row r="1971" spans="1:7" x14ac:dyDescent="0.3">
      <c r="A1971" s="181">
        <v>1970</v>
      </c>
      <c r="B1971" s="181" t="str">
        <f t="shared" si="54"/>
        <v>0-6.07-77</v>
      </c>
      <c r="C1971" s="182">
        <f>'1. General information'!$R$8</f>
        <v>0</v>
      </c>
      <c r="D1971" s="182" t="s">
        <v>445</v>
      </c>
      <c r="E1971" s="183" t="s">
        <v>3647</v>
      </c>
      <c r="F1971" s="182" t="s">
        <v>3648</v>
      </c>
      <c r="G1971" s="184">
        <f>'6. Staff time'!N92</f>
        <v>0</v>
      </c>
    </row>
    <row r="1972" spans="1:7" x14ac:dyDescent="0.3">
      <c r="A1972" s="181">
        <v>1971</v>
      </c>
      <c r="B1972" s="181" t="str">
        <f t="shared" ref="B1972:B2035" si="55">CONCATENATE(LEFT(C1972,2),"-",E1972)</f>
        <v>0-6.07-78</v>
      </c>
      <c r="C1972" s="182">
        <f>'1. General information'!$R$8</f>
        <v>0</v>
      </c>
      <c r="D1972" s="182" t="s">
        <v>445</v>
      </c>
      <c r="E1972" s="183" t="s">
        <v>3649</v>
      </c>
      <c r="F1972" s="182" t="s">
        <v>3650</v>
      </c>
      <c r="G1972" s="184">
        <f>'6. Staff time'!N93</f>
        <v>0</v>
      </c>
    </row>
    <row r="1973" spans="1:7" x14ac:dyDescent="0.3">
      <c r="A1973" s="181">
        <v>1972</v>
      </c>
      <c r="B1973" s="181" t="str">
        <f t="shared" si="55"/>
        <v>0-6.07-79</v>
      </c>
      <c r="C1973" s="182">
        <f>'1. General information'!$R$8</f>
        <v>0</v>
      </c>
      <c r="D1973" s="182" t="s">
        <v>445</v>
      </c>
      <c r="E1973" s="183" t="s">
        <v>3651</v>
      </c>
      <c r="F1973" s="182" t="s">
        <v>3652</v>
      </c>
      <c r="G1973" s="184">
        <f>'6. Staff time'!N94</f>
        <v>0</v>
      </c>
    </row>
    <row r="1974" spans="1:7" x14ac:dyDescent="0.3">
      <c r="A1974" s="181">
        <v>1973</v>
      </c>
      <c r="B1974" s="181" t="str">
        <f t="shared" si="55"/>
        <v>0-6.07-80</v>
      </c>
      <c r="C1974" s="182">
        <f>'1. General information'!$R$8</f>
        <v>0</v>
      </c>
      <c r="D1974" s="182" t="s">
        <v>445</v>
      </c>
      <c r="E1974" s="183" t="s">
        <v>3653</v>
      </c>
      <c r="F1974" s="182" t="s">
        <v>3654</v>
      </c>
      <c r="G1974" s="184">
        <f>'6. Staff time'!N95</f>
        <v>0</v>
      </c>
    </row>
    <row r="1975" spans="1:7" x14ac:dyDescent="0.3">
      <c r="A1975" s="181">
        <v>1974</v>
      </c>
      <c r="B1975" s="181" t="str">
        <f t="shared" si="55"/>
        <v>0-6.07-81</v>
      </c>
      <c r="C1975" s="182">
        <f>'1. General information'!$R$8</f>
        <v>0</v>
      </c>
      <c r="D1975" s="182" t="s">
        <v>445</v>
      </c>
      <c r="E1975" s="183" t="s">
        <v>3655</v>
      </c>
      <c r="F1975" s="182" t="s">
        <v>3656</v>
      </c>
      <c r="G1975" s="184">
        <f>'6. Staff time'!N96</f>
        <v>0</v>
      </c>
    </row>
    <row r="1976" spans="1:7" x14ac:dyDescent="0.3">
      <c r="A1976" s="181">
        <v>1975</v>
      </c>
      <c r="B1976" s="181" t="str">
        <f t="shared" si="55"/>
        <v>0-6.07-82</v>
      </c>
      <c r="C1976" s="182">
        <f>'1. General information'!$R$8</f>
        <v>0</v>
      </c>
      <c r="D1976" s="182" t="s">
        <v>445</v>
      </c>
      <c r="E1976" s="183" t="s">
        <v>3657</v>
      </c>
      <c r="F1976" s="182" t="s">
        <v>3658</v>
      </c>
      <c r="G1976" s="184">
        <f>'6. Staff time'!N97</f>
        <v>0</v>
      </c>
    </row>
    <row r="1977" spans="1:7" x14ac:dyDescent="0.3">
      <c r="A1977" s="181">
        <v>1976</v>
      </c>
      <c r="B1977" s="181" t="str">
        <f t="shared" si="55"/>
        <v>0-6.07-83</v>
      </c>
      <c r="C1977" s="182">
        <f>'1. General information'!$R$8</f>
        <v>0</v>
      </c>
      <c r="D1977" s="182" t="s">
        <v>445</v>
      </c>
      <c r="E1977" s="183" t="s">
        <v>3659</v>
      </c>
      <c r="F1977" s="182" t="s">
        <v>3660</v>
      </c>
      <c r="G1977" s="184">
        <f>'6. Staff time'!N98</f>
        <v>0</v>
      </c>
    </row>
    <row r="1978" spans="1:7" x14ac:dyDescent="0.3">
      <c r="A1978" s="181">
        <v>1977</v>
      </c>
      <c r="B1978" s="181" t="str">
        <f t="shared" si="55"/>
        <v>0-6.07-84</v>
      </c>
      <c r="C1978" s="182">
        <f>'1. General information'!$R$8</f>
        <v>0</v>
      </c>
      <c r="D1978" s="182" t="s">
        <v>445</v>
      </c>
      <c r="E1978" s="183" t="s">
        <v>3661</v>
      </c>
      <c r="F1978" s="182" t="s">
        <v>3662</v>
      </c>
      <c r="G1978" s="184">
        <f>'6. Staff time'!N99</f>
        <v>0</v>
      </c>
    </row>
    <row r="1979" spans="1:7" x14ac:dyDescent="0.3">
      <c r="A1979" s="181">
        <v>1978</v>
      </c>
      <c r="B1979" s="181" t="str">
        <f t="shared" si="55"/>
        <v>0-6.07-85</v>
      </c>
      <c r="C1979" s="182">
        <f>'1. General information'!$R$8</f>
        <v>0</v>
      </c>
      <c r="D1979" s="182" t="s">
        <v>445</v>
      </c>
      <c r="E1979" s="183" t="s">
        <v>3663</v>
      </c>
      <c r="F1979" s="182" t="s">
        <v>3664</v>
      </c>
      <c r="G1979" s="184">
        <f>'6. Staff time'!N100</f>
        <v>0</v>
      </c>
    </row>
    <row r="1980" spans="1:7" x14ac:dyDescent="0.3">
      <c r="A1980" s="181">
        <v>1979</v>
      </c>
      <c r="B1980" s="181" t="str">
        <f t="shared" si="55"/>
        <v>0-6.07-86</v>
      </c>
      <c r="C1980" s="182">
        <f>'1. General information'!$R$8</f>
        <v>0</v>
      </c>
      <c r="D1980" s="182" t="s">
        <v>445</v>
      </c>
      <c r="E1980" s="183" t="s">
        <v>3665</v>
      </c>
      <c r="F1980" s="182" t="s">
        <v>3666</v>
      </c>
      <c r="G1980" s="184">
        <f>'6. Staff time'!N101</f>
        <v>0</v>
      </c>
    </row>
    <row r="1981" spans="1:7" x14ac:dyDescent="0.3">
      <c r="A1981" s="181">
        <v>1980</v>
      </c>
      <c r="B1981" s="181" t="str">
        <f t="shared" si="55"/>
        <v>0-6.07-87</v>
      </c>
      <c r="C1981" s="182">
        <f>'1. General information'!$R$8</f>
        <v>0</v>
      </c>
      <c r="D1981" s="182" t="s">
        <v>445</v>
      </c>
      <c r="E1981" s="183" t="s">
        <v>3667</v>
      </c>
      <c r="F1981" s="182" t="s">
        <v>3668</v>
      </c>
      <c r="G1981" s="184">
        <f>'6. Staff time'!N102</f>
        <v>0</v>
      </c>
    </row>
    <row r="1982" spans="1:7" x14ac:dyDescent="0.3">
      <c r="A1982" s="181">
        <v>1981</v>
      </c>
      <c r="B1982" s="181" t="str">
        <f t="shared" si="55"/>
        <v>0-6.07-88</v>
      </c>
      <c r="C1982" s="182">
        <f>'1. General information'!$R$8</f>
        <v>0</v>
      </c>
      <c r="D1982" s="182" t="s">
        <v>445</v>
      </c>
      <c r="E1982" s="183" t="s">
        <v>3669</v>
      </c>
      <c r="F1982" s="182" t="s">
        <v>3670</v>
      </c>
      <c r="G1982" s="184">
        <f>'6. Staff time'!N103</f>
        <v>0</v>
      </c>
    </row>
    <row r="1983" spans="1:7" x14ac:dyDescent="0.3">
      <c r="A1983" s="181">
        <v>1982</v>
      </c>
      <c r="B1983" s="181" t="str">
        <f t="shared" si="55"/>
        <v>0-6.07-89</v>
      </c>
      <c r="C1983" s="182">
        <f>'1. General information'!$R$8</f>
        <v>0</v>
      </c>
      <c r="D1983" s="182" t="s">
        <v>445</v>
      </c>
      <c r="E1983" s="183" t="s">
        <v>3671</v>
      </c>
      <c r="F1983" s="182" t="s">
        <v>3672</v>
      </c>
      <c r="G1983" s="184">
        <f>'6. Staff time'!N104</f>
        <v>0</v>
      </c>
    </row>
    <row r="1984" spans="1:7" x14ac:dyDescent="0.3">
      <c r="A1984" s="181">
        <v>1983</v>
      </c>
      <c r="B1984" s="181" t="str">
        <f t="shared" si="55"/>
        <v>0-6.07-90</v>
      </c>
      <c r="C1984" s="182">
        <f>'1. General information'!$R$8</f>
        <v>0</v>
      </c>
      <c r="D1984" s="182" t="s">
        <v>445</v>
      </c>
      <c r="E1984" s="183" t="s">
        <v>3673</v>
      </c>
      <c r="F1984" s="182" t="s">
        <v>3674</v>
      </c>
      <c r="G1984" s="184">
        <f>'6. Staff time'!N105</f>
        <v>0</v>
      </c>
    </row>
    <row r="1985" spans="1:7" x14ac:dyDescent="0.3">
      <c r="A1985" s="181">
        <v>1984</v>
      </c>
      <c r="B1985" s="181" t="str">
        <f t="shared" si="55"/>
        <v>0-6.07-91</v>
      </c>
      <c r="C1985" s="182">
        <f>'1. General information'!$R$8</f>
        <v>0</v>
      </c>
      <c r="D1985" s="182" t="s">
        <v>445</v>
      </c>
      <c r="E1985" s="183" t="s">
        <v>3675</v>
      </c>
      <c r="F1985" s="182" t="s">
        <v>3676</v>
      </c>
      <c r="G1985" s="184">
        <f>'6. Staff time'!N106</f>
        <v>0</v>
      </c>
    </row>
    <row r="1986" spans="1:7" x14ac:dyDescent="0.3">
      <c r="A1986" s="181">
        <v>1985</v>
      </c>
      <c r="B1986" s="181" t="str">
        <f t="shared" si="55"/>
        <v>0-6.07-92</v>
      </c>
      <c r="C1986" s="182">
        <f>'1. General information'!$R$8</f>
        <v>0</v>
      </c>
      <c r="D1986" s="182" t="s">
        <v>445</v>
      </c>
      <c r="E1986" s="183" t="s">
        <v>3677</v>
      </c>
      <c r="F1986" s="182" t="s">
        <v>3678</v>
      </c>
      <c r="G1986" s="184">
        <f>'6. Staff time'!N107</f>
        <v>0</v>
      </c>
    </row>
    <row r="1987" spans="1:7" x14ac:dyDescent="0.3">
      <c r="A1987" s="181">
        <v>1986</v>
      </c>
      <c r="B1987" s="181" t="str">
        <f t="shared" si="55"/>
        <v>0-6.07-93</v>
      </c>
      <c r="C1987" s="182">
        <f>'1. General information'!$R$8</f>
        <v>0</v>
      </c>
      <c r="D1987" s="182" t="s">
        <v>445</v>
      </c>
      <c r="E1987" s="183" t="s">
        <v>3679</v>
      </c>
      <c r="F1987" s="182" t="s">
        <v>3680</v>
      </c>
      <c r="G1987" s="184">
        <f>'6. Staff time'!N108</f>
        <v>0</v>
      </c>
    </row>
    <row r="1988" spans="1:7" x14ac:dyDescent="0.3">
      <c r="A1988" s="181">
        <v>1987</v>
      </c>
      <c r="B1988" s="181" t="str">
        <f t="shared" si="55"/>
        <v>0-6.07-94</v>
      </c>
      <c r="C1988" s="182">
        <f>'1. General information'!$R$8</f>
        <v>0</v>
      </c>
      <c r="D1988" s="182" t="s">
        <v>445</v>
      </c>
      <c r="E1988" s="183" t="s">
        <v>3681</v>
      </c>
      <c r="F1988" s="182" t="s">
        <v>3682</v>
      </c>
      <c r="G1988" s="184">
        <f>'6. Staff time'!N109</f>
        <v>0</v>
      </c>
    </row>
    <row r="1989" spans="1:7" x14ac:dyDescent="0.3">
      <c r="A1989" s="181">
        <v>1988</v>
      </c>
      <c r="B1989" s="181" t="str">
        <f t="shared" si="55"/>
        <v>0-6.07-95</v>
      </c>
      <c r="C1989" s="182">
        <f>'1. General information'!$R$8</f>
        <v>0</v>
      </c>
      <c r="D1989" s="182" t="s">
        <v>445</v>
      </c>
      <c r="E1989" s="183" t="s">
        <v>3683</v>
      </c>
      <c r="F1989" s="182" t="s">
        <v>3684</v>
      </c>
      <c r="G1989" s="184">
        <f>'6. Staff time'!N110</f>
        <v>0</v>
      </c>
    </row>
    <row r="1990" spans="1:7" x14ac:dyDescent="0.3">
      <c r="A1990" s="181">
        <v>1989</v>
      </c>
      <c r="B1990" s="181" t="str">
        <f t="shared" si="55"/>
        <v>0-6.07-96</v>
      </c>
      <c r="C1990" s="182">
        <f>'1. General information'!$R$8</f>
        <v>0</v>
      </c>
      <c r="D1990" s="182" t="s">
        <v>445</v>
      </c>
      <c r="E1990" s="183" t="s">
        <v>3685</v>
      </c>
      <c r="F1990" s="182" t="s">
        <v>3686</v>
      </c>
      <c r="G1990" s="184">
        <f>'6. Staff time'!N111</f>
        <v>0</v>
      </c>
    </row>
    <row r="1991" spans="1:7" x14ac:dyDescent="0.3">
      <c r="A1991" s="181">
        <v>1990</v>
      </c>
      <c r="B1991" s="181" t="str">
        <f t="shared" si="55"/>
        <v>0-6.07-97</v>
      </c>
      <c r="C1991" s="182">
        <f>'1. General information'!$R$8</f>
        <v>0</v>
      </c>
      <c r="D1991" s="182" t="s">
        <v>445</v>
      </c>
      <c r="E1991" s="183" t="s">
        <v>3687</v>
      </c>
      <c r="F1991" s="182" t="s">
        <v>3688</v>
      </c>
      <c r="G1991" s="184">
        <f>'6. Staff time'!N112</f>
        <v>0</v>
      </c>
    </row>
    <row r="1992" spans="1:7" x14ac:dyDescent="0.3">
      <c r="A1992" s="181">
        <v>1991</v>
      </c>
      <c r="B1992" s="181" t="str">
        <f t="shared" si="55"/>
        <v>0-6.07-98</v>
      </c>
      <c r="C1992" s="182">
        <f>'1. General information'!$R$8</f>
        <v>0</v>
      </c>
      <c r="D1992" s="182" t="s">
        <v>445</v>
      </c>
      <c r="E1992" s="183" t="s">
        <v>3689</v>
      </c>
      <c r="F1992" s="182" t="s">
        <v>3690</v>
      </c>
      <c r="G1992" s="184">
        <f>'6. Staff time'!N113</f>
        <v>0</v>
      </c>
    </row>
    <row r="1993" spans="1:7" x14ac:dyDescent="0.3">
      <c r="A1993" s="181">
        <v>1992</v>
      </c>
      <c r="B1993" s="181" t="str">
        <f t="shared" si="55"/>
        <v>0-6.07-99</v>
      </c>
      <c r="C1993" s="182">
        <f>'1. General information'!$R$8</f>
        <v>0</v>
      </c>
      <c r="D1993" s="182" t="s">
        <v>445</v>
      </c>
      <c r="E1993" s="183" t="s">
        <v>3691</v>
      </c>
      <c r="F1993" s="182" t="s">
        <v>3692</v>
      </c>
      <c r="G1993" s="184">
        <f>'6. Staff time'!N114</f>
        <v>0</v>
      </c>
    </row>
    <row r="1994" spans="1:7" x14ac:dyDescent="0.3">
      <c r="A1994" s="181">
        <v>1993</v>
      </c>
      <c r="B1994" s="181" t="str">
        <f t="shared" si="55"/>
        <v>0-6.07-100</v>
      </c>
      <c r="C1994" s="182">
        <f>'1. General information'!$R$8</f>
        <v>0</v>
      </c>
      <c r="D1994" s="182" t="s">
        <v>445</v>
      </c>
      <c r="E1994" s="183" t="s">
        <v>3693</v>
      </c>
      <c r="F1994" s="182" t="s">
        <v>3694</v>
      </c>
      <c r="G1994" s="184">
        <f>'6. Staff time'!N115</f>
        <v>0</v>
      </c>
    </row>
    <row r="1995" spans="1:7" x14ac:dyDescent="0.3">
      <c r="A1995" s="181">
        <v>1994</v>
      </c>
      <c r="B1995" s="181" t="str">
        <f t="shared" si="55"/>
        <v>0-6.07-101</v>
      </c>
      <c r="C1995" s="182">
        <f>'1. General information'!$R$8</f>
        <v>0</v>
      </c>
      <c r="D1995" s="182" t="s">
        <v>445</v>
      </c>
      <c r="E1995" s="183" t="s">
        <v>3695</v>
      </c>
      <c r="F1995" s="182" t="s">
        <v>3696</v>
      </c>
      <c r="G1995" s="184">
        <f>'6. Staff time'!N116</f>
        <v>0</v>
      </c>
    </row>
    <row r="1996" spans="1:7" x14ac:dyDescent="0.3">
      <c r="A1996" s="181">
        <v>1995</v>
      </c>
      <c r="B1996" s="181" t="str">
        <f t="shared" si="55"/>
        <v>0-6.07-102</v>
      </c>
      <c r="C1996" s="182">
        <f>'1. General information'!$R$8</f>
        <v>0</v>
      </c>
      <c r="D1996" s="182" t="s">
        <v>445</v>
      </c>
      <c r="E1996" s="183" t="s">
        <v>3697</v>
      </c>
      <c r="F1996" s="182" t="s">
        <v>3698</v>
      </c>
      <c r="G1996" s="184">
        <f>'6. Staff time'!N117</f>
        <v>0</v>
      </c>
    </row>
    <row r="1997" spans="1:7" x14ac:dyDescent="0.3">
      <c r="A1997" s="181">
        <v>1996</v>
      </c>
      <c r="B1997" s="181" t="str">
        <f t="shared" si="55"/>
        <v>0-6.07-103</v>
      </c>
      <c r="C1997" s="182">
        <f>'1. General information'!$R$8</f>
        <v>0</v>
      </c>
      <c r="D1997" s="182" t="s">
        <v>445</v>
      </c>
      <c r="E1997" s="183" t="s">
        <v>3699</v>
      </c>
      <c r="F1997" s="182" t="s">
        <v>3700</v>
      </c>
      <c r="G1997" s="184">
        <f>'6. Staff time'!N118</f>
        <v>0</v>
      </c>
    </row>
    <row r="1998" spans="1:7" x14ac:dyDescent="0.3">
      <c r="A1998" s="181">
        <v>1997</v>
      </c>
      <c r="B1998" s="181" t="str">
        <f t="shared" si="55"/>
        <v>0-6.07-104</v>
      </c>
      <c r="C1998" s="182">
        <f>'1. General information'!$R$8</f>
        <v>0</v>
      </c>
      <c r="D1998" s="182" t="s">
        <v>445</v>
      </c>
      <c r="E1998" s="183" t="s">
        <v>3701</v>
      </c>
      <c r="F1998" s="182" t="s">
        <v>3702</v>
      </c>
      <c r="G1998" s="184">
        <f>'6. Staff time'!N119</f>
        <v>0</v>
      </c>
    </row>
    <row r="1999" spans="1:7" x14ac:dyDescent="0.3">
      <c r="A1999" s="181">
        <v>1998</v>
      </c>
      <c r="B1999" s="181" t="str">
        <f t="shared" si="55"/>
        <v>0-6.07-105</v>
      </c>
      <c r="C1999" s="182">
        <f>'1. General information'!$R$8</f>
        <v>0</v>
      </c>
      <c r="D1999" s="182" t="s">
        <v>445</v>
      </c>
      <c r="E1999" s="183" t="s">
        <v>3703</v>
      </c>
      <c r="F1999" s="182" t="s">
        <v>3704</v>
      </c>
      <c r="G1999" s="184">
        <f>'6. Staff time'!N120</f>
        <v>0</v>
      </c>
    </row>
    <row r="2000" spans="1:7" x14ac:dyDescent="0.3">
      <c r="A2000" s="181">
        <v>1999</v>
      </c>
      <c r="B2000" s="181" t="str">
        <f t="shared" si="55"/>
        <v>0-6.07-106</v>
      </c>
      <c r="C2000" s="182">
        <f>'1. General information'!$R$8</f>
        <v>0</v>
      </c>
      <c r="D2000" s="182" t="s">
        <v>445</v>
      </c>
      <c r="E2000" s="183" t="s">
        <v>3705</v>
      </c>
      <c r="F2000" s="182" t="s">
        <v>3706</v>
      </c>
      <c r="G2000" s="184">
        <f>'6. Staff time'!N121</f>
        <v>0</v>
      </c>
    </row>
    <row r="2001" spans="1:7" x14ac:dyDescent="0.3">
      <c r="A2001" s="181">
        <v>2000</v>
      </c>
      <c r="B2001" s="181" t="str">
        <f t="shared" si="55"/>
        <v>0-6.07-107</v>
      </c>
      <c r="C2001" s="182">
        <f>'1. General information'!$R$8</f>
        <v>0</v>
      </c>
      <c r="D2001" s="182" t="s">
        <v>445</v>
      </c>
      <c r="E2001" s="183" t="s">
        <v>3707</v>
      </c>
      <c r="F2001" s="182" t="s">
        <v>3708</v>
      </c>
      <c r="G2001" s="184">
        <f>'6. Staff time'!N122</f>
        <v>0</v>
      </c>
    </row>
    <row r="2002" spans="1:7" x14ac:dyDescent="0.3">
      <c r="A2002" s="181">
        <v>2001</v>
      </c>
      <c r="B2002" s="181" t="str">
        <f t="shared" si="55"/>
        <v>0-6.07-108</v>
      </c>
      <c r="C2002" s="182">
        <f>'1. General information'!$R$8</f>
        <v>0</v>
      </c>
      <c r="D2002" s="182" t="s">
        <v>445</v>
      </c>
      <c r="E2002" s="183" t="s">
        <v>3709</v>
      </c>
      <c r="F2002" s="182" t="s">
        <v>3710</v>
      </c>
      <c r="G2002" s="184">
        <f>'6. Staff time'!N123</f>
        <v>0</v>
      </c>
    </row>
    <row r="2003" spans="1:7" x14ac:dyDescent="0.3">
      <c r="A2003" s="181">
        <v>2002</v>
      </c>
      <c r="B2003" s="181" t="str">
        <f t="shared" si="55"/>
        <v>0-6.07-109</v>
      </c>
      <c r="C2003" s="182">
        <f>'1. General information'!$R$8</f>
        <v>0</v>
      </c>
      <c r="D2003" s="182" t="s">
        <v>445</v>
      </c>
      <c r="E2003" s="183" t="s">
        <v>3711</v>
      </c>
      <c r="F2003" s="182" t="s">
        <v>3712</v>
      </c>
      <c r="G2003" s="184">
        <f>'6. Staff time'!N124</f>
        <v>0</v>
      </c>
    </row>
    <row r="2004" spans="1:7" x14ac:dyDescent="0.3">
      <c r="A2004" s="181">
        <v>2003</v>
      </c>
      <c r="B2004" s="181" t="str">
        <f t="shared" si="55"/>
        <v>0-6.07-110</v>
      </c>
      <c r="C2004" s="182">
        <f>'1. General information'!$R$8</f>
        <v>0</v>
      </c>
      <c r="D2004" s="182" t="s">
        <v>445</v>
      </c>
      <c r="E2004" s="183" t="s">
        <v>3713</v>
      </c>
      <c r="F2004" s="182" t="s">
        <v>3714</v>
      </c>
      <c r="G2004" s="184">
        <f>'6. Staff time'!N125</f>
        <v>0</v>
      </c>
    </row>
    <row r="2005" spans="1:7" x14ac:dyDescent="0.3">
      <c r="A2005" s="181">
        <v>2004</v>
      </c>
      <c r="B2005" s="181" t="str">
        <f t="shared" si="55"/>
        <v>0-6.07-111</v>
      </c>
      <c r="C2005" s="182">
        <f>'1. General information'!$R$8</f>
        <v>0</v>
      </c>
      <c r="D2005" s="182" t="s">
        <v>445</v>
      </c>
      <c r="E2005" s="183" t="s">
        <v>3715</v>
      </c>
      <c r="F2005" s="182" t="s">
        <v>3716</v>
      </c>
      <c r="G2005" s="184">
        <f>'6. Staff time'!N126</f>
        <v>0</v>
      </c>
    </row>
    <row r="2006" spans="1:7" x14ac:dyDescent="0.3">
      <c r="A2006" s="181">
        <v>2005</v>
      </c>
      <c r="B2006" s="181" t="str">
        <f t="shared" si="55"/>
        <v>0-6.07-112</v>
      </c>
      <c r="C2006" s="182">
        <f>'1. General information'!$R$8</f>
        <v>0</v>
      </c>
      <c r="D2006" s="182" t="s">
        <v>445</v>
      </c>
      <c r="E2006" s="183" t="s">
        <v>3717</v>
      </c>
      <c r="F2006" s="182" t="s">
        <v>3718</v>
      </c>
      <c r="G2006" s="184">
        <f>'6. Staff time'!N127</f>
        <v>0</v>
      </c>
    </row>
    <row r="2007" spans="1:7" x14ac:dyDescent="0.3">
      <c r="A2007" s="181">
        <v>2006</v>
      </c>
      <c r="B2007" s="181" t="str">
        <f t="shared" si="55"/>
        <v>0-6.07-113</v>
      </c>
      <c r="C2007" s="182">
        <f>'1. General information'!$R$8</f>
        <v>0</v>
      </c>
      <c r="D2007" s="182" t="s">
        <v>445</v>
      </c>
      <c r="E2007" s="183" t="s">
        <v>3719</v>
      </c>
      <c r="F2007" s="182" t="s">
        <v>3720</v>
      </c>
      <c r="G2007" s="184">
        <f>'6. Staff time'!N128</f>
        <v>0</v>
      </c>
    </row>
    <row r="2008" spans="1:7" x14ac:dyDescent="0.3">
      <c r="A2008" s="181">
        <v>2007</v>
      </c>
      <c r="B2008" s="181" t="str">
        <f t="shared" si="55"/>
        <v>0-6.07-114</v>
      </c>
      <c r="C2008" s="182">
        <f>'1. General information'!$R$8</f>
        <v>0</v>
      </c>
      <c r="D2008" s="182" t="s">
        <v>445</v>
      </c>
      <c r="E2008" s="183" t="s">
        <v>3721</v>
      </c>
      <c r="F2008" s="182" t="s">
        <v>3722</v>
      </c>
      <c r="G2008" s="184">
        <f>'6. Staff time'!N129</f>
        <v>0</v>
      </c>
    </row>
    <row r="2009" spans="1:7" x14ac:dyDescent="0.3">
      <c r="A2009" s="181">
        <v>2008</v>
      </c>
      <c r="B2009" s="181" t="str">
        <f t="shared" si="55"/>
        <v>0-6.07-115</v>
      </c>
      <c r="C2009" s="182">
        <f>'1. General information'!$R$8</f>
        <v>0</v>
      </c>
      <c r="D2009" s="182" t="s">
        <v>445</v>
      </c>
      <c r="E2009" s="183" t="s">
        <v>3723</v>
      </c>
      <c r="F2009" s="182" t="s">
        <v>3724</v>
      </c>
      <c r="G2009" s="184">
        <f>'6. Staff time'!N130</f>
        <v>0</v>
      </c>
    </row>
    <row r="2010" spans="1:7" x14ac:dyDescent="0.3">
      <c r="A2010" s="181">
        <v>2009</v>
      </c>
      <c r="B2010" s="181" t="str">
        <f t="shared" si="55"/>
        <v>0-6.07-116</v>
      </c>
      <c r="C2010" s="182">
        <f>'1. General information'!$R$8</f>
        <v>0</v>
      </c>
      <c r="D2010" s="182" t="s">
        <v>445</v>
      </c>
      <c r="E2010" s="183" t="s">
        <v>3725</v>
      </c>
      <c r="F2010" s="182" t="s">
        <v>3726</v>
      </c>
      <c r="G2010" s="184">
        <f>'6. Staff time'!N131</f>
        <v>0</v>
      </c>
    </row>
    <row r="2011" spans="1:7" x14ac:dyDescent="0.3">
      <c r="A2011" s="181">
        <v>2010</v>
      </c>
      <c r="B2011" s="181" t="str">
        <f t="shared" si="55"/>
        <v>0-6.07-117</v>
      </c>
      <c r="C2011" s="182">
        <f>'1. General information'!$R$8</f>
        <v>0</v>
      </c>
      <c r="D2011" s="182" t="s">
        <v>445</v>
      </c>
      <c r="E2011" s="183" t="s">
        <v>3727</v>
      </c>
      <c r="F2011" s="182" t="s">
        <v>3728</v>
      </c>
      <c r="G2011" s="184">
        <f>'6. Staff time'!N132</f>
        <v>0</v>
      </c>
    </row>
    <row r="2012" spans="1:7" x14ac:dyDescent="0.3">
      <c r="A2012" s="181">
        <v>2011</v>
      </c>
      <c r="B2012" s="181" t="str">
        <f t="shared" si="55"/>
        <v>0-6.07-118</v>
      </c>
      <c r="C2012" s="182">
        <f>'1. General information'!$R$8</f>
        <v>0</v>
      </c>
      <c r="D2012" s="182" t="s">
        <v>445</v>
      </c>
      <c r="E2012" s="183" t="s">
        <v>3729</v>
      </c>
      <c r="F2012" s="182" t="s">
        <v>3730</v>
      </c>
      <c r="G2012" s="184">
        <f>'6. Staff time'!N133</f>
        <v>0</v>
      </c>
    </row>
    <row r="2013" spans="1:7" x14ac:dyDescent="0.3">
      <c r="A2013" s="181">
        <v>2012</v>
      </c>
      <c r="B2013" s="181" t="str">
        <f t="shared" si="55"/>
        <v>0-6.07-119</v>
      </c>
      <c r="C2013" s="182">
        <f>'1. General information'!$R$8</f>
        <v>0</v>
      </c>
      <c r="D2013" s="182" t="s">
        <v>445</v>
      </c>
      <c r="E2013" s="183" t="s">
        <v>3731</v>
      </c>
      <c r="F2013" s="182" t="s">
        <v>3732</v>
      </c>
      <c r="G2013" s="184">
        <f>'6. Staff time'!N134</f>
        <v>0</v>
      </c>
    </row>
    <row r="2014" spans="1:7" x14ac:dyDescent="0.3">
      <c r="A2014" s="181">
        <v>2013</v>
      </c>
      <c r="B2014" s="181" t="str">
        <f t="shared" si="55"/>
        <v>0-6.07-120</v>
      </c>
      <c r="C2014" s="182">
        <f>'1. General information'!$R$8</f>
        <v>0</v>
      </c>
      <c r="D2014" s="182" t="s">
        <v>445</v>
      </c>
      <c r="E2014" s="183" t="s">
        <v>3733</v>
      </c>
      <c r="F2014" s="182" t="s">
        <v>3734</v>
      </c>
      <c r="G2014" s="184">
        <f>'6. Staff time'!N135</f>
        <v>0</v>
      </c>
    </row>
    <row r="2015" spans="1:7" x14ac:dyDescent="0.3">
      <c r="A2015" s="181">
        <v>2014</v>
      </c>
      <c r="B2015" s="181" t="str">
        <f t="shared" si="55"/>
        <v>0-6.07-121</v>
      </c>
      <c r="C2015" s="182">
        <f>'1. General information'!$R$8</f>
        <v>0</v>
      </c>
      <c r="D2015" s="182" t="s">
        <v>445</v>
      </c>
      <c r="E2015" s="183" t="s">
        <v>3735</v>
      </c>
      <c r="F2015" s="182" t="s">
        <v>3736</v>
      </c>
      <c r="G2015" s="184">
        <f>'6. Staff time'!N136</f>
        <v>0</v>
      </c>
    </row>
    <row r="2016" spans="1:7" x14ac:dyDescent="0.3">
      <c r="A2016" s="181">
        <v>2015</v>
      </c>
      <c r="B2016" s="181" t="str">
        <f t="shared" si="55"/>
        <v>0-6.07-122</v>
      </c>
      <c r="C2016" s="182">
        <f>'1. General information'!$R$8</f>
        <v>0</v>
      </c>
      <c r="D2016" s="182" t="s">
        <v>445</v>
      </c>
      <c r="E2016" s="183" t="s">
        <v>3737</v>
      </c>
      <c r="F2016" s="182" t="s">
        <v>3738</v>
      </c>
      <c r="G2016" s="184">
        <f>'6. Staff time'!N137</f>
        <v>0</v>
      </c>
    </row>
    <row r="2017" spans="1:7" x14ac:dyDescent="0.3">
      <c r="A2017" s="181">
        <v>2016</v>
      </c>
      <c r="B2017" s="181" t="str">
        <f t="shared" si="55"/>
        <v>0-6.07-123</v>
      </c>
      <c r="C2017" s="182">
        <f>'1. General information'!$R$8</f>
        <v>0</v>
      </c>
      <c r="D2017" s="182" t="s">
        <v>445</v>
      </c>
      <c r="E2017" s="183" t="s">
        <v>3739</v>
      </c>
      <c r="F2017" s="182" t="s">
        <v>3740</v>
      </c>
      <c r="G2017" s="184">
        <f>'6. Staff time'!N138</f>
        <v>0</v>
      </c>
    </row>
    <row r="2018" spans="1:7" x14ac:dyDescent="0.3">
      <c r="A2018" s="181">
        <v>2017</v>
      </c>
      <c r="B2018" s="181" t="str">
        <f t="shared" si="55"/>
        <v>0-6.07-124</v>
      </c>
      <c r="C2018" s="182">
        <f>'1. General information'!$R$8</f>
        <v>0</v>
      </c>
      <c r="D2018" s="182" t="s">
        <v>445</v>
      </c>
      <c r="E2018" s="183" t="s">
        <v>3741</v>
      </c>
      <c r="F2018" s="182" t="s">
        <v>3742</v>
      </c>
      <c r="G2018" s="184">
        <f>'6. Staff time'!N139</f>
        <v>0</v>
      </c>
    </row>
    <row r="2019" spans="1:7" x14ac:dyDescent="0.3">
      <c r="A2019" s="181">
        <v>2018</v>
      </c>
      <c r="B2019" s="181" t="str">
        <f t="shared" si="55"/>
        <v>0-6.07-125</v>
      </c>
      <c r="C2019" s="182">
        <f>'1. General information'!$R$8</f>
        <v>0</v>
      </c>
      <c r="D2019" s="182" t="s">
        <v>445</v>
      </c>
      <c r="E2019" s="183" t="s">
        <v>3743</v>
      </c>
      <c r="F2019" s="182" t="s">
        <v>3744</v>
      </c>
      <c r="G2019" s="184">
        <f>'6. Staff time'!N140</f>
        <v>0</v>
      </c>
    </row>
    <row r="2020" spans="1:7" x14ac:dyDescent="0.3">
      <c r="A2020" s="181">
        <v>2019</v>
      </c>
      <c r="B2020" s="181" t="str">
        <f t="shared" si="55"/>
        <v>0-6.07-126</v>
      </c>
      <c r="C2020" s="182">
        <f>'1. General information'!$R$8</f>
        <v>0</v>
      </c>
      <c r="D2020" s="182" t="s">
        <v>445</v>
      </c>
      <c r="E2020" s="183" t="s">
        <v>3745</v>
      </c>
      <c r="F2020" s="182" t="s">
        <v>3746</v>
      </c>
      <c r="G2020" s="184">
        <f>'6. Staff time'!N141</f>
        <v>0</v>
      </c>
    </row>
    <row r="2021" spans="1:7" x14ac:dyDescent="0.3">
      <c r="A2021" s="181">
        <v>2020</v>
      </c>
      <c r="B2021" s="181" t="str">
        <f t="shared" si="55"/>
        <v>0-6.07-127</v>
      </c>
      <c r="C2021" s="182">
        <f>'1. General information'!$R$8</f>
        <v>0</v>
      </c>
      <c r="D2021" s="182" t="s">
        <v>445</v>
      </c>
      <c r="E2021" s="183" t="s">
        <v>3747</v>
      </c>
      <c r="F2021" s="182" t="s">
        <v>3748</v>
      </c>
      <c r="G2021" s="184">
        <f>'6. Staff time'!N142</f>
        <v>0</v>
      </c>
    </row>
    <row r="2022" spans="1:7" x14ac:dyDescent="0.3">
      <c r="A2022" s="181">
        <v>2021</v>
      </c>
      <c r="B2022" s="181" t="str">
        <f t="shared" si="55"/>
        <v>0-6.07-128</v>
      </c>
      <c r="C2022" s="182">
        <f>'1. General information'!$R$8</f>
        <v>0</v>
      </c>
      <c r="D2022" s="182" t="s">
        <v>445</v>
      </c>
      <c r="E2022" s="183" t="s">
        <v>3749</v>
      </c>
      <c r="F2022" s="182" t="s">
        <v>3750</v>
      </c>
      <c r="G2022" s="184">
        <f>'6. Staff time'!N143</f>
        <v>0</v>
      </c>
    </row>
    <row r="2023" spans="1:7" x14ac:dyDescent="0.3">
      <c r="A2023" s="181">
        <v>2022</v>
      </c>
      <c r="B2023" s="181" t="str">
        <f t="shared" si="55"/>
        <v>0-6.07-129</v>
      </c>
      <c r="C2023" s="182">
        <f>'1. General information'!$R$8</f>
        <v>0</v>
      </c>
      <c r="D2023" s="182" t="s">
        <v>445</v>
      </c>
      <c r="E2023" s="183" t="s">
        <v>3751</v>
      </c>
      <c r="F2023" s="182" t="s">
        <v>3752</v>
      </c>
      <c r="G2023" s="184">
        <f>'6. Staff time'!N144</f>
        <v>0</v>
      </c>
    </row>
    <row r="2024" spans="1:7" x14ac:dyDescent="0.3">
      <c r="A2024" s="181">
        <v>2023</v>
      </c>
      <c r="B2024" s="181" t="str">
        <f t="shared" si="55"/>
        <v>0-6.07-130</v>
      </c>
      <c r="C2024" s="182">
        <f>'1. General information'!$R$8</f>
        <v>0</v>
      </c>
      <c r="D2024" s="182" t="s">
        <v>445</v>
      </c>
      <c r="E2024" s="183" t="s">
        <v>3753</v>
      </c>
      <c r="F2024" s="182" t="s">
        <v>3754</v>
      </c>
      <c r="G2024" s="184">
        <f>'6. Staff time'!N145</f>
        <v>0</v>
      </c>
    </row>
    <row r="2025" spans="1:7" x14ac:dyDescent="0.3">
      <c r="A2025" s="181">
        <v>2024</v>
      </c>
      <c r="B2025" s="181" t="str">
        <f t="shared" si="55"/>
        <v>0-6.08-1</v>
      </c>
      <c r="C2025" s="182">
        <f>'1. General information'!$R$8</f>
        <v>0</v>
      </c>
      <c r="D2025" s="182" t="s">
        <v>445</v>
      </c>
      <c r="E2025" s="183" t="s">
        <v>3755</v>
      </c>
      <c r="F2025" s="182" t="s">
        <v>3756</v>
      </c>
      <c r="G2025" s="184">
        <f>'6. Staff time'!P16</f>
        <v>0</v>
      </c>
    </row>
    <row r="2026" spans="1:7" x14ac:dyDescent="0.3">
      <c r="A2026" s="181">
        <v>2025</v>
      </c>
      <c r="B2026" s="181" t="str">
        <f t="shared" si="55"/>
        <v>0-6.08-2</v>
      </c>
      <c r="C2026" s="182">
        <f>'1. General information'!$R$8</f>
        <v>0</v>
      </c>
      <c r="D2026" s="182" t="s">
        <v>445</v>
      </c>
      <c r="E2026" s="183" t="s">
        <v>3757</v>
      </c>
      <c r="F2026" s="182" t="s">
        <v>3758</v>
      </c>
      <c r="G2026" s="184">
        <f>'6. Staff time'!P17</f>
        <v>0</v>
      </c>
    </row>
    <row r="2027" spans="1:7" x14ac:dyDescent="0.3">
      <c r="A2027" s="181">
        <v>2026</v>
      </c>
      <c r="B2027" s="181" t="str">
        <f t="shared" si="55"/>
        <v>0-6.08-3</v>
      </c>
      <c r="C2027" s="182">
        <f>'1. General information'!$R$8</f>
        <v>0</v>
      </c>
      <c r="D2027" s="182" t="s">
        <v>445</v>
      </c>
      <c r="E2027" s="183" t="s">
        <v>3759</v>
      </c>
      <c r="F2027" s="182" t="s">
        <v>3760</v>
      </c>
      <c r="G2027" s="184">
        <f>'6. Staff time'!P18</f>
        <v>0</v>
      </c>
    </row>
    <row r="2028" spans="1:7" x14ac:dyDescent="0.3">
      <c r="A2028" s="181">
        <v>2027</v>
      </c>
      <c r="B2028" s="181" t="str">
        <f t="shared" si="55"/>
        <v>0-6.08-4</v>
      </c>
      <c r="C2028" s="182">
        <f>'1. General information'!$R$8</f>
        <v>0</v>
      </c>
      <c r="D2028" s="182" t="s">
        <v>445</v>
      </c>
      <c r="E2028" s="183" t="s">
        <v>3761</v>
      </c>
      <c r="F2028" s="182" t="s">
        <v>3762</v>
      </c>
      <c r="G2028" s="184">
        <f>'6. Staff time'!P19</f>
        <v>0</v>
      </c>
    </row>
    <row r="2029" spans="1:7" x14ac:dyDescent="0.3">
      <c r="A2029" s="181">
        <v>2028</v>
      </c>
      <c r="B2029" s="181" t="str">
        <f t="shared" si="55"/>
        <v>0-6.08-5</v>
      </c>
      <c r="C2029" s="182">
        <f>'1. General information'!$R$8</f>
        <v>0</v>
      </c>
      <c r="D2029" s="182" t="s">
        <v>445</v>
      </c>
      <c r="E2029" s="183" t="s">
        <v>3763</v>
      </c>
      <c r="F2029" s="182" t="s">
        <v>3764</v>
      </c>
      <c r="G2029" s="184">
        <f>'6. Staff time'!P20</f>
        <v>0</v>
      </c>
    </row>
    <row r="2030" spans="1:7" x14ac:dyDescent="0.3">
      <c r="A2030" s="181">
        <v>2029</v>
      </c>
      <c r="B2030" s="181" t="str">
        <f t="shared" si="55"/>
        <v>0-6.08-6</v>
      </c>
      <c r="C2030" s="182">
        <f>'1. General information'!$R$8</f>
        <v>0</v>
      </c>
      <c r="D2030" s="182" t="s">
        <v>445</v>
      </c>
      <c r="E2030" s="183" t="s">
        <v>3765</v>
      </c>
      <c r="F2030" s="182" t="s">
        <v>3766</v>
      </c>
      <c r="G2030" s="184">
        <f>'6. Staff time'!P21</f>
        <v>0</v>
      </c>
    </row>
    <row r="2031" spans="1:7" x14ac:dyDescent="0.3">
      <c r="A2031" s="181">
        <v>2030</v>
      </c>
      <c r="B2031" s="181" t="str">
        <f t="shared" si="55"/>
        <v>0-6.08-7</v>
      </c>
      <c r="C2031" s="182">
        <f>'1. General information'!$R$8</f>
        <v>0</v>
      </c>
      <c r="D2031" s="182" t="s">
        <v>445</v>
      </c>
      <c r="E2031" s="183" t="s">
        <v>3767</v>
      </c>
      <c r="F2031" s="182" t="s">
        <v>3768</v>
      </c>
      <c r="G2031" s="184">
        <f>'6. Staff time'!P22</f>
        <v>0</v>
      </c>
    </row>
    <row r="2032" spans="1:7" x14ac:dyDescent="0.3">
      <c r="A2032" s="181">
        <v>2031</v>
      </c>
      <c r="B2032" s="181" t="str">
        <f t="shared" si="55"/>
        <v>0-6.08-8</v>
      </c>
      <c r="C2032" s="182">
        <f>'1. General information'!$R$8</f>
        <v>0</v>
      </c>
      <c r="D2032" s="182" t="s">
        <v>445</v>
      </c>
      <c r="E2032" s="183" t="s">
        <v>3769</v>
      </c>
      <c r="F2032" s="182" t="s">
        <v>3770</v>
      </c>
      <c r="G2032" s="184">
        <f>'6. Staff time'!P23</f>
        <v>0</v>
      </c>
    </row>
    <row r="2033" spans="1:7" x14ac:dyDescent="0.3">
      <c r="A2033" s="181">
        <v>2032</v>
      </c>
      <c r="B2033" s="181" t="str">
        <f t="shared" si="55"/>
        <v>0-6.08-9</v>
      </c>
      <c r="C2033" s="182">
        <f>'1. General information'!$R$8</f>
        <v>0</v>
      </c>
      <c r="D2033" s="182" t="s">
        <v>445</v>
      </c>
      <c r="E2033" s="183" t="s">
        <v>3771</v>
      </c>
      <c r="F2033" s="182" t="s">
        <v>3772</v>
      </c>
      <c r="G2033" s="184">
        <f>'6. Staff time'!P24</f>
        <v>0</v>
      </c>
    </row>
    <row r="2034" spans="1:7" x14ac:dyDescent="0.3">
      <c r="A2034" s="181">
        <v>2033</v>
      </c>
      <c r="B2034" s="181" t="str">
        <f t="shared" si="55"/>
        <v>0-6.08-10</v>
      </c>
      <c r="C2034" s="182">
        <f>'1. General information'!$R$8</f>
        <v>0</v>
      </c>
      <c r="D2034" s="182" t="s">
        <v>445</v>
      </c>
      <c r="E2034" s="183" t="s">
        <v>3773</v>
      </c>
      <c r="F2034" s="182" t="s">
        <v>3774</v>
      </c>
      <c r="G2034" s="184">
        <f>'6. Staff time'!P25</f>
        <v>0</v>
      </c>
    </row>
    <row r="2035" spans="1:7" x14ac:dyDescent="0.3">
      <c r="A2035" s="181">
        <v>2034</v>
      </c>
      <c r="B2035" s="181" t="str">
        <f t="shared" si="55"/>
        <v>0-6.08-11</v>
      </c>
      <c r="C2035" s="182">
        <f>'1. General information'!$R$8</f>
        <v>0</v>
      </c>
      <c r="D2035" s="182" t="s">
        <v>445</v>
      </c>
      <c r="E2035" s="183" t="s">
        <v>3775</v>
      </c>
      <c r="F2035" s="182" t="s">
        <v>3776</v>
      </c>
      <c r="G2035" s="184">
        <f>'6. Staff time'!P26</f>
        <v>0</v>
      </c>
    </row>
    <row r="2036" spans="1:7" x14ac:dyDescent="0.3">
      <c r="A2036" s="181">
        <v>2035</v>
      </c>
      <c r="B2036" s="181" t="str">
        <f t="shared" ref="B2036:B2099" si="56">CONCATENATE(LEFT(C2036,2),"-",E2036)</f>
        <v>0-6.08-12</v>
      </c>
      <c r="C2036" s="182">
        <f>'1. General information'!$R$8</f>
        <v>0</v>
      </c>
      <c r="D2036" s="182" t="s">
        <v>445</v>
      </c>
      <c r="E2036" s="183" t="s">
        <v>3777</v>
      </c>
      <c r="F2036" s="182" t="s">
        <v>3778</v>
      </c>
      <c r="G2036" s="184">
        <f>'6. Staff time'!P27</f>
        <v>0</v>
      </c>
    </row>
    <row r="2037" spans="1:7" x14ac:dyDescent="0.3">
      <c r="A2037" s="181">
        <v>2036</v>
      </c>
      <c r="B2037" s="181" t="str">
        <f t="shared" si="56"/>
        <v>0-6.08-13</v>
      </c>
      <c r="C2037" s="182">
        <f>'1. General information'!$R$8</f>
        <v>0</v>
      </c>
      <c r="D2037" s="182" t="s">
        <v>445</v>
      </c>
      <c r="E2037" s="183" t="s">
        <v>3779</v>
      </c>
      <c r="F2037" s="182" t="s">
        <v>3780</v>
      </c>
      <c r="G2037" s="184">
        <f>'6. Staff time'!P28</f>
        <v>0</v>
      </c>
    </row>
    <row r="2038" spans="1:7" x14ac:dyDescent="0.3">
      <c r="A2038" s="181">
        <v>2037</v>
      </c>
      <c r="B2038" s="181" t="str">
        <f t="shared" si="56"/>
        <v>0-6.08-14</v>
      </c>
      <c r="C2038" s="182">
        <f>'1. General information'!$R$8</f>
        <v>0</v>
      </c>
      <c r="D2038" s="182" t="s">
        <v>445</v>
      </c>
      <c r="E2038" s="183" t="s">
        <v>3781</v>
      </c>
      <c r="F2038" s="182" t="s">
        <v>3782</v>
      </c>
      <c r="G2038" s="184">
        <f>'6. Staff time'!P29</f>
        <v>0</v>
      </c>
    </row>
    <row r="2039" spans="1:7" x14ac:dyDescent="0.3">
      <c r="A2039" s="181">
        <v>2038</v>
      </c>
      <c r="B2039" s="181" t="str">
        <f t="shared" si="56"/>
        <v>0-6.08-15</v>
      </c>
      <c r="C2039" s="182">
        <f>'1. General information'!$R$8</f>
        <v>0</v>
      </c>
      <c r="D2039" s="182" t="s">
        <v>445</v>
      </c>
      <c r="E2039" s="183" t="s">
        <v>3783</v>
      </c>
      <c r="F2039" s="182" t="s">
        <v>3784</v>
      </c>
      <c r="G2039" s="184">
        <f>'6. Staff time'!P30</f>
        <v>0</v>
      </c>
    </row>
    <row r="2040" spans="1:7" x14ac:dyDescent="0.3">
      <c r="A2040" s="181">
        <v>2039</v>
      </c>
      <c r="B2040" s="181" t="str">
        <f t="shared" si="56"/>
        <v>0-6.08-16</v>
      </c>
      <c r="C2040" s="182">
        <f>'1. General information'!$R$8</f>
        <v>0</v>
      </c>
      <c r="D2040" s="182" t="s">
        <v>445</v>
      </c>
      <c r="E2040" s="183" t="s">
        <v>3785</v>
      </c>
      <c r="F2040" s="182" t="s">
        <v>3786</v>
      </c>
      <c r="G2040" s="184">
        <f>'6. Staff time'!P31</f>
        <v>0</v>
      </c>
    </row>
    <row r="2041" spans="1:7" x14ac:dyDescent="0.3">
      <c r="A2041" s="181">
        <v>2040</v>
      </c>
      <c r="B2041" s="181" t="str">
        <f t="shared" si="56"/>
        <v>0-6.08-17</v>
      </c>
      <c r="C2041" s="182">
        <f>'1. General information'!$R$8</f>
        <v>0</v>
      </c>
      <c r="D2041" s="182" t="s">
        <v>445</v>
      </c>
      <c r="E2041" s="183" t="s">
        <v>3787</v>
      </c>
      <c r="F2041" s="182" t="s">
        <v>3788</v>
      </c>
      <c r="G2041" s="184">
        <f>'6. Staff time'!P32</f>
        <v>0</v>
      </c>
    </row>
    <row r="2042" spans="1:7" x14ac:dyDescent="0.3">
      <c r="A2042" s="181">
        <v>2041</v>
      </c>
      <c r="B2042" s="181" t="str">
        <f t="shared" si="56"/>
        <v>0-6.08-18</v>
      </c>
      <c r="C2042" s="182">
        <f>'1. General information'!$R$8</f>
        <v>0</v>
      </c>
      <c r="D2042" s="182" t="s">
        <v>445</v>
      </c>
      <c r="E2042" s="183" t="s">
        <v>3789</v>
      </c>
      <c r="F2042" s="182" t="s">
        <v>3790</v>
      </c>
      <c r="G2042" s="184">
        <f>'6. Staff time'!P33</f>
        <v>0</v>
      </c>
    </row>
    <row r="2043" spans="1:7" x14ac:dyDescent="0.3">
      <c r="A2043" s="181">
        <v>2042</v>
      </c>
      <c r="B2043" s="181" t="str">
        <f t="shared" si="56"/>
        <v>0-6.08-19</v>
      </c>
      <c r="C2043" s="182">
        <f>'1. General information'!$R$8</f>
        <v>0</v>
      </c>
      <c r="D2043" s="182" t="s">
        <v>445</v>
      </c>
      <c r="E2043" s="183" t="s">
        <v>3791</v>
      </c>
      <c r="F2043" s="182" t="s">
        <v>3792</v>
      </c>
      <c r="G2043" s="184">
        <f>'6. Staff time'!P34</f>
        <v>0</v>
      </c>
    </row>
    <row r="2044" spans="1:7" x14ac:dyDescent="0.3">
      <c r="A2044" s="181">
        <v>2043</v>
      </c>
      <c r="B2044" s="181" t="str">
        <f t="shared" si="56"/>
        <v>0-6.08-20</v>
      </c>
      <c r="C2044" s="182">
        <f>'1. General information'!$R$8</f>
        <v>0</v>
      </c>
      <c r="D2044" s="182" t="s">
        <v>445</v>
      </c>
      <c r="E2044" s="183" t="s">
        <v>3793</v>
      </c>
      <c r="F2044" s="182" t="s">
        <v>3794</v>
      </c>
      <c r="G2044" s="184">
        <f>'6. Staff time'!P35</f>
        <v>0</v>
      </c>
    </row>
    <row r="2045" spans="1:7" x14ac:dyDescent="0.3">
      <c r="A2045" s="181">
        <v>2044</v>
      </c>
      <c r="B2045" s="181" t="str">
        <f t="shared" si="56"/>
        <v>0-6.08-21</v>
      </c>
      <c r="C2045" s="182">
        <f>'1. General information'!$R$8</f>
        <v>0</v>
      </c>
      <c r="D2045" s="182" t="s">
        <v>445</v>
      </c>
      <c r="E2045" s="183" t="s">
        <v>3795</v>
      </c>
      <c r="F2045" s="182" t="s">
        <v>3796</v>
      </c>
      <c r="G2045" s="184">
        <f>'6. Staff time'!P36</f>
        <v>0</v>
      </c>
    </row>
    <row r="2046" spans="1:7" x14ac:dyDescent="0.3">
      <c r="A2046" s="181">
        <v>2045</v>
      </c>
      <c r="B2046" s="181" t="str">
        <f t="shared" si="56"/>
        <v>0-6.08-22</v>
      </c>
      <c r="C2046" s="182">
        <f>'1. General information'!$R$8</f>
        <v>0</v>
      </c>
      <c r="D2046" s="182" t="s">
        <v>445</v>
      </c>
      <c r="E2046" s="183" t="s">
        <v>3797</v>
      </c>
      <c r="F2046" s="182" t="s">
        <v>3798</v>
      </c>
      <c r="G2046" s="184">
        <f>'6. Staff time'!P37</f>
        <v>0</v>
      </c>
    </row>
    <row r="2047" spans="1:7" x14ac:dyDescent="0.3">
      <c r="A2047" s="181">
        <v>2046</v>
      </c>
      <c r="B2047" s="181" t="str">
        <f t="shared" si="56"/>
        <v>0-6.08-23</v>
      </c>
      <c r="C2047" s="182">
        <f>'1. General information'!$R$8</f>
        <v>0</v>
      </c>
      <c r="D2047" s="182" t="s">
        <v>445</v>
      </c>
      <c r="E2047" s="183" t="s">
        <v>3799</v>
      </c>
      <c r="F2047" s="182" t="s">
        <v>3800</v>
      </c>
      <c r="G2047" s="184">
        <f>'6. Staff time'!P38</f>
        <v>0</v>
      </c>
    </row>
    <row r="2048" spans="1:7" x14ac:dyDescent="0.3">
      <c r="A2048" s="181">
        <v>2047</v>
      </c>
      <c r="B2048" s="181" t="str">
        <f t="shared" si="56"/>
        <v>0-6.08-24</v>
      </c>
      <c r="C2048" s="182">
        <f>'1. General information'!$R$8</f>
        <v>0</v>
      </c>
      <c r="D2048" s="182" t="s">
        <v>445</v>
      </c>
      <c r="E2048" s="183" t="s">
        <v>3801</v>
      </c>
      <c r="F2048" s="182" t="s">
        <v>3802</v>
      </c>
      <c r="G2048" s="184">
        <f>'6. Staff time'!P39</f>
        <v>0</v>
      </c>
    </row>
    <row r="2049" spans="1:7" x14ac:dyDescent="0.3">
      <c r="A2049" s="181">
        <v>2048</v>
      </c>
      <c r="B2049" s="181" t="str">
        <f t="shared" si="56"/>
        <v>0-6.08-25</v>
      </c>
      <c r="C2049" s="182">
        <f>'1. General information'!$R$8</f>
        <v>0</v>
      </c>
      <c r="D2049" s="182" t="s">
        <v>445</v>
      </c>
      <c r="E2049" s="183" t="s">
        <v>3803</v>
      </c>
      <c r="F2049" s="182" t="s">
        <v>3804</v>
      </c>
      <c r="G2049" s="184">
        <f>'6. Staff time'!P40</f>
        <v>0</v>
      </c>
    </row>
    <row r="2050" spans="1:7" x14ac:dyDescent="0.3">
      <c r="A2050" s="181">
        <v>2049</v>
      </c>
      <c r="B2050" s="181" t="str">
        <f t="shared" si="56"/>
        <v>0-6.08-26</v>
      </c>
      <c r="C2050" s="182">
        <f>'1. General information'!$R$8</f>
        <v>0</v>
      </c>
      <c r="D2050" s="182" t="s">
        <v>445</v>
      </c>
      <c r="E2050" s="183" t="s">
        <v>3805</v>
      </c>
      <c r="F2050" s="182" t="s">
        <v>3806</v>
      </c>
      <c r="G2050" s="184">
        <f>'6. Staff time'!P41</f>
        <v>0</v>
      </c>
    </row>
    <row r="2051" spans="1:7" x14ac:dyDescent="0.3">
      <c r="A2051" s="181">
        <v>2050</v>
      </c>
      <c r="B2051" s="181" t="str">
        <f t="shared" si="56"/>
        <v>0-6.08-27</v>
      </c>
      <c r="C2051" s="182">
        <f>'1. General information'!$R$8</f>
        <v>0</v>
      </c>
      <c r="D2051" s="182" t="s">
        <v>445</v>
      </c>
      <c r="E2051" s="183" t="s">
        <v>3807</v>
      </c>
      <c r="F2051" s="182" t="s">
        <v>3808</v>
      </c>
      <c r="G2051" s="184">
        <f>'6. Staff time'!P42</f>
        <v>0</v>
      </c>
    </row>
    <row r="2052" spans="1:7" x14ac:dyDescent="0.3">
      <c r="A2052" s="181">
        <v>2051</v>
      </c>
      <c r="B2052" s="181" t="str">
        <f t="shared" si="56"/>
        <v>0-6.08-28</v>
      </c>
      <c r="C2052" s="182">
        <f>'1. General information'!$R$8</f>
        <v>0</v>
      </c>
      <c r="D2052" s="182" t="s">
        <v>445</v>
      </c>
      <c r="E2052" s="183" t="s">
        <v>3809</v>
      </c>
      <c r="F2052" s="182" t="s">
        <v>3810</v>
      </c>
      <c r="G2052" s="184">
        <f>'6. Staff time'!P43</f>
        <v>0</v>
      </c>
    </row>
    <row r="2053" spans="1:7" x14ac:dyDescent="0.3">
      <c r="A2053" s="181">
        <v>2052</v>
      </c>
      <c r="B2053" s="181" t="str">
        <f t="shared" si="56"/>
        <v>0-6.08-29</v>
      </c>
      <c r="C2053" s="182">
        <f>'1. General information'!$R$8</f>
        <v>0</v>
      </c>
      <c r="D2053" s="182" t="s">
        <v>445</v>
      </c>
      <c r="E2053" s="183" t="s">
        <v>3811</v>
      </c>
      <c r="F2053" s="182" t="s">
        <v>3812</v>
      </c>
      <c r="G2053" s="184">
        <f>'6. Staff time'!P44</f>
        <v>0</v>
      </c>
    </row>
    <row r="2054" spans="1:7" x14ac:dyDescent="0.3">
      <c r="A2054" s="181">
        <v>2053</v>
      </c>
      <c r="B2054" s="181" t="str">
        <f t="shared" si="56"/>
        <v>0-6.08-30</v>
      </c>
      <c r="C2054" s="182">
        <f>'1. General information'!$R$8</f>
        <v>0</v>
      </c>
      <c r="D2054" s="182" t="s">
        <v>445</v>
      </c>
      <c r="E2054" s="183" t="s">
        <v>3813</v>
      </c>
      <c r="F2054" s="182" t="s">
        <v>3814</v>
      </c>
      <c r="G2054" s="184">
        <f>'6. Staff time'!P45</f>
        <v>0</v>
      </c>
    </row>
    <row r="2055" spans="1:7" x14ac:dyDescent="0.3">
      <c r="A2055" s="181">
        <v>2054</v>
      </c>
      <c r="B2055" s="181" t="str">
        <f t="shared" si="56"/>
        <v>0-6.08-31</v>
      </c>
      <c r="C2055" s="182">
        <f>'1. General information'!$R$8</f>
        <v>0</v>
      </c>
      <c r="D2055" s="182" t="s">
        <v>445</v>
      </c>
      <c r="E2055" s="183" t="s">
        <v>3815</v>
      </c>
      <c r="F2055" s="182" t="s">
        <v>3816</v>
      </c>
      <c r="G2055" s="184">
        <f>'6. Staff time'!P46</f>
        <v>0</v>
      </c>
    </row>
    <row r="2056" spans="1:7" x14ac:dyDescent="0.3">
      <c r="A2056" s="181">
        <v>2055</v>
      </c>
      <c r="B2056" s="181" t="str">
        <f t="shared" si="56"/>
        <v>0-6.08-32</v>
      </c>
      <c r="C2056" s="182">
        <f>'1. General information'!$R$8</f>
        <v>0</v>
      </c>
      <c r="D2056" s="182" t="s">
        <v>445</v>
      </c>
      <c r="E2056" s="183" t="s">
        <v>3817</v>
      </c>
      <c r="F2056" s="182" t="s">
        <v>3818</v>
      </c>
      <c r="G2056" s="184">
        <f>'6. Staff time'!P47</f>
        <v>0</v>
      </c>
    </row>
    <row r="2057" spans="1:7" x14ac:dyDescent="0.3">
      <c r="A2057" s="181">
        <v>2056</v>
      </c>
      <c r="B2057" s="181" t="str">
        <f t="shared" si="56"/>
        <v>0-6.08-33</v>
      </c>
      <c r="C2057" s="182">
        <f>'1. General information'!$R$8</f>
        <v>0</v>
      </c>
      <c r="D2057" s="182" t="s">
        <v>445</v>
      </c>
      <c r="E2057" s="183" t="s">
        <v>3819</v>
      </c>
      <c r="F2057" s="182" t="s">
        <v>3820</v>
      </c>
      <c r="G2057" s="184">
        <f>'6. Staff time'!P48</f>
        <v>0</v>
      </c>
    </row>
    <row r="2058" spans="1:7" x14ac:dyDescent="0.3">
      <c r="A2058" s="181">
        <v>2057</v>
      </c>
      <c r="B2058" s="181" t="str">
        <f t="shared" si="56"/>
        <v>0-6.08-34</v>
      </c>
      <c r="C2058" s="182">
        <f>'1. General information'!$R$8</f>
        <v>0</v>
      </c>
      <c r="D2058" s="182" t="s">
        <v>445</v>
      </c>
      <c r="E2058" s="183" t="s">
        <v>3821</v>
      </c>
      <c r="F2058" s="182" t="s">
        <v>3822</v>
      </c>
      <c r="G2058" s="184">
        <f>'6. Staff time'!P49</f>
        <v>0</v>
      </c>
    </row>
    <row r="2059" spans="1:7" x14ac:dyDescent="0.3">
      <c r="A2059" s="181">
        <v>2058</v>
      </c>
      <c r="B2059" s="181" t="str">
        <f t="shared" si="56"/>
        <v>0-6.08-35</v>
      </c>
      <c r="C2059" s="182">
        <f>'1. General information'!$R$8</f>
        <v>0</v>
      </c>
      <c r="D2059" s="182" t="s">
        <v>445</v>
      </c>
      <c r="E2059" s="183" t="s">
        <v>3823</v>
      </c>
      <c r="F2059" s="182" t="s">
        <v>3824</v>
      </c>
      <c r="G2059" s="184">
        <f>'6. Staff time'!P50</f>
        <v>0</v>
      </c>
    </row>
    <row r="2060" spans="1:7" x14ac:dyDescent="0.3">
      <c r="A2060" s="181">
        <v>2059</v>
      </c>
      <c r="B2060" s="181" t="str">
        <f t="shared" si="56"/>
        <v>0-6.08-36</v>
      </c>
      <c r="C2060" s="182">
        <f>'1. General information'!$R$8</f>
        <v>0</v>
      </c>
      <c r="D2060" s="182" t="s">
        <v>445</v>
      </c>
      <c r="E2060" s="183" t="s">
        <v>3825</v>
      </c>
      <c r="F2060" s="182" t="s">
        <v>3826</v>
      </c>
      <c r="G2060" s="184">
        <f>'6. Staff time'!P51</f>
        <v>0</v>
      </c>
    </row>
    <row r="2061" spans="1:7" x14ac:dyDescent="0.3">
      <c r="A2061" s="181">
        <v>2060</v>
      </c>
      <c r="B2061" s="181" t="str">
        <f t="shared" si="56"/>
        <v>0-6.08-37</v>
      </c>
      <c r="C2061" s="182">
        <f>'1. General information'!$R$8</f>
        <v>0</v>
      </c>
      <c r="D2061" s="182" t="s">
        <v>445</v>
      </c>
      <c r="E2061" s="183" t="s">
        <v>3827</v>
      </c>
      <c r="F2061" s="182" t="s">
        <v>3828</v>
      </c>
      <c r="G2061" s="184">
        <f>'6. Staff time'!P52</f>
        <v>0</v>
      </c>
    </row>
    <row r="2062" spans="1:7" x14ac:dyDescent="0.3">
      <c r="A2062" s="181">
        <v>2061</v>
      </c>
      <c r="B2062" s="181" t="str">
        <f t="shared" si="56"/>
        <v>0-6.08-38</v>
      </c>
      <c r="C2062" s="182">
        <f>'1. General information'!$R$8</f>
        <v>0</v>
      </c>
      <c r="D2062" s="182" t="s">
        <v>445</v>
      </c>
      <c r="E2062" s="183" t="s">
        <v>3829</v>
      </c>
      <c r="F2062" s="182" t="s">
        <v>3830</v>
      </c>
      <c r="G2062" s="184">
        <f>'6. Staff time'!P53</f>
        <v>0</v>
      </c>
    </row>
    <row r="2063" spans="1:7" x14ac:dyDescent="0.3">
      <c r="A2063" s="181">
        <v>2062</v>
      </c>
      <c r="B2063" s="181" t="str">
        <f t="shared" si="56"/>
        <v>0-6.08-39</v>
      </c>
      <c r="C2063" s="182">
        <f>'1. General information'!$R$8</f>
        <v>0</v>
      </c>
      <c r="D2063" s="182" t="s">
        <v>445</v>
      </c>
      <c r="E2063" s="183" t="s">
        <v>3831</v>
      </c>
      <c r="F2063" s="182" t="s">
        <v>3832</v>
      </c>
      <c r="G2063" s="184">
        <f>'6. Staff time'!P54</f>
        <v>0</v>
      </c>
    </row>
    <row r="2064" spans="1:7" x14ac:dyDescent="0.3">
      <c r="A2064" s="181">
        <v>2063</v>
      </c>
      <c r="B2064" s="181" t="str">
        <f t="shared" si="56"/>
        <v>0-6.08-40</v>
      </c>
      <c r="C2064" s="182">
        <f>'1. General information'!$R$8</f>
        <v>0</v>
      </c>
      <c r="D2064" s="182" t="s">
        <v>445</v>
      </c>
      <c r="E2064" s="183" t="s">
        <v>3833</v>
      </c>
      <c r="F2064" s="182" t="s">
        <v>3834</v>
      </c>
      <c r="G2064" s="184">
        <f>'6. Staff time'!P55</f>
        <v>0</v>
      </c>
    </row>
    <row r="2065" spans="1:7" x14ac:dyDescent="0.3">
      <c r="A2065" s="181">
        <v>2064</v>
      </c>
      <c r="B2065" s="181" t="str">
        <f t="shared" si="56"/>
        <v>0-6.08-41</v>
      </c>
      <c r="C2065" s="182">
        <f>'1. General information'!$R$8</f>
        <v>0</v>
      </c>
      <c r="D2065" s="182" t="s">
        <v>445</v>
      </c>
      <c r="E2065" s="183" t="s">
        <v>3835</v>
      </c>
      <c r="F2065" s="182" t="s">
        <v>3836</v>
      </c>
      <c r="G2065" s="184">
        <f>'6. Staff time'!P56</f>
        <v>0</v>
      </c>
    </row>
    <row r="2066" spans="1:7" x14ac:dyDescent="0.3">
      <c r="A2066" s="181">
        <v>2065</v>
      </c>
      <c r="B2066" s="181" t="str">
        <f t="shared" si="56"/>
        <v>0-6.08-42</v>
      </c>
      <c r="C2066" s="182">
        <f>'1. General information'!$R$8</f>
        <v>0</v>
      </c>
      <c r="D2066" s="182" t="s">
        <v>445</v>
      </c>
      <c r="E2066" s="183" t="s">
        <v>3837</v>
      </c>
      <c r="F2066" s="182" t="s">
        <v>3838</v>
      </c>
      <c r="G2066" s="184">
        <f>'6. Staff time'!P57</f>
        <v>0</v>
      </c>
    </row>
    <row r="2067" spans="1:7" x14ac:dyDescent="0.3">
      <c r="A2067" s="181">
        <v>2066</v>
      </c>
      <c r="B2067" s="181" t="str">
        <f t="shared" si="56"/>
        <v>0-6.08-43</v>
      </c>
      <c r="C2067" s="182">
        <f>'1. General information'!$R$8</f>
        <v>0</v>
      </c>
      <c r="D2067" s="182" t="s">
        <v>445</v>
      </c>
      <c r="E2067" s="183" t="s">
        <v>3839</v>
      </c>
      <c r="F2067" s="182" t="s">
        <v>3840</v>
      </c>
      <c r="G2067" s="184">
        <f>'6. Staff time'!P58</f>
        <v>0</v>
      </c>
    </row>
    <row r="2068" spans="1:7" x14ac:dyDescent="0.3">
      <c r="A2068" s="181">
        <v>2067</v>
      </c>
      <c r="B2068" s="181" t="str">
        <f t="shared" si="56"/>
        <v>0-6.08-44</v>
      </c>
      <c r="C2068" s="182">
        <f>'1. General information'!$R$8</f>
        <v>0</v>
      </c>
      <c r="D2068" s="182" t="s">
        <v>445</v>
      </c>
      <c r="E2068" s="183" t="s">
        <v>3841</v>
      </c>
      <c r="F2068" s="182" t="s">
        <v>3842</v>
      </c>
      <c r="G2068" s="184">
        <f>'6. Staff time'!P59</f>
        <v>0</v>
      </c>
    </row>
    <row r="2069" spans="1:7" x14ac:dyDescent="0.3">
      <c r="A2069" s="181">
        <v>2068</v>
      </c>
      <c r="B2069" s="181" t="str">
        <f t="shared" si="56"/>
        <v>0-6.08-45</v>
      </c>
      <c r="C2069" s="182">
        <f>'1. General information'!$R$8</f>
        <v>0</v>
      </c>
      <c r="D2069" s="182" t="s">
        <v>445</v>
      </c>
      <c r="E2069" s="183" t="s">
        <v>3843</v>
      </c>
      <c r="F2069" s="182" t="s">
        <v>3844</v>
      </c>
      <c r="G2069" s="184">
        <f>'6. Staff time'!P60</f>
        <v>0</v>
      </c>
    </row>
    <row r="2070" spans="1:7" x14ac:dyDescent="0.3">
      <c r="A2070" s="181">
        <v>2069</v>
      </c>
      <c r="B2070" s="181" t="str">
        <f t="shared" si="56"/>
        <v>0-6.08-46</v>
      </c>
      <c r="C2070" s="182">
        <f>'1. General information'!$R$8</f>
        <v>0</v>
      </c>
      <c r="D2070" s="182" t="s">
        <v>445</v>
      </c>
      <c r="E2070" s="183" t="s">
        <v>3845</v>
      </c>
      <c r="F2070" s="182" t="s">
        <v>3846</v>
      </c>
      <c r="G2070" s="184">
        <f>'6. Staff time'!P61</f>
        <v>0</v>
      </c>
    </row>
    <row r="2071" spans="1:7" x14ac:dyDescent="0.3">
      <c r="A2071" s="181">
        <v>2070</v>
      </c>
      <c r="B2071" s="181" t="str">
        <f t="shared" si="56"/>
        <v>0-6.08-47</v>
      </c>
      <c r="C2071" s="182">
        <f>'1. General information'!$R$8</f>
        <v>0</v>
      </c>
      <c r="D2071" s="182" t="s">
        <v>445</v>
      </c>
      <c r="E2071" s="183" t="s">
        <v>3847</v>
      </c>
      <c r="F2071" s="182" t="s">
        <v>3848</v>
      </c>
      <c r="G2071" s="184">
        <f>'6. Staff time'!P62</f>
        <v>0</v>
      </c>
    </row>
    <row r="2072" spans="1:7" x14ac:dyDescent="0.3">
      <c r="A2072" s="181">
        <v>2071</v>
      </c>
      <c r="B2072" s="181" t="str">
        <f t="shared" si="56"/>
        <v>0-6.08-48</v>
      </c>
      <c r="C2072" s="182">
        <f>'1. General information'!$R$8</f>
        <v>0</v>
      </c>
      <c r="D2072" s="182" t="s">
        <v>445</v>
      </c>
      <c r="E2072" s="183" t="s">
        <v>3849</v>
      </c>
      <c r="F2072" s="182" t="s">
        <v>3850</v>
      </c>
      <c r="G2072" s="184">
        <f>'6. Staff time'!P63</f>
        <v>0</v>
      </c>
    </row>
    <row r="2073" spans="1:7" x14ac:dyDescent="0.3">
      <c r="A2073" s="181">
        <v>2072</v>
      </c>
      <c r="B2073" s="181" t="str">
        <f t="shared" si="56"/>
        <v>0-6.08-49</v>
      </c>
      <c r="C2073" s="182">
        <f>'1. General information'!$R$8</f>
        <v>0</v>
      </c>
      <c r="D2073" s="182" t="s">
        <v>445</v>
      </c>
      <c r="E2073" s="183" t="s">
        <v>3851</v>
      </c>
      <c r="F2073" s="182" t="s">
        <v>3852</v>
      </c>
      <c r="G2073" s="184">
        <f>'6. Staff time'!P64</f>
        <v>0</v>
      </c>
    </row>
    <row r="2074" spans="1:7" x14ac:dyDescent="0.3">
      <c r="A2074" s="181">
        <v>2073</v>
      </c>
      <c r="B2074" s="181" t="str">
        <f t="shared" si="56"/>
        <v>0-6.08-50</v>
      </c>
      <c r="C2074" s="182">
        <f>'1. General information'!$R$8</f>
        <v>0</v>
      </c>
      <c r="D2074" s="182" t="s">
        <v>445</v>
      </c>
      <c r="E2074" s="183" t="s">
        <v>3853</v>
      </c>
      <c r="F2074" s="182" t="s">
        <v>3854</v>
      </c>
      <c r="G2074" s="184">
        <f>'6. Staff time'!P65</f>
        <v>0</v>
      </c>
    </row>
    <row r="2075" spans="1:7" x14ac:dyDescent="0.3">
      <c r="A2075" s="181">
        <v>2074</v>
      </c>
      <c r="B2075" s="181" t="str">
        <f t="shared" si="56"/>
        <v>0-6.08-51</v>
      </c>
      <c r="C2075" s="182">
        <f>'1. General information'!$R$8</f>
        <v>0</v>
      </c>
      <c r="D2075" s="182" t="s">
        <v>445</v>
      </c>
      <c r="E2075" s="183" t="s">
        <v>3855</v>
      </c>
      <c r="F2075" s="182" t="s">
        <v>3856</v>
      </c>
      <c r="G2075" s="184">
        <f>'6. Staff time'!P66</f>
        <v>0</v>
      </c>
    </row>
    <row r="2076" spans="1:7" x14ac:dyDescent="0.3">
      <c r="A2076" s="181">
        <v>2075</v>
      </c>
      <c r="B2076" s="181" t="str">
        <f t="shared" si="56"/>
        <v>0-6.08-52</v>
      </c>
      <c r="C2076" s="182">
        <f>'1. General information'!$R$8</f>
        <v>0</v>
      </c>
      <c r="D2076" s="182" t="s">
        <v>445</v>
      </c>
      <c r="E2076" s="183" t="s">
        <v>3857</v>
      </c>
      <c r="F2076" s="182" t="s">
        <v>3858</v>
      </c>
      <c r="G2076" s="184">
        <f>'6. Staff time'!P67</f>
        <v>0</v>
      </c>
    </row>
    <row r="2077" spans="1:7" x14ac:dyDescent="0.3">
      <c r="A2077" s="181">
        <v>2076</v>
      </c>
      <c r="B2077" s="181" t="str">
        <f t="shared" si="56"/>
        <v>0-6.08-53</v>
      </c>
      <c r="C2077" s="182">
        <f>'1. General information'!$R$8</f>
        <v>0</v>
      </c>
      <c r="D2077" s="182" t="s">
        <v>445</v>
      </c>
      <c r="E2077" s="183" t="s">
        <v>3859</v>
      </c>
      <c r="F2077" s="182" t="s">
        <v>3860</v>
      </c>
      <c r="G2077" s="184">
        <f>'6. Staff time'!P68</f>
        <v>0</v>
      </c>
    </row>
    <row r="2078" spans="1:7" x14ac:dyDescent="0.3">
      <c r="A2078" s="181">
        <v>2077</v>
      </c>
      <c r="B2078" s="181" t="str">
        <f t="shared" si="56"/>
        <v>0-6.08-54</v>
      </c>
      <c r="C2078" s="182">
        <f>'1. General information'!$R$8</f>
        <v>0</v>
      </c>
      <c r="D2078" s="182" t="s">
        <v>445</v>
      </c>
      <c r="E2078" s="183" t="s">
        <v>3861</v>
      </c>
      <c r="F2078" s="182" t="s">
        <v>3862</v>
      </c>
      <c r="G2078" s="184">
        <f>'6. Staff time'!P69</f>
        <v>0</v>
      </c>
    </row>
    <row r="2079" spans="1:7" x14ac:dyDescent="0.3">
      <c r="A2079" s="181">
        <v>2078</v>
      </c>
      <c r="B2079" s="181" t="str">
        <f t="shared" si="56"/>
        <v>0-6.08-55</v>
      </c>
      <c r="C2079" s="182">
        <f>'1. General information'!$R$8</f>
        <v>0</v>
      </c>
      <c r="D2079" s="182" t="s">
        <v>445</v>
      </c>
      <c r="E2079" s="183" t="s">
        <v>3863</v>
      </c>
      <c r="F2079" s="182" t="s">
        <v>3864</v>
      </c>
      <c r="G2079" s="184">
        <f>'6. Staff time'!P70</f>
        <v>0</v>
      </c>
    </row>
    <row r="2080" spans="1:7" x14ac:dyDescent="0.3">
      <c r="A2080" s="181">
        <v>2079</v>
      </c>
      <c r="B2080" s="181" t="str">
        <f t="shared" si="56"/>
        <v>0-6.08-56</v>
      </c>
      <c r="C2080" s="182">
        <f>'1. General information'!$R$8</f>
        <v>0</v>
      </c>
      <c r="D2080" s="182" t="s">
        <v>445</v>
      </c>
      <c r="E2080" s="183" t="s">
        <v>3865</v>
      </c>
      <c r="F2080" s="182" t="s">
        <v>3866</v>
      </c>
      <c r="G2080" s="184">
        <f>'6. Staff time'!P71</f>
        <v>0</v>
      </c>
    </row>
    <row r="2081" spans="1:7" x14ac:dyDescent="0.3">
      <c r="A2081" s="181">
        <v>2080</v>
      </c>
      <c r="B2081" s="181" t="str">
        <f t="shared" si="56"/>
        <v>0-6.08-57</v>
      </c>
      <c r="C2081" s="182">
        <f>'1. General information'!$R$8</f>
        <v>0</v>
      </c>
      <c r="D2081" s="182" t="s">
        <v>445</v>
      </c>
      <c r="E2081" s="183" t="s">
        <v>3867</v>
      </c>
      <c r="F2081" s="182" t="s">
        <v>3868</v>
      </c>
      <c r="G2081" s="184">
        <f>'6. Staff time'!P72</f>
        <v>0</v>
      </c>
    </row>
    <row r="2082" spans="1:7" x14ac:dyDescent="0.3">
      <c r="A2082" s="181">
        <v>2081</v>
      </c>
      <c r="B2082" s="181" t="str">
        <f t="shared" si="56"/>
        <v>0-6.08-58</v>
      </c>
      <c r="C2082" s="182">
        <f>'1. General information'!$R$8</f>
        <v>0</v>
      </c>
      <c r="D2082" s="182" t="s">
        <v>445</v>
      </c>
      <c r="E2082" s="183" t="s">
        <v>3869</v>
      </c>
      <c r="F2082" s="182" t="s">
        <v>3870</v>
      </c>
      <c r="G2082" s="184">
        <f>'6. Staff time'!P73</f>
        <v>0</v>
      </c>
    </row>
    <row r="2083" spans="1:7" x14ac:dyDescent="0.3">
      <c r="A2083" s="181">
        <v>2082</v>
      </c>
      <c r="B2083" s="181" t="str">
        <f t="shared" si="56"/>
        <v>0-6.08-59</v>
      </c>
      <c r="C2083" s="182">
        <f>'1. General information'!$R$8</f>
        <v>0</v>
      </c>
      <c r="D2083" s="182" t="s">
        <v>445</v>
      </c>
      <c r="E2083" s="183" t="s">
        <v>3871</v>
      </c>
      <c r="F2083" s="182" t="s">
        <v>3872</v>
      </c>
      <c r="G2083" s="184">
        <f>'6. Staff time'!P74</f>
        <v>0</v>
      </c>
    </row>
    <row r="2084" spans="1:7" x14ac:dyDescent="0.3">
      <c r="A2084" s="181">
        <v>2083</v>
      </c>
      <c r="B2084" s="181" t="str">
        <f t="shared" si="56"/>
        <v>0-6.08-60</v>
      </c>
      <c r="C2084" s="182">
        <f>'1. General information'!$R$8</f>
        <v>0</v>
      </c>
      <c r="D2084" s="182" t="s">
        <v>445</v>
      </c>
      <c r="E2084" s="183" t="s">
        <v>3873</v>
      </c>
      <c r="F2084" s="182" t="s">
        <v>3874</v>
      </c>
      <c r="G2084" s="184">
        <f>'6. Staff time'!P75</f>
        <v>0</v>
      </c>
    </row>
    <row r="2085" spans="1:7" x14ac:dyDescent="0.3">
      <c r="A2085" s="181">
        <v>2084</v>
      </c>
      <c r="B2085" s="181" t="str">
        <f t="shared" si="56"/>
        <v>0-6.08-61</v>
      </c>
      <c r="C2085" s="182">
        <f>'1. General information'!$R$8</f>
        <v>0</v>
      </c>
      <c r="D2085" s="182" t="s">
        <v>445</v>
      </c>
      <c r="E2085" s="183" t="s">
        <v>3875</v>
      </c>
      <c r="F2085" s="182" t="s">
        <v>3876</v>
      </c>
      <c r="G2085" s="184">
        <f>'6. Staff time'!P76</f>
        <v>0</v>
      </c>
    </row>
    <row r="2086" spans="1:7" x14ac:dyDescent="0.3">
      <c r="A2086" s="181">
        <v>2085</v>
      </c>
      <c r="B2086" s="181" t="str">
        <f t="shared" si="56"/>
        <v>0-6.08-62</v>
      </c>
      <c r="C2086" s="182">
        <f>'1. General information'!$R$8</f>
        <v>0</v>
      </c>
      <c r="D2086" s="182" t="s">
        <v>445</v>
      </c>
      <c r="E2086" s="183" t="s">
        <v>3877</v>
      </c>
      <c r="F2086" s="182" t="s">
        <v>3878</v>
      </c>
      <c r="G2086" s="184">
        <f>'6. Staff time'!P77</f>
        <v>0</v>
      </c>
    </row>
    <row r="2087" spans="1:7" x14ac:dyDescent="0.3">
      <c r="A2087" s="181">
        <v>2086</v>
      </c>
      <c r="B2087" s="181" t="str">
        <f t="shared" si="56"/>
        <v>0-6.08-63</v>
      </c>
      <c r="C2087" s="182">
        <f>'1. General information'!$R$8</f>
        <v>0</v>
      </c>
      <c r="D2087" s="182" t="s">
        <v>445</v>
      </c>
      <c r="E2087" s="183" t="s">
        <v>3879</v>
      </c>
      <c r="F2087" s="182" t="s">
        <v>3880</v>
      </c>
      <c r="G2087" s="184">
        <f>'6. Staff time'!P78</f>
        <v>0</v>
      </c>
    </row>
    <row r="2088" spans="1:7" x14ac:dyDescent="0.3">
      <c r="A2088" s="181">
        <v>2087</v>
      </c>
      <c r="B2088" s="181" t="str">
        <f t="shared" si="56"/>
        <v>0-6.08-64</v>
      </c>
      <c r="C2088" s="182">
        <f>'1. General information'!$R$8</f>
        <v>0</v>
      </c>
      <c r="D2088" s="182" t="s">
        <v>445</v>
      </c>
      <c r="E2088" s="183" t="s">
        <v>3881</v>
      </c>
      <c r="F2088" s="182" t="s">
        <v>3882</v>
      </c>
      <c r="G2088" s="184">
        <f>'6. Staff time'!P79</f>
        <v>0</v>
      </c>
    </row>
    <row r="2089" spans="1:7" x14ac:dyDescent="0.3">
      <c r="A2089" s="181">
        <v>2088</v>
      </c>
      <c r="B2089" s="181" t="str">
        <f t="shared" si="56"/>
        <v>0-6.08-65</v>
      </c>
      <c r="C2089" s="182">
        <f>'1. General information'!$R$8</f>
        <v>0</v>
      </c>
      <c r="D2089" s="182" t="s">
        <v>445</v>
      </c>
      <c r="E2089" s="183" t="s">
        <v>3883</v>
      </c>
      <c r="F2089" s="182" t="s">
        <v>3884</v>
      </c>
      <c r="G2089" s="184">
        <f>'6. Staff time'!P80</f>
        <v>0</v>
      </c>
    </row>
    <row r="2090" spans="1:7" x14ac:dyDescent="0.3">
      <c r="A2090" s="181">
        <v>2089</v>
      </c>
      <c r="B2090" s="181" t="str">
        <f t="shared" si="56"/>
        <v>0-6.08-66</v>
      </c>
      <c r="C2090" s="182">
        <f>'1. General information'!$R$8</f>
        <v>0</v>
      </c>
      <c r="D2090" s="182" t="s">
        <v>445</v>
      </c>
      <c r="E2090" s="183" t="s">
        <v>3885</v>
      </c>
      <c r="F2090" s="182" t="s">
        <v>3886</v>
      </c>
      <c r="G2090" s="184">
        <f>'6. Staff time'!P81</f>
        <v>0</v>
      </c>
    </row>
    <row r="2091" spans="1:7" x14ac:dyDescent="0.3">
      <c r="A2091" s="181">
        <v>2090</v>
      </c>
      <c r="B2091" s="181" t="str">
        <f t="shared" si="56"/>
        <v>0-6.08-67</v>
      </c>
      <c r="C2091" s="182">
        <f>'1. General information'!$R$8</f>
        <v>0</v>
      </c>
      <c r="D2091" s="182" t="s">
        <v>445</v>
      </c>
      <c r="E2091" s="183" t="s">
        <v>3887</v>
      </c>
      <c r="F2091" s="182" t="s">
        <v>3888</v>
      </c>
      <c r="G2091" s="184">
        <f>'6. Staff time'!P82</f>
        <v>0</v>
      </c>
    </row>
    <row r="2092" spans="1:7" x14ac:dyDescent="0.3">
      <c r="A2092" s="181">
        <v>2091</v>
      </c>
      <c r="B2092" s="181" t="str">
        <f t="shared" si="56"/>
        <v>0-6.08-68</v>
      </c>
      <c r="C2092" s="182">
        <f>'1. General information'!$R$8</f>
        <v>0</v>
      </c>
      <c r="D2092" s="182" t="s">
        <v>445</v>
      </c>
      <c r="E2092" s="183" t="s">
        <v>3889</v>
      </c>
      <c r="F2092" s="182" t="s">
        <v>3890</v>
      </c>
      <c r="G2092" s="184">
        <f>'6. Staff time'!P83</f>
        <v>0</v>
      </c>
    </row>
    <row r="2093" spans="1:7" x14ac:dyDescent="0.3">
      <c r="A2093" s="181">
        <v>2092</v>
      </c>
      <c r="B2093" s="181" t="str">
        <f t="shared" si="56"/>
        <v>0-6.08-69</v>
      </c>
      <c r="C2093" s="182">
        <f>'1. General information'!$R$8</f>
        <v>0</v>
      </c>
      <c r="D2093" s="182" t="s">
        <v>445</v>
      </c>
      <c r="E2093" s="183" t="s">
        <v>3891</v>
      </c>
      <c r="F2093" s="182" t="s">
        <v>3892</v>
      </c>
      <c r="G2093" s="184">
        <f>'6. Staff time'!P84</f>
        <v>0</v>
      </c>
    </row>
    <row r="2094" spans="1:7" x14ac:dyDescent="0.3">
      <c r="A2094" s="181">
        <v>2093</v>
      </c>
      <c r="B2094" s="181" t="str">
        <f t="shared" si="56"/>
        <v>0-6.08-70</v>
      </c>
      <c r="C2094" s="182">
        <f>'1. General information'!$R$8</f>
        <v>0</v>
      </c>
      <c r="D2094" s="182" t="s">
        <v>445</v>
      </c>
      <c r="E2094" s="183" t="s">
        <v>3893</v>
      </c>
      <c r="F2094" s="182" t="s">
        <v>3894</v>
      </c>
      <c r="G2094" s="184">
        <f>'6. Staff time'!P85</f>
        <v>0</v>
      </c>
    </row>
    <row r="2095" spans="1:7" x14ac:dyDescent="0.3">
      <c r="A2095" s="181">
        <v>2094</v>
      </c>
      <c r="B2095" s="181" t="str">
        <f t="shared" si="56"/>
        <v>0-6.08-71</v>
      </c>
      <c r="C2095" s="182">
        <f>'1. General information'!$R$8</f>
        <v>0</v>
      </c>
      <c r="D2095" s="182" t="s">
        <v>445</v>
      </c>
      <c r="E2095" s="183" t="s">
        <v>3895</v>
      </c>
      <c r="F2095" s="182" t="s">
        <v>3896</v>
      </c>
      <c r="G2095" s="184">
        <f>'6. Staff time'!P86</f>
        <v>0</v>
      </c>
    </row>
    <row r="2096" spans="1:7" x14ac:dyDescent="0.3">
      <c r="A2096" s="181">
        <v>2095</v>
      </c>
      <c r="B2096" s="181" t="str">
        <f t="shared" si="56"/>
        <v>0-6.08-72</v>
      </c>
      <c r="C2096" s="182">
        <f>'1. General information'!$R$8</f>
        <v>0</v>
      </c>
      <c r="D2096" s="182" t="s">
        <v>445</v>
      </c>
      <c r="E2096" s="183" t="s">
        <v>3897</v>
      </c>
      <c r="F2096" s="182" t="s">
        <v>3898</v>
      </c>
      <c r="G2096" s="184">
        <f>'6. Staff time'!P87</f>
        <v>0</v>
      </c>
    </row>
    <row r="2097" spans="1:7" x14ac:dyDescent="0.3">
      <c r="A2097" s="181">
        <v>2096</v>
      </c>
      <c r="B2097" s="181" t="str">
        <f t="shared" si="56"/>
        <v>0-6.08-73</v>
      </c>
      <c r="C2097" s="182">
        <f>'1. General information'!$R$8</f>
        <v>0</v>
      </c>
      <c r="D2097" s="182" t="s">
        <v>445</v>
      </c>
      <c r="E2097" s="183" t="s">
        <v>3899</v>
      </c>
      <c r="F2097" s="182" t="s">
        <v>3900</v>
      </c>
      <c r="G2097" s="184">
        <f>'6. Staff time'!P88</f>
        <v>0</v>
      </c>
    </row>
    <row r="2098" spans="1:7" x14ac:dyDescent="0.3">
      <c r="A2098" s="181">
        <v>2097</v>
      </c>
      <c r="B2098" s="181" t="str">
        <f t="shared" si="56"/>
        <v>0-6.08-74</v>
      </c>
      <c r="C2098" s="182">
        <f>'1. General information'!$R$8</f>
        <v>0</v>
      </c>
      <c r="D2098" s="182" t="s">
        <v>445</v>
      </c>
      <c r="E2098" s="183" t="s">
        <v>3901</v>
      </c>
      <c r="F2098" s="182" t="s">
        <v>3902</v>
      </c>
      <c r="G2098" s="184">
        <f>'6. Staff time'!P89</f>
        <v>0</v>
      </c>
    </row>
    <row r="2099" spans="1:7" x14ac:dyDescent="0.3">
      <c r="A2099" s="181">
        <v>2098</v>
      </c>
      <c r="B2099" s="181" t="str">
        <f t="shared" si="56"/>
        <v>0-6.08-75</v>
      </c>
      <c r="C2099" s="182">
        <f>'1. General information'!$R$8</f>
        <v>0</v>
      </c>
      <c r="D2099" s="182" t="s">
        <v>445</v>
      </c>
      <c r="E2099" s="183" t="s">
        <v>3903</v>
      </c>
      <c r="F2099" s="182" t="s">
        <v>3904</v>
      </c>
      <c r="G2099" s="184">
        <f>'6. Staff time'!P90</f>
        <v>0</v>
      </c>
    </row>
    <row r="2100" spans="1:7" x14ac:dyDescent="0.3">
      <c r="A2100" s="181">
        <v>2099</v>
      </c>
      <c r="B2100" s="181" t="str">
        <f t="shared" ref="B2100:B2163" si="57">CONCATENATE(LEFT(C2100,2),"-",E2100)</f>
        <v>0-6.08-76</v>
      </c>
      <c r="C2100" s="182">
        <f>'1. General information'!$R$8</f>
        <v>0</v>
      </c>
      <c r="D2100" s="182" t="s">
        <v>445</v>
      </c>
      <c r="E2100" s="183" t="s">
        <v>3905</v>
      </c>
      <c r="F2100" s="182" t="s">
        <v>3906</v>
      </c>
      <c r="G2100" s="184">
        <f>'6. Staff time'!P91</f>
        <v>0</v>
      </c>
    </row>
    <row r="2101" spans="1:7" x14ac:dyDescent="0.3">
      <c r="A2101" s="181">
        <v>2100</v>
      </c>
      <c r="B2101" s="181" t="str">
        <f t="shared" si="57"/>
        <v>0-6.08-77</v>
      </c>
      <c r="C2101" s="182">
        <f>'1. General information'!$R$8</f>
        <v>0</v>
      </c>
      <c r="D2101" s="182" t="s">
        <v>445</v>
      </c>
      <c r="E2101" s="183" t="s">
        <v>3907</v>
      </c>
      <c r="F2101" s="182" t="s">
        <v>3908</v>
      </c>
      <c r="G2101" s="184">
        <f>'6. Staff time'!P92</f>
        <v>0</v>
      </c>
    </row>
    <row r="2102" spans="1:7" x14ac:dyDescent="0.3">
      <c r="A2102" s="181">
        <v>2101</v>
      </c>
      <c r="B2102" s="181" t="str">
        <f t="shared" si="57"/>
        <v>0-6.08-78</v>
      </c>
      <c r="C2102" s="182">
        <f>'1. General information'!$R$8</f>
        <v>0</v>
      </c>
      <c r="D2102" s="182" t="s">
        <v>445</v>
      </c>
      <c r="E2102" s="183" t="s">
        <v>3909</v>
      </c>
      <c r="F2102" s="182" t="s">
        <v>3910</v>
      </c>
      <c r="G2102" s="184">
        <f>'6. Staff time'!P93</f>
        <v>0</v>
      </c>
    </row>
    <row r="2103" spans="1:7" x14ac:dyDescent="0.3">
      <c r="A2103" s="181">
        <v>2102</v>
      </c>
      <c r="B2103" s="181" t="str">
        <f t="shared" si="57"/>
        <v>0-6.08-79</v>
      </c>
      <c r="C2103" s="182">
        <f>'1. General information'!$R$8</f>
        <v>0</v>
      </c>
      <c r="D2103" s="182" t="s">
        <v>445</v>
      </c>
      <c r="E2103" s="183" t="s">
        <v>3911</v>
      </c>
      <c r="F2103" s="182" t="s">
        <v>3912</v>
      </c>
      <c r="G2103" s="184">
        <f>'6. Staff time'!P94</f>
        <v>0</v>
      </c>
    </row>
    <row r="2104" spans="1:7" x14ac:dyDescent="0.3">
      <c r="A2104" s="181">
        <v>2103</v>
      </c>
      <c r="B2104" s="181" t="str">
        <f t="shared" si="57"/>
        <v>0-6.08-80</v>
      </c>
      <c r="C2104" s="182">
        <f>'1. General information'!$R$8</f>
        <v>0</v>
      </c>
      <c r="D2104" s="182" t="s">
        <v>445</v>
      </c>
      <c r="E2104" s="183" t="s">
        <v>3913</v>
      </c>
      <c r="F2104" s="182" t="s">
        <v>3914</v>
      </c>
      <c r="G2104" s="184">
        <f>'6. Staff time'!P95</f>
        <v>0</v>
      </c>
    </row>
    <row r="2105" spans="1:7" x14ac:dyDescent="0.3">
      <c r="A2105" s="181">
        <v>2104</v>
      </c>
      <c r="B2105" s="181" t="str">
        <f t="shared" si="57"/>
        <v>0-6.08-81</v>
      </c>
      <c r="C2105" s="182">
        <f>'1. General information'!$R$8</f>
        <v>0</v>
      </c>
      <c r="D2105" s="182" t="s">
        <v>445</v>
      </c>
      <c r="E2105" s="183" t="s">
        <v>3915</v>
      </c>
      <c r="F2105" s="182" t="s">
        <v>3916</v>
      </c>
      <c r="G2105" s="184">
        <f>'6. Staff time'!P96</f>
        <v>0</v>
      </c>
    </row>
    <row r="2106" spans="1:7" x14ac:dyDescent="0.3">
      <c r="A2106" s="181">
        <v>2105</v>
      </c>
      <c r="B2106" s="181" t="str">
        <f t="shared" si="57"/>
        <v>0-6.08-82</v>
      </c>
      <c r="C2106" s="182">
        <f>'1. General information'!$R$8</f>
        <v>0</v>
      </c>
      <c r="D2106" s="182" t="s">
        <v>445</v>
      </c>
      <c r="E2106" s="183" t="s">
        <v>3917</v>
      </c>
      <c r="F2106" s="182" t="s">
        <v>3918</v>
      </c>
      <c r="G2106" s="184">
        <f>'6. Staff time'!P97</f>
        <v>0</v>
      </c>
    </row>
    <row r="2107" spans="1:7" x14ac:dyDescent="0.3">
      <c r="A2107" s="181">
        <v>2106</v>
      </c>
      <c r="B2107" s="181" t="str">
        <f t="shared" si="57"/>
        <v>0-6.08-83</v>
      </c>
      <c r="C2107" s="182">
        <f>'1. General information'!$R$8</f>
        <v>0</v>
      </c>
      <c r="D2107" s="182" t="s">
        <v>445</v>
      </c>
      <c r="E2107" s="183" t="s">
        <v>3919</v>
      </c>
      <c r="F2107" s="182" t="s">
        <v>3920</v>
      </c>
      <c r="G2107" s="184">
        <f>'6. Staff time'!P98</f>
        <v>0</v>
      </c>
    </row>
    <row r="2108" spans="1:7" x14ac:dyDescent="0.3">
      <c r="A2108" s="181">
        <v>2107</v>
      </c>
      <c r="B2108" s="181" t="str">
        <f t="shared" si="57"/>
        <v>0-6.08-84</v>
      </c>
      <c r="C2108" s="182">
        <f>'1. General information'!$R$8</f>
        <v>0</v>
      </c>
      <c r="D2108" s="182" t="s">
        <v>445</v>
      </c>
      <c r="E2108" s="183" t="s">
        <v>3921</v>
      </c>
      <c r="F2108" s="182" t="s">
        <v>3922</v>
      </c>
      <c r="G2108" s="184">
        <f>'6. Staff time'!P99</f>
        <v>0</v>
      </c>
    </row>
    <row r="2109" spans="1:7" x14ac:dyDescent="0.3">
      <c r="A2109" s="181">
        <v>2108</v>
      </c>
      <c r="B2109" s="181" t="str">
        <f t="shared" si="57"/>
        <v>0-6.08-85</v>
      </c>
      <c r="C2109" s="182">
        <f>'1. General information'!$R$8</f>
        <v>0</v>
      </c>
      <c r="D2109" s="182" t="s">
        <v>445</v>
      </c>
      <c r="E2109" s="183" t="s">
        <v>3923</v>
      </c>
      <c r="F2109" s="182" t="s">
        <v>3924</v>
      </c>
      <c r="G2109" s="184">
        <f>'6. Staff time'!P100</f>
        <v>0</v>
      </c>
    </row>
    <row r="2110" spans="1:7" x14ac:dyDescent="0.3">
      <c r="A2110" s="181">
        <v>2109</v>
      </c>
      <c r="B2110" s="181" t="str">
        <f t="shared" si="57"/>
        <v>0-6.08-86</v>
      </c>
      <c r="C2110" s="182">
        <f>'1. General information'!$R$8</f>
        <v>0</v>
      </c>
      <c r="D2110" s="182" t="s">
        <v>445</v>
      </c>
      <c r="E2110" s="183" t="s">
        <v>3925</v>
      </c>
      <c r="F2110" s="182" t="s">
        <v>3926</v>
      </c>
      <c r="G2110" s="184">
        <f>'6. Staff time'!P101</f>
        <v>0</v>
      </c>
    </row>
    <row r="2111" spans="1:7" x14ac:dyDescent="0.3">
      <c r="A2111" s="181">
        <v>2110</v>
      </c>
      <c r="B2111" s="181" t="str">
        <f t="shared" si="57"/>
        <v>0-6.08-87</v>
      </c>
      <c r="C2111" s="182">
        <f>'1. General information'!$R$8</f>
        <v>0</v>
      </c>
      <c r="D2111" s="182" t="s">
        <v>445</v>
      </c>
      <c r="E2111" s="183" t="s">
        <v>3927</v>
      </c>
      <c r="F2111" s="182" t="s">
        <v>3928</v>
      </c>
      <c r="G2111" s="184">
        <f>'6. Staff time'!P102</f>
        <v>0</v>
      </c>
    </row>
    <row r="2112" spans="1:7" x14ac:dyDescent="0.3">
      <c r="A2112" s="181">
        <v>2111</v>
      </c>
      <c r="B2112" s="181" t="str">
        <f t="shared" si="57"/>
        <v>0-6.08-88</v>
      </c>
      <c r="C2112" s="182">
        <f>'1. General information'!$R$8</f>
        <v>0</v>
      </c>
      <c r="D2112" s="182" t="s">
        <v>445</v>
      </c>
      <c r="E2112" s="183" t="s">
        <v>3929</v>
      </c>
      <c r="F2112" s="182" t="s">
        <v>3930</v>
      </c>
      <c r="G2112" s="184">
        <f>'6. Staff time'!P103</f>
        <v>0</v>
      </c>
    </row>
    <row r="2113" spans="1:7" x14ac:dyDescent="0.3">
      <c r="A2113" s="181">
        <v>2112</v>
      </c>
      <c r="B2113" s="181" t="str">
        <f t="shared" si="57"/>
        <v>0-6.08-89</v>
      </c>
      <c r="C2113" s="182">
        <f>'1. General information'!$R$8</f>
        <v>0</v>
      </c>
      <c r="D2113" s="182" t="s">
        <v>445</v>
      </c>
      <c r="E2113" s="183" t="s">
        <v>3931</v>
      </c>
      <c r="F2113" s="182" t="s">
        <v>3932</v>
      </c>
      <c r="G2113" s="184">
        <f>'6. Staff time'!P104</f>
        <v>0</v>
      </c>
    </row>
    <row r="2114" spans="1:7" x14ac:dyDescent="0.3">
      <c r="A2114" s="181">
        <v>2113</v>
      </c>
      <c r="B2114" s="181" t="str">
        <f t="shared" si="57"/>
        <v>0-6.08-90</v>
      </c>
      <c r="C2114" s="182">
        <f>'1. General information'!$R$8</f>
        <v>0</v>
      </c>
      <c r="D2114" s="182" t="s">
        <v>445</v>
      </c>
      <c r="E2114" s="183" t="s">
        <v>3933</v>
      </c>
      <c r="F2114" s="182" t="s">
        <v>3934</v>
      </c>
      <c r="G2114" s="184">
        <f>'6. Staff time'!P105</f>
        <v>0</v>
      </c>
    </row>
    <row r="2115" spans="1:7" x14ac:dyDescent="0.3">
      <c r="A2115" s="181">
        <v>2114</v>
      </c>
      <c r="B2115" s="181" t="str">
        <f t="shared" si="57"/>
        <v>0-6.08-91</v>
      </c>
      <c r="C2115" s="182">
        <f>'1. General information'!$R$8</f>
        <v>0</v>
      </c>
      <c r="D2115" s="182" t="s">
        <v>445</v>
      </c>
      <c r="E2115" s="183" t="s">
        <v>3935</v>
      </c>
      <c r="F2115" s="182" t="s">
        <v>3936</v>
      </c>
      <c r="G2115" s="184">
        <f>'6. Staff time'!P106</f>
        <v>0</v>
      </c>
    </row>
    <row r="2116" spans="1:7" x14ac:dyDescent="0.3">
      <c r="A2116" s="181">
        <v>2115</v>
      </c>
      <c r="B2116" s="181" t="str">
        <f t="shared" si="57"/>
        <v>0-6.08-92</v>
      </c>
      <c r="C2116" s="182">
        <f>'1. General information'!$R$8</f>
        <v>0</v>
      </c>
      <c r="D2116" s="182" t="s">
        <v>445</v>
      </c>
      <c r="E2116" s="183" t="s">
        <v>3937</v>
      </c>
      <c r="F2116" s="182" t="s">
        <v>3938</v>
      </c>
      <c r="G2116" s="184">
        <f>'6. Staff time'!P107</f>
        <v>0</v>
      </c>
    </row>
    <row r="2117" spans="1:7" x14ac:dyDescent="0.3">
      <c r="A2117" s="181">
        <v>2116</v>
      </c>
      <c r="B2117" s="181" t="str">
        <f t="shared" si="57"/>
        <v>0-6.08-93</v>
      </c>
      <c r="C2117" s="182">
        <f>'1. General information'!$R$8</f>
        <v>0</v>
      </c>
      <c r="D2117" s="182" t="s">
        <v>445</v>
      </c>
      <c r="E2117" s="183" t="s">
        <v>3939</v>
      </c>
      <c r="F2117" s="182" t="s">
        <v>3940</v>
      </c>
      <c r="G2117" s="184">
        <f>'6. Staff time'!P108</f>
        <v>0</v>
      </c>
    </row>
    <row r="2118" spans="1:7" x14ac:dyDescent="0.3">
      <c r="A2118" s="181">
        <v>2117</v>
      </c>
      <c r="B2118" s="181" t="str">
        <f t="shared" si="57"/>
        <v>0-6.08-94</v>
      </c>
      <c r="C2118" s="182">
        <f>'1. General information'!$R$8</f>
        <v>0</v>
      </c>
      <c r="D2118" s="182" t="s">
        <v>445</v>
      </c>
      <c r="E2118" s="183" t="s">
        <v>3941</v>
      </c>
      <c r="F2118" s="182" t="s">
        <v>3942</v>
      </c>
      <c r="G2118" s="184">
        <f>'6. Staff time'!P109</f>
        <v>0</v>
      </c>
    </row>
    <row r="2119" spans="1:7" x14ac:dyDescent="0.3">
      <c r="A2119" s="181">
        <v>2118</v>
      </c>
      <c r="B2119" s="181" t="str">
        <f t="shared" si="57"/>
        <v>0-6.08-95</v>
      </c>
      <c r="C2119" s="182">
        <f>'1. General information'!$R$8</f>
        <v>0</v>
      </c>
      <c r="D2119" s="182" t="s">
        <v>445</v>
      </c>
      <c r="E2119" s="183" t="s">
        <v>3943</v>
      </c>
      <c r="F2119" s="182" t="s">
        <v>3944</v>
      </c>
      <c r="G2119" s="184">
        <f>'6. Staff time'!P110</f>
        <v>0</v>
      </c>
    </row>
    <row r="2120" spans="1:7" x14ac:dyDescent="0.3">
      <c r="A2120" s="181">
        <v>2119</v>
      </c>
      <c r="B2120" s="181" t="str">
        <f t="shared" si="57"/>
        <v>0-6.08-96</v>
      </c>
      <c r="C2120" s="182">
        <f>'1. General information'!$R$8</f>
        <v>0</v>
      </c>
      <c r="D2120" s="182" t="s">
        <v>445</v>
      </c>
      <c r="E2120" s="183" t="s">
        <v>3945</v>
      </c>
      <c r="F2120" s="182" t="s">
        <v>3946</v>
      </c>
      <c r="G2120" s="184">
        <f>'6. Staff time'!P111</f>
        <v>0</v>
      </c>
    </row>
    <row r="2121" spans="1:7" x14ac:dyDescent="0.3">
      <c r="A2121" s="181">
        <v>2120</v>
      </c>
      <c r="B2121" s="181" t="str">
        <f t="shared" si="57"/>
        <v>0-6.08-97</v>
      </c>
      <c r="C2121" s="182">
        <f>'1. General information'!$R$8</f>
        <v>0</v>
      </c>
      <c r="D2121" s="182" t="s">
        <v>445</v>
      </c>
      <c r="E2121" s="183" t="s">
        <v>3947</v>
      </c>
      <c r="F2121" s="182" t="s">
        <v>3948</v>
      </c>
      <c r="G2121" s="184">
        <f>'6. Staff time'!P112</f>
        <v>0</v>
      </c>
    </row>
    <row r="2122" spans="1:7" x14ac:dyDescent="0.3">
      <c r="A2122" s="181">
        <v>2121</v>
      </c>
      <c r="B2122" s="181" t="str">
        <f t="shared" si="57"/>
        <v>0-6.08-98</v>
      </c>
      <c r="C2122" s="182">
        <f>'1. General information'!$R$8</f>
        <v>0</v>
      </c>
      <c r="D2122" s="182" t="s">
        <v>445</v>
      </c>
      <c r="E2122" s="183" t="s">
        <v>3949</v>
      </c>
      <c r="F2122" s="182" t="s">
        <v>3950</v>
      </c>
      <c r="G2122" s="184">
        <f>'6. Staff time'!P113</f>
        <v>0</v>
      </c>
    </row>
    <row r="2123" spans="1:7" x14ac:dyDescent="0.3">
      <c r="A2123" s="181">
        <v>2122</v>
      </c>
      <c r="B2123" s="181" t="str">
        <f t="shared" si="57"/>
        <v>0-6.08-99</v>
      </c>
      <c r="C2123" s="182">
        <f>'1. General information'!$R$8</f>
        <v>0</v>
      </c>
      <c r="D2123" s="182" t="s">
        <v>445</v>
      </c>
      <c r="E2123" s="183" t="s">
        <v>3951</v>
      </c>
      <c r="F2123" s="182" t="s">
        <v>3952</v>
      </c>
      <c r="G2123" s="184">
        <f>'6. Staff time'!P114</f>
        <v>0</v>
      </c>
    </row>
    <row r="2124" spans="1:7" x14ac:dyDescent="0.3">
      <c r="A2124" s="181">
        <v>2123</v>
      </c>
      <c r="B2124" s="181" t="str">
        <f t="shared" si="57"/>
        <v>0-6.08-100</v>
      </c>
      <c r="C2124" s="182">
        <f>'1. General information'!$R$8</f>
        <v>0</v>
      </c>
      <c r="D2124" s="182" t="s">
        <v>445</v>
      </c>
      <c r="E2124" s="183" t="s">
        <v>3953</v>
      </c>
      <c r="F2124" s="182" t="s">
        <v>3954</v>
      </c>
      <c r="G2124" s="184">
        <f>'6. Staff time'!P115</f>
        <v>0</v>
      </c>
    </row>
    <row r="2125" spans="1:7" x14ac:dyDescent="0.3">
      <c r="A2125" s="181">
        <v>2124</v>
      </c>
      <c r="B2125" s="181" t="str">
        <f t="shared" si="57"/>
        <v>0-6.08-101</v>
      </c>
      <c r="C2125" s="182">
        <f>'1. General information'!$R$8</f>
        <v>0</v>
      </c>
      <c r="D2125" s="182" t="s">
        <v>445</v>
      </c>
      <c r="E2125" s="183" t="s">
        <v>3955</v>
      </c>
      <c r="F2125" s="182" t="s">
        <v>3956</v>
      </c>
      <c r="G2125" s="184">
        <f>'6. Staff time'!P116</f>
        <v>0</v>
      </c>
    </row>
    <row r="2126" spans="1:7" x14ac:dyDescent="0.3">
      <c r="A2126" s="181">
        <v>2125</v>
      </c>
      <c r="B2126" s="181" t="str">
        <f t="shared" si="57"/>
        <v>0-6.08-102</v>
      </c>
      <c r="C2126" s="182">
        <f>'1. General information'!$R$8</f>
        <v>0</v>
      </c>
      <c r="D2126" s="182" t="s">
        <v>445</v>
      </c>
      <c r="E2126" s="183" t="s">
        <v>3957</v>
      </c>
      <c r="F2126" s="182" t="s">
        <v>3958</v>
      </c>
      <c r="G2126" s="184">
        <f>'6. Staff time'!P117</f>
        <v>0</v>
      </c>
    </row>
    <row r="2127" spans="1:7" x14ac:dyDescent="0.3">
      <c r="A2127" s="181">
        <v>2126</v>
      </c>
      <c r="B2127" s="181" t="str">
        <f t="shared" si="57"/>
        <v>0-6.08-103</v>
      </c>
      <c r="C2127" s="182">
        <f>'1. General information'!$R$8</f>
        <v>0</v>
      </c>
      <c r="D2127" s="182" t="s">
        <v>445</v>
      </c>
      <c r="E2127" s="183" t="s">
        <v>3959</v>
      </c>
      <c r="F2127" s="182" t="s">
        <v>3960</v>
      </c>
      <c r="G2127" s="184">
        <f>'6. Staff time'!P118</f>
        <v>0</v>
      </c>
    </row>
    <row r="2128" spans="1:7" x14ac:dyDescent="0.3">
      <c r="A2128" s="181">
        <v>2127</v>
      </c>
      <c r="B2128" s="181" t="str">
        <f t="shared" si="57"/>
        <v>0-6.08-104</v>
      </c>
      <c r="C2128" s="182">
        <f>'1. General information'!$R$8</f>
        <v>0</v>
      </c>
      <c r="D2128" s="182" t="s">
        <v>445</v>
      </c>
      <c r="E2128" s="183" t="s">
        <v>3961</v>
      </c>
      <c r="F2128" s="182" t="s">
        <v>3962</v>
      </c>
      <c r="G2128" s="184">
        <f>'6. Staff time'!P119</f>
        <v>0</v>
      </c>
    </row>
    <row r="2129" spans="1:7" x14ac:dyDescent="0.3">
      <c r="A2129" s="181">
        <v>2128</v>
      </c>
      <c r="B2129" s="181" t="str">
        <f t="shared" si="57"/>
        <v>0-6.08-105</v>
      </c>
      <c r="C2129" s="182">
        <f>'1. General information'!$R$8</f>
        <v>0</v>
      </c>
      <c r="D2129" s="182" t="s">
        <v>445</v>
      </c>
      <c r="E2129" s="183" t="s">
        <v>3963</v>
      </c>
      <c r="F2129" s="182" t="s">
        <v>3964</v>
      </c>
      <c r="G2129" s="184">
        <f>'6. Staff time'!P120</f>
        <v>0</v>
      </c>
    </row>
    <row r="2130" spans="1:7" x14ac:dyDescent="0.3">
      <c r="A2130" s="181">
        <v>2129</v>
      </c>
      <c r="B2130" s="181" t="str">
        <f t="shared" si="57"/>
        <v>0-6.08-106</v>
      </c>
      <c r="C2130" s="182">
        <f>'1. General information'!$R$8</f>
        <v>0</v>
      </c>
      <c r="D2130" s="182" t="s">
        <v>445</v>
      </c>
      <c r="E2130" s="183" t="s">
        <v>3965</v>
      </c>
      <c r="F2130" s="182" t="s">
        <v>3966</v>
      </c>
      <c r="G2130" s="184">
        <f>'6. Staff time'!P121</f>
        <v>0</v>
      </c>
    </row>
    <row r="2131" spans="1:7" x14ac:dyDescent="0.3">
      <c r="A2131" s="181">
        <v>2130</v>
      </c>
      <c r="B2131" s="181" t="str">
        <f t="shared" si="57"/>
        <v>0-6.08-107</v>
      </c>
      <c r="C2131" s="182">
        <f>'1. General information'!$R$8</f>
        <v>0</v>
      </c>
      <c r="D2131" s="182" t="s">
        <v>445</v>
      </c>
      <c r="E2131" s="183" t="s">
        <v>3967</v>
      </c>
      <c r="F2131" s="182" t="s">
        <v>3968</v>
      </c>
      <c r="G2131" s="184">
        <f>'6. Staff time'!P122</f>
        <v>0</v>
      </c>
    </row>
    <row r="2132" spans="1:7" x14ac:dyDescent="0.3">
      <c r="A2132" s="181">
        <v>2131</v>
      </c>
      <c r="B2132" s="181" t="str">
        <f t="shared" si="57"/>
        <v>0-6.08-108</v>
      </c>
      <c r="C2132" s="182">
        <f>'1. General information'!$R$8</f>
        <v>0</v>
      </c>
      <c r="D2132" s="182" t="s">
        <v>445</v>
      </c>
      <c r="E2132" s="183" t="s">
        <v>3969</v>
      </c>
      <c r="F2132" s="182" t="s">
        <v>3970</v>
      </c>
      <c r="G2132" s="184">
        <f>'6. Staff time'!P123</f>
        <v>0</v>
      </c>
    </row>
    <row r="2133" spans="1:7" x14ac:dyDescent="0.3">
      <c r="A2133" s="181">
        <v>2132</v>
      </c>
      <c r="B2133" s="181" t="str">
        <f t="shared" si="57"/>
        <v>0-6.08-109</v>
      </c>
      <c r="C2133" s="182">
        <f>'1. General information'!$R$8</f>
        <v>0</v>
      </c>
      <c r="D2133" s="182" t="s">
        <v>445</v>
      </c>
      <c r="E2133" s="183" t="s">
        <v>3971</v>
      </c>
      <c r="F2133" s="182" t="s">
        <v>3972</v>
      </c>
      <c r="G2133" s="184">
        <f>'6. Staff time'!P124</f>
        <v>0</v>
      </c>
    </row>
    <row r="2134" spans="1:7" x14ac:dyDescent="0.3">
      <c r="A2134" s="181">
        <v>2133</v>
      </c>
      <c r="B2134" s="181" t="str">
        <f t="shared" si="57"/>
        <v>0-6.08-110</v>
      </c>
      <c r="C2134" s="182">
        <f>'1. General information'!$R$8</f>
        <v>0</v>
      </c>
      <c r="D2134" s="182" t="s">
        <v>445</v>
      </c>
      <c r="E2134" s="183" t="s">
        <v>3973</v>
      </c>
      <c r="F2134" s="182" t="s">
        <v>3974</v>
      </c>
      <c r="G2134" s="184">
        <f>'6. Staff time'!P125</f>
        <v>0</v>
      </c>
    </row>
    <row r="2135" spans="1:7" x14ac:dyDescent="0.3">
      <c r="A2135" s="181">
        <v>2134</v>
      </c>
      <c r="B2135" s="181" t="str">
        <f t="shared" si="57"/>
        <v>0-6.08-111</v>
      </c>
      <c r="C2135" s="182">
        <f>'1. General information'!$R$8</f>
        <v>0</v>
      </c>
      <c r="D2135" s="182" t="s">
        <v>445</v>
      </c>
      <c r="E2135" s="183" t="s">
        <v>3975</v>
      </c>
      <c r="F2135" s="182" t="s">
        <v>3976</v>
      </c>
      <c r="G2135" s="184">
        <f>'6. Staff time'!P126</f>
        <v>0</v>
      </c>
    </row>
    <row r="2136" spans="1:7" x14ac:dyDescent="0.3">
      <c r="A2136" s="181">
        <v>2135</v>
      </c>
      <c r="B2136" s="181" t="str">
        <f t="shared" si="57"/>
        <v>0-6.08-112</v>
      </c>
      <c r="C2136" s="182">
        <f>'1. General information'!$R$8</f>
        <v>0</v>
      </c>
      <c r="D2136" s="182" t="s">
        <v>445</v>
      </c>
      <c r="E2136" s="183" t="s">
        <v>3977</v>
      </c>
      <c r="F2136" s="182" t="s">
        <v>3978</v>
      </c>
      <c r="G2136" s="184">
        <f>'6. Staff time'!P127</f>
        <v>0</v>
      </c>
    </row>
    <row r="2137" spans="1:7" x14ac:dyDescent="0.3">
      <c r="A2137" s="181">
        <v>2136</v>
      </c>
      <c r="B2137" s="181" t="str">
        <f t="shared" si="57"/>
        <v>0-6.08-113</v>
      </c>
      <c r="C2137" s="182">
        <f>'1. General information'!$R$8</f>
        <v>0</v>
      </c>
      <c r="D2137" s="182" t="s">
        <v>445</v>
      </c>
      <c r="E2137" s="183" t="s">
        <v>3979</v>
      </c>
      <c r="F2137" s="182" t="s">
        <v>3980</v>
      </c>
      <c r="G2137" s="184">
        <f>'6. Staff time'!P128</f>
        <v>0</v>
      </c>
    </row>
    <row r="2138" spans="1:7" x14ac:dyDescent="0.3">
      <c r="A2138" s="181">
        <v>2137</v>
      </c>
      <c r="B2138" s="181" t="str">
        <f t="shared" si="57"/>
        <v>0-6.08-114</v>
      </c>
      <c r="C2138" s="182">
        <f>'1. General information'!$R$8</f>
        <v>0</v>
      </c>
      <c r="D2138" s="182" t="s">
        <v>445</v>
      </c>
      <c r="E2138" s="183" t="s">
        <v>3981</v>
      </c>
      <c r="F2138" s="182" t="s">
        <v>3982</v>
      </c>
      <c r="G2138" s="184">
        <f>'6. Staff time'!P129</f>
        <v>0</v>
      </c>
    </row>
    <row r="2139" spans="1:7" x14ac:dyDescent="0.3">
      <c r="A2139" s="181">
        <v>2138</v>
      </c>
      <c r="B2139" s="181" t="str">
        <f t="shared" si="57"/>
        <v>0-6.08-115</v>
      </c>
      <c r="C2139" s="182">
        <f>'1. General information'!$R$8</f>
        <v>0</v>
      </c>
      <c r="D2139" s="182" t="s">
        <v>445</v>
      </c>
      <c r="E2139" s="183" t="s">
        <v>3983</v>
      </c>
      <c r="F2139" s="182" t="s">
        <v>3984</v>
      </c>
      <c r="G2139" s="184">
        <f>'6. Staff time'!P130</f>
        <v>0</v>
      </c>
    </row>
    <row r="2140" spans="1:7" x14ac:dyDescent="0.3">
      <c r="A2140" s="181">
        <v>2139</v>
      </c>
      <c r="B2140" s="181" t="str">
        <f t="shared" si="57"/>
        <v>0-6.08-116</v>
      </c>
      <c r="C2140" s="182">
        <f>'1. General information'!$R$8</f>
        <v>0</v>
      </c>
      <c r="D2140" s="182" t="s">
        <v>445</v>
      </c>
      <c r="E2140" s="183" t="s">
        <v>3985</v>
      </c>
      <c r="F2140" s="182" t="s">
        <v>3986</v>
      </c>
      <c r="G2140" s="184">
        <f>'6. Staff time'!P131</f>
        <v>0</v>
      </c>
    </row>
    <row r="2141" spans="1:7" x14ac:dyDescent="0.3">
      <c r="A2141" s="181">
        <v>2140</v>
      </c>
      <c r="B2141" s="181" t="str">
        <f t="shared" si="57"/>
        <v>0-6.08-117</v>
      </c>
      <c r="C2141" s="182">
        <f>'1. General information'!$R$8</f>
        <v>0</v>
      </c>
      <c r="D2141" s="182" t="s">
        <v>445</v>
      </c>
      <c r="E2141" s="183" t="s">
        <v>3987</v>
      </c>
      <c r="F2141" s="182" t="s">
        <v>3988</v>
      </c>
      <c r="G2141" s="184">
        <f>'6. Staff time'!P132</f>
        <v>0</v>
      </c>
    </row>
    <row r="2142" spans="1:7" x14ac:dyDescent="0.3">
      <c r="A2142" s="181">
        <v>2141</v>
      </c>
      <c r="B2142" s="181" t="str">
        <f t="shared" si="57"/>
        <v>0-6.08-118</v>
      </c>
      <c r="C2142" s="182">
        <f>'1. General information'!$R$8</f>
        <v>0</v>
      </c>
      <c r="D2142" s="182" t="s">
        <v>445</v>
      </c>
      <c r="E2142" s="183" t="s">
        <v>3989</v>
      </c>
      <c r="F2142" s="182" t="s">
        <v>3990</v>
      </c>
      <c r="G2142" s="184">
        <f>'6. Staff time'!P133</f>
        <v>0</v>
      </c>
    </row>
    <row r="2143" spans="1:7" x14ac:dyDescent="0.3">
      <c r="A2143" s="181">
        <v>2142</v>
      </c>
      <c r="B2143" s="181" t="str">
        <f t="shared" si="57"/>
        <v>0-6.08-119</v>
      </c>
      <c r="C2143" s="182">
        <f>'1. General information'!$R$8</f>
        <v>0</v>
      </c>
      <c r="D2143" s="182" t="s">
        <v>445</v>
      </c>
      <c r="E2143" s="183" t="s">
        <v>3991</v>
      </c>
      <c r="F2143" s="182" t="s">
        <v>3992</v>
      </c>
      <c r="G2143" s="184">
        <f>'6. Staff time'!P134</f>
        <v>0</v>
      </c>
    </row>
    <row r="2144" spans="1:7" x14ac:dyDescent="0.3">
      <c r="A2144" s="181">
        <v>2143</v>
      </c>
      <c r="B2144" s="181" t="str">
        <f t="shared" si="57"/>
        <v>0-6.08-120</v>
      </c>
      <c r="C2144" s="182">
        <f>'1. General information'!$R$8</f>
        <v>0</v>
      </c>
      <c r="D2144" s="182" t="s">
        <v>445</v>
      </c>
      <c r="E2144" s="183" t="s">
        <v>3993</v>
      </c>
      <c r="F2144" s="182" t="s">
        <v>3994</v>
      </c>
      <c r="G2144" s="184">
        <f>'6. Staff time'!P135</f>
        <v>0</v>
      </c>
    </row>
    <row r="2145" spans="1:7" x14ac:dyDescent="0.3">
      <c r="A2145" s="181">
        <v>2144</v>
      </c>
      <c r="B2145" s="181" t="str">
        <f t="shared" si="57"/>
        <v>0-6.08-121</v>
      </c>
      <c r="C2145" s="182">
        <f>'1. General information'!$R$8</f>
        <v>0</v>
      </c>
      <c r="D2145" s="182" t="s">
        <v>445</v>
      </c>
      <c r="E2145" s="183" t="s">
        <v>3995</v>
      </c>
      <c r="F2145" s="182" t="s">
        <v>3996</v>
      </c>
      <c r="G2145" s="184">
        <f>'6. Staff time'!P136</f>
        <v>0</v>
      </c>
    </row>
    <row r="2146" spans="1:7" x14ac:dyDescent="0.3">
      <c r="A2146" s="181">
        <v>2145</v>
      </c>
      <c r="B2146" s="181" t="str">
        <f t="shared" si="57"/>
        <v>0-6.08-122</v>
      </c>
      <c r="C2146" s="182">
        <f>'1. General information'!$R$8</f>
        <v>0</v>
      </c>
      <c r="D2146" s="182" t="s">
        <v>445</v>
      </c>
      <c r="E2146" s="183" t="s">
        <v>3997</v>
      </c>
      <c r="F2146" s="182" t="s">
        <v>3998</v>
      </c>
      <c r="G2146" s="184">
        <f>'6. Staff time'!P137</f>
        <v>0</v>
      </c>
    </row>
    <row r="2147" spans="1:7" x14ac:dyDescent="0.3">
      <c r="A2147" s="181">
        <v>2146</v>
      </c>
      <c r="B2147" s="181" t="str">
        <f t="shared" si="57"/>
        <v>0-6.08-123</v>
      </c>
      <c r="C2147" s="182">
        <f>'1. General information'!$R$8</f>
        <v>0</v>
      </c>
      <c r="D2147" s="182" t="s">
        <v>445</v>
      </c>
      <c r="E2147" s="183" t="s">
        <v>3999</v>
      </c>
      <c r="F2147" s="182" t="s">
        <v>4000</v>
      </c>
      <c r="G2147" s="184">
        <f>'6. Staff time'!P138</f>
        <v>0</v>
      </c>
    </row>
    <row r="2148" spans="1:7" x14ac:dyDescent="0.3">
      <c r="A2148" s="181">
        <v>2147</v>
      </c>
      <c r="B2148" s="181" t="str">
        <f t="shared" si="57"/>
        <v>0-6.08-124</v>
      </c>
      <c r="C2148" s="182">
        <f>'1. General information'!$R$8</f>
        <v>0</v>
      </c>
      <c r="D2148" s="182" t="s">
        <v>445</v>
      </c>
      <c r="E2148" s="183" t="s">
        <v>4001</v>
      </c>
      <c r="F2148" s="182" t="s">
        <v>4002</v>
      </c>
      <c r="G2148" s="184">
        <f>'6. Staff time'!P139</f>
        <v>0</v>
      </c>
    </row>
    <row r="2149" spans="1:7" x14ac:dyDescent="0.3">
      <c r="A2149" s="181">
        <v>2148</v>
      </c>
      <c r="B2149" s="181" t="str">
        <f t="shared" si="57"/>
        <v>0-6.08-125</v>
      </c>
      <c r="C2149" s="182">
        <f>'1. General information'!$R$8</f>
        <v>0</v>
      </c>
      <c r="D2149" s="182" t="s">
        <v>445</v>
      </c>
      <c r="E2149" s="183" t="s">
        <v>4003</v>
      </c>
      <c r="F2149" s="182" t="s">
        <v>4004</v>
      </c>
      <c r="G2149" s="184">
        <f>'6. Staff time'!P140</f>
        <v>0</v>
      </c>
    </row>
    <row r="2150" spans="1:7" x14ac:dyDescent="0.3">
      <c r="A2150" s="181">
        <v>2149</v>
      </c>
      <c r="B2150" s="181" t="str">
        <f t="shared" si="57"/>
        <v>0-6.08-126</v>
      </c>
      <c r="C2150" s="182">
        <f>'1. General information'!$R$8</f>
        <v>0</v>
      </c>
      <c r="D2150" s="182" t="s">
        <v>445</v>
      </c>
      <c r="E2150" s="183" t="s">
        <v>4005</v>
      </c>
      <c r="F2150" s="182" t="s">
        <v>4006</v>
      </c>
      <c r="G2150" s="184">
        <f>'6. Staff time'!P141</f>
        <v>0</v>
      </c>
    </row>
    <row r="2151" spans="1:7" x14ac:dyDescent="0.3">
      <c r="A2151" s="181">
        <v>2150</v>
      </c>
      <c r="B2151" s="181" t="str">
        <f t="shared" si="57"/>
        <v>0-6.08-127</v>
      </c>
      <c r="C2151" s="182">
        <f>'1. General information'!$R$8</f>
        <v>0</v>
      </c>
      <c r="D2151" s="182" t="s">
        <v>445</v>
      </c>
      <c r="E2151" s="183" t="s">
        <v>4007</v>
      </c>
      <c r="F2151" s="182" t="s">
        <v>4008</v>
      </c>
      <c r="G2151" s="184">
        <f>'6. Staff time'!P142</f>
        <v>0</v>
      </c>
    </row>
    <row r="2152" spans="1:7" x14ac:dyDescent="0.3">
      <c r="A2152" s="181">
        <v>2151</v>
      </c>
      <c r="B2152" s="181" t="str">
        <f t="shared" si="57"/>
        <v>0-6.08-128</v>
      </c>
      <c r="C2152" s="182">
        <f>'1. General information'!$R$8</f>
        <v>0</v>
      </c>
      <c r="D2152" s="182" t="s">
        <v>445</v>
      </c>
      <c r="E2152" s="183" t="s">
        <v>4009</v>
      </c>
      <c r="F2152" s="182" t="s">
        <v>4010</v>
      </c>
      <c r="G2152" s="184">
        <f>'6. Staff time'!P143</f>
        <v>0</v>
      </c>
    </row>
    <row r="2153" spans="1:7" x14ac:dyDescent="0.3">
      <c r="A2153" s="181">
        <v>2152</v>
      </c>
      <c r="B2153" s="181" t="str">
        <f t="shared" si="57"/>
        <v>0-6.08-129</v>
      </c>
      <c r="C2153" s="182">
        <f>'1. General information'!$R$8</f>
        <v>0</v>
      </c>
      <c r="D2153" s="182" t="s">
        <v>445</v>
      </c>
      <c r="E2153" s="183" t="s">
        <v>4011</v>
      </c>
      <c r="F2153" s="182" t="s">
        <v>4012</v>
      </c>
      <c r="G2153" s="184">
        <f>'6. Staff time'!P144</f>
        <v>0</v>
      </c>
    </row>
    <row r="2154" spans="1:7" x14ac:dyDescent="0.3">
      <c r="A2154" s="181">
        <v>2153</v>
      </c>
      <c r="B2154" s="181" t="str">
        <f t="shared" si="57"/>
        <v>0-6.08-130</v>
      </c>
      <c r="C2154" s="182">
        <f>'1. General information'!$R$8</f>
        <v>0</v>
      </c>
      <c r="D2154" s="182" t="s">
        <v>445</v>
      </c>
      <c r="E2154" s="183" t="s">
        <v>4013</v>
      </c>
      <c r="F2154" s="182" t="s">
        <v>4014</v>
      </c>
      <c r="G2154" s="184">
        <f>'6. Staff time'!P145</f>
        <v>0</v>
      </c>
    </row>
    <row r="2155" spans="1:7" x14ac:dyDescent="0.3">
      <c r="A2155" s="181">
        <v>2154</v>
      </c>
      <c r="B2155" s="181" t="str">
        <f t="shared" si="57"/>
        <v>0-6.09-1</v>
      </c>
      <c r="C2155" s="182">
        <f>'1. General information'!$R$8</f>
        <v>0</v>
      </c>
      <c r="D2155" s="182" t="s">
        <v>445</v>
      </c>
      <c r="E2155" s="183" t="s">
        <v>4015</v>
      </c>
      <c r="F2155" s="182" t="s">
        <v>4016</v>
      </c>
      <c r="G2155" s="184">
        <f>'6. Staff time'!R16</f>
        <v>0</v>
      </c>
    </row>
    <row r="2156" spans="1:7" x14ac:dyDescent="0.3">
      <c r="A2156" s="181">
        <v>2155</v>
      </c>
      <c r="B2156" s="181" t="str">
        <f t="shared" si="57"/>
        <v>0-6.09-2</v>
      </c>
      <c r="C2156" s="182">
        <f>'1. General information'!$R$8</f>
        <v>0</v>
      </c>
      <c r="D2156" s="182" t="s">
        <v>445</v>
      </c>
      <c r="E2156" s="183" t="s">
        <v>4017</v>
      </c>
      <c r="F2156" s="182" t="s">
        <v>4018</v>
      </c>
      <c r="G2156" s="184">
        <f>'6. Staff time'!R17</f>
        <v>0</v>
      </c>
    </row>
    <row r="2157" spans="1:7" x14ac:dyDescent="0.3">
      <c r="A2157" s="181">
        <v>2156</v>
      </c>
      <c r="B2157" s="181" t="str">
        <f t="shared" si="57"/>
        <v>0-6.09-3</v>
      </c>
      <c r="C2157" s="182">
        <f>'1. General information'!$R$8</f>
        <v>0</v>
      </c>
      <c r="D2157" s="182" t="s">
        <v>445</v>
      </c>
      <c r="E2157" s="183" t="s">
        <v>4019</v>
      </c>
      <c r="F2157" s="182" t="s">
        <v>4020</v>
      </c>
      <c r="G2157" s="184">
        <f>'6. Staff time'!R18</f>
        <v>0</v>
      </c>
    </row>
    <row r="2158" spans="1:7" x14ac:dyDescent="0.3">
      <c r="A2158" s="181">
        <v>2157</v>
      </c>
      <c r="B2158" s="181" t="str">
        <f t="shared" si="57"/>
        <v>0-6.09-4</v>
      </c>
      <c r="C2158" s="182">
        <f>'1. General information'!$R$8</f>
        <v>0</v>
      </c>
      <c r="D2158" s="182" t="s">
        <v>445</v>
      </c>
      <c r="E2158" s="183" t="s">
        <v>4021</v>
      </c>
      <c r="F2158" s="182" t="s">
        <v>4022</v>
      </c>
      <c r="G2158" s="184">
        <f>'6. Staff time'!R19</f>
        <v>0</v>
      </c>
    </row>
    <row r="2159" spans="1:7" x14ac:dyDescent="0.3">
      <c r="A2159" s="181">
        <v>2158</v>
      </c>
      <c r="B2159" s="181" t="str">
        <f t="shared" si="57"/>
        <v>0-6.09-5</v>
      </c>
      <c r="C2159" s="182">
        <f>'1. General information'!$R$8</f>
        <v>0</v>
      </c>
      <c r="D2159" s="182" t="s">
        <v>445</v>
      </c>
      <c r="E2159" s="183" t="s">
        <v>4023</v>
      </c>
      <c r="F2159" s="182" t="s">
        <v>4024</v>
      </c>
      <c r="G2159" s="184">
        <f>'6. Staff time'!R20</f>
        <v>0</v>
      </c>
    </row>
    <row r="2160" spans="1:7" x14ac:dyDescent="0.3">
      <c r="A2160" s="181">
        <v>2159</v>
      </c>
      <c r="B2160" s="181" t="str">
        <f t="shared" si="57"/>
        <v>0-6.09-6</v>
      </c>
      <c r="C2160" s="182">
        <f>'1. General information'!$R$8</f>
        <v>0</v>
      </c>
      <c r="D2160" s="182" t="s">
        <v>445</v>
      </c>
      <c r="E2160" s="183" t="s">
        <v>4025</v>
      </c>
      <c r="F2160" s="182" t="s">
        <v>4026</v>
      </c>
      <c r="G2160" s="184">
        <f>'6. Staff time'!R21</f>
        <v>0</v>
      </c>
    </row>
    <row r="2161" spans="1:7" x14ac:dyDescent="0.3">
      <c r="A2161" s="181">
        <v>2160</v>
      </c>
      <c r="B2161" s="181" t="str">
        <f t="shared" si="57"/>
        <v>0-6.09-7</v>
      </c>
      <c r="C2161" s="182">
        <f>'1. General information'!$R$8</f>
        <v>0</v>
      </c>
      <c r="D2161" s="182" t="s">
        <v>445</v>
      </c>
      <c r="E2161" s="183" t="s">
        <v>4027</v>
      </c>
      <c r="F2161" s="182" t="s">
        <v>4028</v>
      </c>
      <c r="G2161" s="184">
        <f>'6. Staff time'!R22</f>
        <v>0</v>
      </c>
    </row>
    <row r="2162" spans="1:7" x14ac:dyDescent="0.3">
      <c r="A2162" s="181">
        <v>2161</v>
      </c>
      <c r="B2162" s="181" t="str">
        <f t="shared" si="57"/>
        <v>0-6.09-8</v>
      </c>
      <c r="C2162" s="182">
        <f>'1. General information'!$R$8</f>
        <v>0</v>
      </c>
      <c r="D2162" s="182" t="s">
        <v>445</v>
      </c>
      <c r="E2162" s="183" t="s">
        <v>4029</v>
      </c>
      <c r="F2162" s="182" t="s">
        <v>4030</v>
      </c>
      <c r="G2162" s="184">
        <f>'6. Staff time'!R23</f>
        <v>0</v>
      </c>
    </row>
    <row r="2163" spans="1:7" x14ac:dyDescent="0.3">
      <c r="A2163" s="181">
        <v>2162</v>
      </c>
      <c r="B2163" s="181" t="str">
        <f t="shared" si="57"/>
        <v>0-6.09-9</v>
      </c>
      <c r="C2163" s="182">
        <f>'1. General information'!$R$8</f>
        <v>0</v>
      </c>
      <c r="D2163" s="182" t="s">
        <v>445</v>
      </c>
      <c r="E2163" s="183" t="s">
        <v>4031</v>
      </c>
      <c r="F2163" s="182" t="s">
        <v>4032</v>
      </c>
      <c r="G2163" s="184">
        <f>'6. Staff time'!R24</f>
        <v>0</v>
      </c>
    </row>
    <row r="2164" spans="1:7" x14ac:dyDescent="0.3">
      <c r="A2164" s="181">
        <v>2163</v>
      </c>
      <c r="B2164" s="181" t="str">
        <f t="shared" ref="B2164:B2227" si="58">CONCATENATE(LEFT(C2164,2),"-",E2164)</f>
        <v>0-6.09-10</v>
      </c>
      <c r="C2164" s="182">
        <f>'1. General information'!$R$8</f>
        <v>0</v>
      </c>
      <c r="D2164" s="182" t="s">
        <v>445</v>
      </c>
      <c r="E2164" s="183" t="s">
        <v>4033</v>
      </c>
      <c r="F2164" s="182" t="s">
        <v>4034</v>
      </c>
      <c r="G2164" s="184">
        <f>'6. Staff time'!R25</f>
        <v>0</v>
      </c>
    </row>
    <row r="2165" spans="1:7" x14ac:dyDescent="0.3">
      <c r="A2165" s="181">
        <v>2164</v>
      </c>
      <c r="B2165" s="181" t="str">
        <f t="shared" si="58"/>
        <v>0-6.09-11</v>
      </c>
      <c r="C2165" s="182">
        <f>'1. General information'!$R$8</f>
        <v>0</v>
      </c>
      <c r="D2165" s="182" t="s">
        <v>445</v>
      </c>
      <c r="E2165" s="183" t="s">
        <v>4035</v>
      </c>
      <c r="F2165" s="182" t="s">
        <v>4036</v>
      </c>
      <c r="G2165" s="184">
        <f>'6. Staff time'!R26</f>
        <v>0</v>
      </c>
    </row>
    <row r="2166" spans="1:7" x14ac:dyDescent="0.3">
      <c r="A2166" s="181">
        <v>2165</v>
      </c>
      <c r="B2166" s="181" t="str">
        <f t="shared" si="58"/>
        <v>0-6.09-12</v>
      </c>
      <c r="C2166" s="182">
        <f>'1. General information'!$R$8</f>
        <v>0</v>
      </c>
      <c r="D2166" s="182" t="s">
        <v>445</v>
      </c>
      <c r="E2166" s="183" t="s">
        <v>4037</v>
      </c>
      <c r="F2166" s="182" t="s">
        <v>4038</v>
      </c>
      <c r="G2166" s="184">
        <f>'6. Staff time'!R27</f>
        <v>0</v>
      </c>
    </row>
    <row r="2167" spans="1:7" x14ac:dyDescent="0.3">
      <c r="A2167" s="181">
        <v>2166</v>
      </c>
      <c r="B2167" s="181" t="str">
        <f t="shared" si="58"/>
        <v>0-6.09-13</v>
      </c>
      <c r="C2167" s="182">
        <f>'1. General information'!$R$8</f>
        <v>0</v>
      </c>
      <c r="D2167" s="182" t="s">
        <v>445</v>
      </c>
      <c r="E2167" s="183" t="s">
        <v>4039</v>
      </c>
      <c r="F2167" s="182" t="s">
        <v>4040</v>
      </c>
      <c r="G2167" s="184">
        <f>'6. Staff time'!R28</f>
        <v>0</v>
      </c>
    </row>
    <row r="2168" spans="1:7" x14ac:dyDescent="0.3">
      <c r="A2168" s="181">
        <v>2167</v>
      </c>
      <c r="B2168" s="181" t="str">
        <f t="shared" si="58"/>
        <v>0-6.09-14</v>
      </c>
      <c r="C2168" s="182">
        <f>'1. General information'!$R$8</f>
        <v>0</v>
      </c>
      <c r="D2168" s="182" t="s">
        <v>445</v>
      </c>
      <c r="E2168" s="183" t="s">
        <v>4041</v>
      </c>
      <c r="F2168" s="182" t="s">
        <v>4042</v>
      </c>
      <c r="G2168" s="184">
        <f>'6. Staff time'!R29</f>
        <v>0</v>
      </c>
    </row>
    <row r="2169" spans="1:7" x14ac:dyDescent="0.3">
      <c r="A2169" s="181">
        <v>2168</v>
      </c>
      <c r="B2169" s="181" t="str">
        <f t="shared" si="58"/>
        <v>0-6.09-15</v>
      </c>
      <c r="C2169" s="182">
        <f>'1. General information'!$R$8</f>
        <v>0</v>
      </c>
      <c r="D2169" s="182" t="s">
        <v>445</v>
      </c>
      <c r="E2169" s="183" t="s">
        <v>4043</v>
      </c>
      <c r="F2169" s="182" t="s">
        <v>4044</v>
      </c>
      <c r="G2169" s="184">
        <f>'6. Staff time'!R30</f>
        <v>0</v>
      </c>
    </row>
    <row r="2170" spans="1:7" x14ac:dyDescent="0.3">
      <c r="A2170" s="181">
        <v>2169</v>
      </c>
      <c r="B2170" s="181" t="str">
        <f t="shared" si="58"/>
        <v>0-6.09-16</v>
      </c>
      <c r="C2170" s="182">
        <f>'1. General information'!$R$8</f>
        <v>0</v>
      </c>
      <c r="D2170" s="182" t="s">
        <v>445</v>
      </c>
      <c r="E2170" s="183" t="s">
        <v>4045</v>
      </c>
      <c r="F2170" s="182" t="s">
        <v>4046</v>
      </c>
      <c r="G2170" s="184">
        <f>'6. Staff time'!R31</f>
        <v>0</v>
      </c>
    </row>
    <row r="2171" spans="1:7" x14ac:dyDescent="0.3">
      <c r="A2171" s="181">
        <v>2170</v>
      </c>
      <c r="B2171" s="181" t="str">
        <f t="shared" si="58"/>
        <v>0-6.09-17</v>
      </c>
      <c r="C2171" s="182">
        <f>'1. General information'!$R$8</f>
        <v>0</v>
      </c>
      <c r="D2171" s="182" t="s">
        <v>445</v>
      </c>
      <c r="E2171" s="183" t="s">
        <v>4047</v>
      </c>
      <c r="F2171" s="182" t="s">
        <v>4048</v>
      </c>
      <c r="G2171" s="184">
        <f>'6. Staff time'!R32</f>
        <v>0</v>
      </c>
    </row>
    <row r="2172" spans="1:7" x14ac:dyDescent="0.3">
      <c r="A2172" s="181">
        <v>2171</v>
      </c>
      <c r="B2172" s="181" t="str">
        <f t="shared" si="58"/>
        <v>0-6.09-18</v>
      </c>
      <c r="C2172" s="182">
        <f>'1. General information'!$R$8</f>
        <v>0</v>
      </c>
      <c r="D2172" s="182" t="s">
        <v>445</v>
      </c>
      <c r="E2172" s="183" t="s">
        <v>4049</v>
      </c>
      <c r="F2172" s="182" t="s">
        <v>4050</v>
      </c>
      <c r="G2172" s="184">
        <f>'6. Staff time'!R33</f>
        <v>0</v>
      </c>
    </row>
    <row r="2173" spans="1:7" x14ac:dyDescent="0.3">
      <c r="A2173" s="181">
        <v>2172</v>
      </c>
      <c r="B2173" s="181" t="str">
        <f t="shared" si="58"/>
        <v>0-6.09-19</v>
      </c>
      <c r="C2173" s="182">
        <f>'1. General information'!$R$8</f>
        <v>0</v>
      </c>
      <c r="D2173" s="182" t="s">
        <v>445</v>
      </c>
      <c r="E2173" s="183" t="s">
        <v>4051</v>
      </c>
      <c r="F2173" s="182" t="s">
        <v>4052</v>
      </c>
      <c r="G2173" s="184">
        <f>'6. Staff time'!R34</f>
        <v>0</v>
      </c>
    </row>
    <row r="2174" spans="1:7" x14ac:dyDescent="0.3">
      <c r="A2174" s="181">
        <v>2173</v>
      </c>
      <c r="B2174" s="181" t="str">
        <f t="shared" si="58"/>
        <v>0-6.09-20</v>
      </c>
      <c r="C2174" s="182">
        <f>'1. General information'!$R$8</f>
        <v>0</v>
      </c>
      <c r="D2174" s="182" t="s">
        <v>445</v>
      </c>
      <c r="E2174" s="183" t="s">
        <v>4053</v>
      </c>
      <c r="F2174" s="182" t="s">
        <v>4054</v>
      </c>
      <c r="G2174" s="184">
        <f>'6. Staff time'!R35</f>
        <v>0</v>
      </c>
    </row>
    <row r="2175" spans="1:7" x14ac:dyDescent="0.3">
      <c r="A2175" s="181">
        <v>2174</v>
      </c>
      <c r="B2175" s="181" t="str">
        <f t="shared" si="58"/>
        <v>0-6.09-21</v>
      </c>
      <c r="C2175" s="182">
        <f>'1. General information'!$R$8</f>
        <v>0</v>
      </c>
      <c r="D2175" s="182" t="s">
        <v>445</v>
      </c>
      <c r="E2175" s="183" t="s">
        <v>4055</v>
      </c>
      <c r="F2175" s="182" t="s">
        <v>4056</v>
      </c>
      <c r="G2175" s="184">
        <f>'6. Staff time'!R36</f>
        <v>0</v>
      </c>
    </row>
    <row r="2176" spans="1:7" x14ac:dyDescent="0.3">
      <c r="A2176" s="181">
        <v>2175</v>
      </c>
      <c r="B2176" s="181" t="str">
        <f t="shared" si="58"/>
        <v>0-6.09-22</v>
      </c>
      <c r="C2176" s="182">
        <f>'1. General information'!$R$8</f>
        <v>0</v>
      </c>
      <c r="D2176" s="182" t="s">
        <v>445</v>
      </c>
      <c r="E2176" s="183" t="s">
        <v>4057</v>
      </c>
      <c r="F2176" s="182" t="s">
        <v>4058</v>
      </c>
      <c r="G2176" s="184">
        <f>'6. Staff time'!R37</f>
        <v>0</v>
      </c>
    </row>
    <row r="2177" spans="1:7" x14ac:dyDescent="0.3">
      <c r="A2177" s="181">
        <v>2176</v>
      </c>
      <c r="B2177" s="181" t="str">
        <f t="shared" si="58"/>
        <v>0-6.09-23</v>
      </c>
      <c r="C2177" s="182">
        <f>'1. General information'!$R$8</f>
        <v>0</v>
      </c>
      <c r="D2177" s="182" t="s">
        <v>445</v>
      </c>
      <c r="E2177" s="183" t="s">
        <v>4059</v>
      </c>
      <c r="F2177" s="182" t="s">
        <v>4060</v>
      </c>
      <c r="G2177" s="184">
        <f>'6. Staff time'!R38</f>
        <v>0</v>
      </c>
    </row>
    <row r="2178" spans="1:7" x14ac:dyDescent="0.3">
      <c r="A2178" s="181">
        <v>2177</v>
      </c>
      <c r="B2178" s="181" t="str">
        <f t="shared" si="58"/>
        <v>0-6.09-24</v>
      </c>
      <c r="C2178" s="182">
        <f>'1. General information'!$R$8</f>
        <v>0</v>
      </c>
      <c r="D2178" s="182" t="s">
        <v>445</v>
      </c>
      <c r="E2178" s="183" t="s">
        <v>4061</v>
      </c>
      <c r="F2178" s="182" t="s">
        <v>4062</v>
      </c>
      <c r="G2178" s="184">
        <f>'6. Staff time'!R39</f>
        <v>0</v>
      </c>
    </row>
    <row r="2179" spans="1:7" x14ac:dyDescent="0.3">
      <c r="A2179" s="181">
        <v>2178</v>
      </c>
      <c r="B2179" s="181" t="str">
        <f t="shared" si="58"/>
        <v>0-6.09-25</v>
      </c>
      <c r="C2179" s="182">
        <f>'1. General information'!$R$8</f>
        <v>0</v>
      </c>
      <c r="D2179" s="182" t="s">
        <v>445</v>
      </c>
      <c r="E2179" s="183" t="s">
        <v>4063</v>
      </c>
      <c r="F2179" s="182" t="s">
        <v>4064</v>
      </c>
      <c r="G2179" s="184">
        <f>'6. Staff time'!R40</f>
        <v>0</v>
      </c>
    </row>
    <row r="2180" spans="1:7" x14ac:dyDescent="0.3">
      <c r="A2180" s="181">
        <v>2179</v>
      </c>
      <c r="B2180" s="181" t="str">
        <f t="shared" si="58"/>
        <v>0-6.09-26</v>
      </c>
      <c r="C2180" s="182">
        <f>'1. General information'!$R$8</f>
        <v>0</v>
      </c>
      <c r="D2180" s="182" t="s">
        <v>445</v>
      </c>
      <c r="E2180" s="183" t="s">
        <v>4065</v>
      </c>
      <c r="F2180" s="182" t="s">
        <v>4066</v>
      </c>
      <c r="G2180" s="184">
        <f>'6. Staff time'!R41</f>
        <v>0</v>
      </c>
    </row>
    <row r="2181" spans="1:7" x14ac:dyDescent="0.3">
      <c r="A2181" s="181">
        <v>2180</v>
      </c>
      <c r="B2181" s="181" t="str">
        <f t="shared" si="58"/>
        <v>0-6.09-27</v>
      </c>
      <c r="C2181" s="182">
        <f>'1. General information'!$R$8</f>
        <v>0</v>
      </c>
      <c r="D2181" s="182" t="s">
        <v>445</v>
      </c>
      <c r="E2181" s="183" t="s">
        <v>4067</v>
      </c>
      <c r="F2181" s="182" t="s">
        <v>4068</v>
      </c>
      <c r="G2181" s="184">
        <f>'6. Staff time'!R42</f>
        <v>0</v>
      </c>
    </row>
    <row r="2182" spans="1:7" x14ac:dyDescent="0.3">
      <c r="A2182" s="181">
        <v>2181</v>
      </c>
      <c r="B2182" s="181" t="str">
        <f t="shared" si="58"/>
        <v>0-6.09-28</v>
      </c>
      <c r="C2182" s="182">
        <f>'1. General information'!$R$8</f>
        <v>0</v>
      </c>
      <c r="D2182" s="182" t="s">
        <v>445</v>
      </c>
      <c r="E2182" s="183" t="s">
        <v>4069</v>
      </c>
      <c r="F2182" s="182" t="s">
        <v>4070</v>
      </c>
      <c r="G2182" s="184">
        <f>'6. Staff time'!R43</f>
        <v>0</v>
      </c>
    </row>
    <row r="2183" spans="1:7" x14ac:dyDescent="0.3">
      <c r="A2183" s="181">
        <v>2182</v>
      </c>
      <c r="B2183" s="181" t="str">
        <f t="shared" si="58"/>
        <v>0-6.09-29</v>
      </c>
      <c r="C2183" s="182">
        <f>'1. General information'!$R$8</f>
        <v>0</v>
      </c>
      <c r="D2183" s="182" t="s">
        <v>445</v>
      </c>
      <c r="E2183" s="183" t="s">
        <v>4071</v>
      </c>
      <c r="F2183" s="182" t="s">
        <v>4072</v>
      </c>
      <c r="G2183" s="184">
        <f>'6. Staff time'!R44</f>
        <v>0</v>
      </c>
    </row>
    <row r="2184" spans="1:7" x14ac:dyDescent="0.3">
      <c r="A2184" s="181">
        <v>2183</v>
      </c>
      <c r="B2184" s="181" t="str">
        <f t="shared" si="58"/>
        <v>0-6.09-30</v>
      </c>
      <c r="C2184" s="182">
        <f>'1. General information'!$R$8</f>
        <v>0</v>
      </c>
      <c r="D2184" s="182" t="s">
        <v>445</v>
      </c>
      <c r="E2184" s="183" t="s">
        <v>4073</v>
      </c>
      <c r="F2184" s="182" t="s">
        <v>4074</v>
      </c>
      <c r="G2184" s="184">
        <f>'6. Staff time'!R45</f>
        <v>0</v>
      </c>
    </row>
    <row r="2185" spans="1:7" x14ac:dyDescent="0.3">
      <c r="A2185" s="181">
        <v>2184</v>
      </c>
      <c r="B2185" s="181" t="str">
        <f t="shared" si="58"/>
        <v>0-6.09-31</v>
      </c>
      <c r="C2185" s="182">
        <f>'1. General information'!$R$8</f>
        <v>0</v>
      </c>
      <c r="D2185" s="182" t="s">
        <v>445</v>
      </c>
      <c r="E2185" s="183" t="s">
        <v>4075</v>
      </c>
      <c r="F2185" s="182" t="s">
        <v>4076</v>
      </c>
      <c r="G2185" s="184">
        <f>'6. Staff time'!R46</f>
        <v>0</v>
      </c>
    </row>
    <row r="2186" spans="1:7" x14ac:dyDescent="0.3">
      <c r="A2186" s="181">
        <v>2185</v>
      </c>
      <c r="B2186" s="181" t="str">
        <f t="shared" si="58"/>
        <v>0-6.09-32</v>
      </c>
      <c r="C2186" s="182">
        <f>'1. General information'!$R$8</f>
        <v>0</v>
      </c>
      <c r="D2186" s="182" t="s">
        <v>445</v>
      </c>
      <c r="E2186" s="183" t="s">
        <v>4077</v>
      </c>
      <c r="F2186" s="182" t="s">
        <v>4078</v>
      </c>
      <c r="G2186" s="184">
        <f>'6. Staff time'!R47</f>
        <v>0</v>
      </c>
    </row>
    <row r="2187" spans="1:7" x14ac:dyDescent="0.3">
      <c r="A2187" s="181">
        <v>2186</v>
      </c>
      <c r="B2187" s="181" t="str">
        <f t="shared" si="58"/>
        <v>0-6.09-33</v>
      </c>
      <c r="C2187" s="182">
        <f>'1. General information'!$R$8</f>
        <v>0</v>
      </c>
      <c r="D2187" s="182" t="s">
        <v>445</v>
      </c>
      <c r="E2187" s="183" t="s">
        <v>4079</v>
      </c>
      <c r="F2187" s="182" t="s">
        <v>4080</v>
      </c>
      <c r="G2187" s="184">
        <f>'6. Staff time'!R48</f>
        <v>0</v>
      </c>
    </row>
    <row r="2188" spans="1:7" x14ac:dyDescent="0.3">
      <c r="A2188" s="181">
        <v>2187</v>
      </c>
      <c r="B2188" s="181" t="str">
        <f t="shared" si="58"/>
        <v>0-6.09-34</v>
      </c>
      <c r="C2188" s="182">
        <f>'1. General information'!$R$8</f>
        <v>0</v>
      </c>
      <c r="D2188" s="182" t="s">
        <v>445</v>
      </c>
      <c r="E2188" s="183" t="s">
        <v>4081</v>
      </c>
      <c r="F2188" s="182" t="s">
        <v>4082</v>
      </c>
      <c r="G2188" s="184">
        <f>'6. Staff time'!R49</f>
        <v>0</v>
      </c>
    </row>
    <row r="2189" spans="1:7" x14ac:dyDescent="0.3">
      <c r="A2189" s="181">
        <v>2188</v>
      </c>
      <c r="B2189" s="181" t="str">
        <f t="shared" si="58"/>
        <v>0-6.09-35</v>
      </c>
      <c r="C2189" s="182">
        <f>'1. General information'!$R$8</f>
        <v>0</v>
      </c>
      <c r="D2189" s="182" t="s">
        <v>445</v>
      </c>
      <c r="E2189" s="183" t="s">
        <v>4083</v>
      </c>
      <c r="F2189" s="182" t="s">
        <v>4084</v>
      </c>
      <c r="G2189" s="184">
        <f>'6. Staff time'!R50</f>
        <v>0</v>
      </c>
    </row>
    <row r="2190" spans="1:7" x14ac:dyDescent="0.3">
      <c r="A2190" s="181">
        <v>2189</v>
      </c>
      <c r="B2190" s="181" t="str">
        <f t="shared" si="58"/>
        <v>0-6.09-36</v>
      </c>
      <c r="C2190" s="182">
        <f>'1. General information'!$R$8</f>
        <v>0</v>
      </c>
      <c r="D2190" s="182" t="s">
        <v>445</v>
      </c>
      <c r="E2190" s="183" t="s">
        <v>4085</v>
      </c>
      <c r="F2190" s="182" t="s">
        <v>4086</v>
      </c>
      <c r="G2190" s="184">
        <f>'6. Staff time'!R51</f>
        <v>0</v>
      </c>
    </row>
    <row r="2191" spans="1:7" x14ac:dyDescent="0.3">
      <c r="A2191" s="181">
        <v>2190</v>
      </c>
      <c r="B2191" s="181" t="str">
        <f t="shared" si="58"/>
        <v>0-6.09-37</v>
      </c>
      <c r="C2191" s="182">
        <f>'1. General information'!$R$8</f>
        <v>0</v>
      </c>
      <c r="D2191" s="182" t="s">
        <v>445</v>
      </c>
      <c r="E2191" s="183" t="s">
        <v>4087</v>
      </c>
      <c r="F2191" s="182" t="s">
        <v>4088</v>
      </c>
      <c r="G2191" s="184">
        <f>'6. Staff time'!R52</f>
        <v>0</v>
      </c>
    </row>
    <row r="2192" spans="1:7" x14ac:dyDescent="0.3">
      <c r="A2192" s="181">
        <v>2191</v>
      </c>
      <c r="B2192" s="181" t="str">
        <f t="shared" si="58"/>
        <v>0-6.09-38</v>
      </c>
      <c r="C2192" s="182">
        <f>'1. General information'!$R$8</f>
        <v>0</v>
      </c>
      <c r="D2192" s="182" t="s">
        <v>445</v>
      </c>
      <c r="E2192" s="183" t="s">
        <v>4089</v>
      </c>
      <c r="F2192" s="182" t="s">
        <v>4090</v>
      </c>
      <c r="G2192" s="184">
        <f>'6. Staff time'!R53</f>
        <v>0</v>
      </c>
    </row>
    <row r="2193" spans="1:7" x14ac:dyDescent="0.3">
      <c r="A2193" s="181">
        <v>2192</v>
      </c>
      <c r="B2193" s="181" t="str">
        <f t="shared" si="58"/>
        <v>0-6.09-39</v>
      </c>
      <c r="C2193" s="182">
        <f>'1. General information'!$R$8</f>
        <v>0</v>
      </c>
      <c r="D2193" s="182" t="s">
        <v>445</v>
      </c>
      <c r="E2193" s="183" t="s">
        <v>4091</v>
      </c>
      <c r="F2193" s="182" t="s">
        <v>4092</v>
      </c>
      <c r="G2193" s="184">
        <f>'6. Staff time'!R54</f>
        <v>0</v>
      </c>
    </row>
    <row r="2194" spans="1:7" x14ac:dyDescent="0.3">
      <c r="A2194" s="181">
        <v>2193</v>
      </c>
      <c r="B2194" s="181" t="str">
        <f t="shared" si="58"/>
        <v>0-6.09-40</v>
      </c>
      <c r="C2194" s="182">
        <f>'1. General information'!$R$8</f>
        <v>0</v>
      </c>
      <c r="D2194" s="182" t="s">
        <v>445</v>
      </c>
      <c r="E2194" s="183" t="s">
        <v>4093</v>
      </c>
      <c r="F2194" s="182" t="s">
        <v>4094</v>
      </c>
      <c r="G2194" s="184">
        <f>'6. Staff time'!R55</f>
        <v>0</v>
      </c>
    </row>
    <row r="2195" spans="1:7" x14ac:dyDescent="0.3">
      <c r="A2195" s="181">
        <v>2194</v>
      </c>
      <c r="B2195" s="181" t="str">
        <f t="shared" si="58"/>
        <v>0-6.09-41</v>
      </c>
      <c r="C2195" s="182">
        <f>'1. General information'!$R$8</f>
        <v>0</v>
      </c>
      <c r="D2195" s="182" t="s">
        <v>445</v>
      </c>
      <c r="E2195" s="183" t="s">
        <v>4095</v>
      </c>
      <c r="F2195" s="182" t="s">
        <v>4096</v>
      </c>
      <c r="G2195" s="184">
        <f>'6. Staff time'!R56</f>
        <v>0</v>
      </c>
    </row>
    <row r="2196" spans="1:7" x14ac:dyDescent="0.3">
      <c r="A2196" s="181">
        <v>2195</v>
      </c>
      <c r="B2196" s="181" t="str">
        <f t="shared" si="58"/>
        <v>0-6.09-42</v>
      </c>
      <c r="C2196" s="182">
        <f>'1. General information'!$R$8</f>
        <v>0</v>
      </c>
      <c r="D2196" s="182" t="s">
        <v>445</v>
      </c>
      <c r="E2196" s="183" t="s">
        <v>4097</v>
      </c>
      <c r="F2196" s="182" t="s">
        <v>4098</v>
      </c>
      <c r="G2196" s="184">
        <f>'6. Staff time'!R57</f>
        <v>0</v>
      </c>
    </row>
    <row r="2197" spans="1:7" x14ac:dyDescent="0.3">
      <c r="A2197" s="181">
        <v>2196</v>
      </c>
      <c r="B2197" s="181" t="str">
        <f t="shared" si="58"/>
        <v>0-6.09-43</v>
      </c>
      <c r="C2197" s="182">
        <f>'1. General information'!$R$8</f>
        <v>0</v>
      </c>
      <c r="D2197" s="182" t="s">
        <v>445</v>
      </c>
      <c r="E2197" s="183" t="s">
        <v>4099</v>
      </c>
      <c r="F2197" s="182" t="s">
        <v>4100</v>
      </c>
      <c r="G2197" s="184">
        <f>'6. Staff time'!R58</f>
        <v>0</v>
      </c>
    </row>
    <row r="2198" spans="1:7" x14ac:dyDescent="0.3">
      <c r="A2198" s="181">
        <v>2197</v>
      </c>
      <c r="B2198" s="181" t="str">
        <f t="shared" si="58"/>
        <v>0-6.09-44</v>
      </c>
      <c r="C2198" s="182">
        <f>'1. General information'!$R$8</f>
        <v>0</v>
      </c>
      <c r="D2198" s="182" t="s">
        <v>445</v>
      </c>
      <c r="E2198" s="183" t="s">
        <v>4101</v>
      </c>
      <c r="F2198" s="182" t="s">
        <v>4102</v>
      </c>
      <c r="G2198" s="184">
        <f>'6. Staff time'!R59</f>
        <v>0</v>
      </c>
    </row>
    <row r="2199" spans="1:7" x14ac:dyDescent="0.3">
      <c r="A2199" s="181">
        <v>2198</v>
      </c>
      <c r="B2199" s="181" t="str">
        <f t="shared" si="58"/>
        <v>0-6.09-45</v>
      </c>
      <c r="C2199" s="182">
        <f>'1. General information'!$R$8</f>
        <v>0</v>
      </c>
      <c r="D2199" s="182" t="s">
        <v>445</v>
      </c>
      <c r="E2199" s="183" t="s">
        <v>4103</v>
      </c>
      <c r="F2199" s="182" t="s">
        <v>4104</v>
      </c>
      <c r="G2199" s="184">
        <f>'6. Staff time'!R60</f>
        <v>0</v>
      </c>
    </row>
    <row r="2200" spans="1:7" x14ac:dyDescent="0.3">
      <c r="A2200" s="181">
        <v>2199</v>
      </c>
      <c r="B2200" s="181" t="str">
        <f t="shared" si="58"/>
        <v>0-6.09-46</v>
      </c>
      <c r="C2200" s="182">
        <f>'1. General information'!$R$8</f>
        <v>0</v>
      </c>
      <c r="D2200" s="182" t="s">
        <v>445</v>
      </c>
      <c r="E2200" s="183" t="s">
        <v>4105</v>
      </c>
      <c r="F2200" s="182" t="s">
        <v>4106</v>
      </c>
      <c r="G2200" s="184">
        <f>'6. Staff time'!R61</f>
        <v>0</v>
      </c>
    </row>
    <row r="2201" spans="1:7" x14ac:dyDescent="0.3">
      <c r="A2201" s="181">
        <v>2200</v>
      </c>
      <c r="B2201" s="181" t="str">
        <f t="shared" si="58"/>
        <v>0-6.09-47</v>
      </c>
      <c r="C2201" s="182">
        <f>'1. General information'!$R$8</f>
        <v>0</v>
      </c>
      <c r="D2201" s="182" t="s">
        <v>445</v>
      </c>
      <c r="E2201" s="183" t="s">
        <v>4107</v>
      </c>
      <c r="F2201" s="182" t="s">
        <v>4108</v>
      </c>
      <c r="G2201" s="184">
        <f>'6. Staff time'!R62</f>
        <v>0</v>
      </c>
    </row>
    <row r="2202" spans="1:7" x14ac:dyDescent="0.3">
      <c r="A2202" s="181">
        <v>2201</v>
      </c>
      <c r="B2202" s="181" t="str">
        <f t="shared" si="58"/>
        <v>0-6.09-48</v>
      </c>
      <c r="C2202" s="182">
        <f>'1. General information'!$R$8</f>
        <v>0</v>
      </c>
      <c r="D2202" s="182" t="s">
        <v>445</v>
      </c>
      <c r="E2202" s="183" t="s">
        <v>4109</v>
      </c>
      <c r="F2202" s="182" t="s">
        <v>4110</v>
      </c>
      <c r="G2202" s="184">
        <f>'6. Staff time'!R63</f>
        <v>0</v>
      </c>
    </row>
    <row r="2203" spans="1:7" x14ac:dyDescent="0.3">
      <c r="A2203" s="181">
        <v>2202</v>
      </c>
      <c r="B2203" s="181" t="str">
        <f t="shared" si="58"/>
        <v>0-6.09-49</v>
      </c>
      <c r="C2203" s="182">
        <f>'1. General information'!$R$8</f>
        <v>0</v>
      </c>
      <c r="D2203" s="182" t="s">
        <v>445</v>
      </c>
      <c r="E2203" s="183" t="s">
        <v>4111</v>
      </c>
      <c r="F2203" s="182" t="s">
        <v>4112</v>
      </c>
      <c r="G2203" s="184">
        <f>'6. Staff time'!R64</f>
        <v>0</v>
      </c>
    </row>
    <row r="2204" spans="1:7" x14ac:dyDescent="0.3">
      <c r="A2204" s="181">
        <v>2203</v>
      </c>
      <c r="B2204" s="181" t="str">
        <f t="shared" si="58"/>
        <v>0-6.09-50</v>
      </c>
      <c r="C2204" s="182">
        <f>'1. General information'!$R$8</f>
        <v>0</v>
      </c>
      <c r="D2204" s="182" t="s">
        <v>445</v>
      </c>
      <c r="E2204" s="183" t="s">
        <v>4113</v>
      </c>
      <c r="F2204" s="182" t="s">
        <v>4114</v>
      </c>
      <c r="G2204" s="184">
        <f>'6. Staff time'!R65</f>
        <v>0</v>
      </c>
    </row>
    <row r="2205" spans="1:7" x14ac:dyDescent="0.3">
      <c r="A2205" s="181">
        <v>2204</v>
      </c>
      <c r="B2205" s="181" t="str">
        <f t="shared" si="58"/>
        <v>0-6.09-51</v>
      </c>
      <c r="C2205" s="182">
        <f>'1. General information'!$R$8</f>
        <v>0</v>
      </c>
      <c r="D2205" s="182" t="s">
        <v>445</v>
      </c>
      <c r="E2205" s="183" t="s">
        <v>4115</v>
      </c>
      <c r="F2205" s="182" t="s">
        <v>4116</v>
      </c>
      <c r="G2205" s="184">
        <f>'6. Staff time'!R66</f>
        <v>0</v>
      </c>
    </row>
    <row r="2206" spans="1:7" x14ac:dyDescent="0.3">
      <c r="A2206" s="181">
        <v>2205</v>
      </c>
      <c r="B2206" s="181" t="str">
        <f t="shared" si="58"/>
        <v>0-6.09-52</v>
      </c>
      <c r="C2206" s="182">
        <f>'1. General information'!$R$8</f>
        <v>0</v>
      </c>
      <c r="D2206" s="182" t="s">
        <v>445</v>
      </c>
      <c r="E2206" s="183" t="s">
        <v>4117</v>
      </c>
      <c r="F2206" s="182" t="s">
        <v>4118</v>
      </c>
      <c r="G2206" s="184">
        <f>'6. Staff time'!R67</f>
        <v>0</v>
      </c>
    </row>
    <row r="2207" spans="1:7" x14ac:dyDescent="0.3">
      <c r="A2207" s="181">
        <v>2206</v>
      </c>
      <c r="B2207" s="181" t="str">
        <f t="shared" si="58"/>
        <v>0-6.09-53</v>
      </c>
      <c r="C2207" s="182">
        <f>'1. General information'!$R$8</f>
        <v>0</v>
      </c>
      <c r="D2207" s="182" t="s">
        <v>445</v>
      </c>
      <c r="E2207" s="183" t="s">
        <v>4119</v>
      </c>
      <c r="F2207" s="182" t="s">
        <v>4120</v>
      </c>
      <c r="G2207" s="184">
        <f>'6. Staff time'!R68</f>
        <v>0</v>
      </c>
    </row>
    <row r="2208" spans="1:7" x14ac:dyDescent="0.3">
      <c r="A2208" s="181">
        <v>2207</v>
      </c>
      <c r="B2208" s="181" t="str">
        <f t="shared" si="58"/>
        <v>0-6.09-54</v>
      </c>
      <c r="C2208" s="182">
        <f>'1. General information'!$R$8</f>
        <v>0</v>
      </c>
      <c r="D2208" s="182" t="s">
        <v>445</v>
      </c>
      <c r="E2208" s="183" t="s">
        <v>4121</v>
      </c>
      <c r="F2208" s="182" t="s">
        <v>4122</v>
      </c>
      <c r="G2208" s="184">
        <f>'6. Staff time'!R69</f>
        <v>0</v>
      </c>
    </row>
    <row r="2209" spans="1:7" x14ac:dyDescent="0.3">
      <c r="A2209" s="181">
        <v>2208</v>
      </c>
      <c r="B2209" s="181" t="str">
        <f t="shared" si="58"/>
        <v>0-6.09-55</v>
      </c>
      <c r="C2209" s="182">
        <f>'1. General information'!$R$8</f>
        <v>0</v>
      </c>
      <c r="D2209" s="182" t="s">
        <v>445</v>
      </c>
      <c r="E2209" s="183" t="s">
        <v>4123</v>
      </c>
      <c r="F2209" s="182" t="s">
        <v>4124</v>
      </c>
      <c r="G2209" s="184">
        <f>'6. Staff time'!R70</f>
        <v>0</v>
      </c>
    </row>
    <row r="2210" spans="1:7" x14ac:dyDescent="0.3">
      <c r="A2210" s="181">
        <v>2209</v>
      </c>
      <c r="B2210" s="181" t="str">
        <f t="shared" si="58"/>
        <v>0-6.09-56</v>
      </c>
      <c r="C2210" s="182">
        <f>'1. General information'!$R$8</f>
        <v>0</v>
      </c>
      <c r="D2210" s="182" t="s">
        <v>445</v>
      </c>
      <c r="E2210" s="183" t="s">
        <v>4125</v>
      </c>
      <c r="F2210" s="182" t="s">
        <v>4126</v>
      </c>
      <c r="G2210" s="184">
        <f>'6. Staff time'!R71</f>
        <v>0</v>
      </c>
    </row>
    <row r="2211" spans="1:7" x14ac:dyDescent="0.3">
      <c r="A2211" s="181">
        <v>2210</v>
      </c>
      <c r="B2211" s="181" t="str">
        <f t="shared" si="58"/>
        <v>0-6.09-57</v>
      </c>
      <c r="C2211" s="182">
        <f>'1. General information'!$R$8</f>
        <v>0</v>
      </c>
      <c r="D2211" s="182" t="s">
        <v>445</v>
      </c>
      <c r="E2211" s="183" t="s">
        <v>4127</v>
      </c>
      <c r="F2211" s="182" t="s">
        <v>4128</v>
      </c>
      <c r="G2211" s="184">
        <f>'6. Staff time'!R72</f>
        <v>0</v>
      </c>
    </row>
    <row r="2212" spans="1:7" x14ac:dyDescent="0.3">
      <c r="A2212" s="181">
        <v>2211</v>
      </c>
      <c r="B2212" s="181" t="str">
        <f t="shared" si="58"/>
        <v>0-6.09-58</v>
      </c>
      <c r="C2212" s="182">
        <f>'1. General information'!$R$8</f>
        <v>0</v>
      </c>
      <c r="D2212" s="182" t="s">
        <v>445</v>
      </c>
      <c r="E2212" s="183" t="s">
        <v>4129</v>
      </c>
      <c r="F2212" s="182" t="s">
        <v>4130</v>
      </c>
      <c r="G2212" s="184">
        <f>'6. Staff time'!R73</f>
        <v>0</v>
      </c>
    </row>
    <row r="2213" spans="1:7" x14ac:dyDescent="0.3">
      <c r="A2213" s="181">
        <v>2212</v>
      </c>
      <c r="B2213" s="181" t="str">
        <f t="shared" si="58"/>
        <v>0-6.09-59</v>
      </c>
      <c r="C2213" s="182">
        <f>'1. General information'!$R$8</f>
        <v>0</v>
      </c>
      <c r="D2213" s="182" t="s">
        <v>445</v>
      </c>
      <c r="E2213" s="183" t="s">
        <v>4131</v>
      </c>
      <c r="F2213" s="182" t="s">
        <v>4132</v>
      </c>
      <c r="G2213" s="184">
        <f>'6. Staff time'!R74</f>
        <v>0</v>
      </c>
    </row>
    <row r="2214" spans="1:7" x14ac:dyDescent="0.3">
      <c r="A2214" s="181">
        <v>2213</v>
      </c>
      <c r="B2214" s="181" t="str">
        <f t="shared" si="58"/>
        <v>0-6.09-60</v>
      </c>
      <c r="C2214" s="182">
        <f>'1. General information'!$R$8</f>
        <v>0</v>
      </c>
      <c r="D2214" s="182" t="s">
        <v>445</v>
      </c>
      <c r="E2214" s="183" t="s">
        <v>4133</v>
      </c>
      <c r="F2214" s="182" t="s">
        <v>4134</v>
      </c>
      <c r="G2214" s="184">
        <f>'6. Staff time'!R75</f>
        <v>0</v>
      </c>
    </row>
    <row r="2215" spans="1:7" x14ac:dyDescent="0.3">
      <c r="A2215" s="181">
        <v>2214</v>
      </c>
      <c r="B2215" s="181" t="str">
        <f t="shared" si="58"/>
        <v>0-6.09-61</v>
      </c>
      <c r="C2215" s="182">
        <f>'1. General information'!$R$8</f>
        <v>0</v>
      </c>
      <c r="D2215" s="182" t="s">
        <v>445</v>
      </c>
      <c r="E2215" s="183" t="s">
        <v>4135</v>
      </c>
      <c r="F2215" s="182" t="s">
        <v>4136</v>
      </c>
      <c r="G2215" s="184">
        <f>'6. Staff time'!R76</f>
        <v>0</v>
      </c>
    </row>
    <row r="2216" spans="1:7" x14ac:dyDescent="0.3">
      <c r="A2216" s="181">
        <v>2215</v>
      </c>
      <c r="B2216" s="181" t="str">
        <f t="shared" si="58"/>
        <v>0-6.09-62</v>
      </c>
      <c r="C2216" s="182">
        <f>'1. General information'!$R$8</f>
        <v>0</v>
      </c>
      <c r="D2216" s="182" t="s">
        <v>445</v>
      </c>
      <c r="E2216" s="183" t="s">
        <v>4137</v>
      </c>
      <c r="F2216" s="182" t="s">
        <v>4138</v>
      </c>
      <c r="G2216" s="184">
        <f>'6. Staff time'!R77</f>
        <v>0</v>
      </c>
    </row>
    <row r="2217" spans="1:7" x14ac:dyDescent="0.3">
      <c r="A2217" s="181">
        <v>2216</v>
      </c>
      <c r="B2217" s="181" t="str">
        <f t="shared" si="58"/>
        <v>0-6.09-63</v>
      </c>
      <c r="C2217" s="182">
        <f>'1. General information'!$R$8</f>
        <v>0</v>
      </c>
      <c r="D2217" s="182" t="s">
        <v>445</v>
      </c>
      <c r="E2217" s="183" t="s">
        <v>4139</v>
      </c>
      <c r="F2217" s="182" t="s">
        <v>4140</v>
      </c>
      <c r="G2217" s="184">
        <f>'6. Staff time'!R78</f>
        <v>0</v>
      </c>
    </row>
    <row r="2218" spans="1:7" x14ac:dyDescent="0.3">
      <c r="A2218" s="181">
        <v>2217</v>
      </c>
      <c r="B2218" s="181" t="str">
        <f t="shared" si="58"/>
        <v>0-6.09-64</v>
      </c>
      <c r="C2218" s="182">
        <f>'1. General information'!$R$8</f>
        <v>0</v>
      </c>
      <c r="D2218" s="182" t="s">
        <v>445</v>
      </c>
      <c r="E2218" s="183" t="s">
        <v>4141</v>
      </c>
      <c r="F2218" s="182" t="s">
        <v>4142</v>
      </c>
      <c r="G2218" s="184">
        <f>'6. Staff time'!R79</f>
        <v>0</v>
      </c>
    </row>
    <row r="2219" spans="1:7" x14ac:dyDescent="0.3">
      <c r="A2219" s="181">
        <v>2218</v>
      </c>
      <c r="B2219" s="181" t="str">
        <f t="shared" si="58"/>
        <v>0-6.09-65</v>
      </c>
      <c r="C2219" s="182">
        <f>'1. General information'!$R$8</f>
        <v>0</v>
      </c>
      <c r="D2219" s="182" t="s">
        <v>445</v>
      </c>
      <c r="E2219" s="183" t="s">
        <v>4143</v>
      </c>
      <c r="F2219" s="182" t="s">
        <v>4144</v>
      </c>
      <c r="G2219" s="184">
        <f>'6. Staff time'!R80</f>
        <v>0</v>
      </c>
    </row>
    <row r="2220" spans="1:7" x14ac:dyDescent="0.3">
      <c r="A2220" s="181">
        <v>2219</v>
      </c>
      <c r="B2220" s="181" t="str">
        <f t="shared" si="58"/>
        <v>0-6.09-66</v>
      </c>
      <c r="C2220" s="182">
        <f>'1. General information'!$R$8</f>
        <v>0</v>
      </c>
      <c r="D2220" s="182" t="s">
        <v>445</v>
      </c>
      <c r="E2220" s="183" t="s">
        <v>4145</v>
      </c>
      <c r="F2220" s="182" t="s">
        <v>4146</v>
      </c>
      <c r="G2220" s="184">
        <f>'6. Staff time'!R81</f>
        <v>0</v>
      </c>
    </row>
    <row r="2221" spans="1:7" x14ac:dyDescent="0.3">
      <c r="A2221" s="181">
        <v>2220</v>
      </c>
      <c r="B2221" s="181" t="str">
        <f t="shared" si="58"/>
        <v>0-6.09-67</v>
      </c>
      <c r="C2221" s="182">
        <f>'1. General information'!$R$8</f>
        <v>0</v>
      </c>
      <c r="D2221" s="182" t="s">
        <v>445</v>
      </c>
      <c r="E2221" s="183" t="s">
        <v>4147</v>
      </c>
      <c r="F2221" s="182" t="s">
        <v>4148</v>
      </c>
      <c r="G2221" s="184">
        <f>'6. Staff time'!R82</f>
        <v>0</v>
      </c>
    </row>
    <row r="2222" spans="1:7" x14ac:dyDescent="0.3">
      <c r="A2222" s="181">
        <v>2221</v>
      </c>
      <c r="B2222" s="181" t="str">
        <f t="shared" si="58"/>
        <v>0-6.09-68</v>
      </c>
      <c r="C2222" s="182">
        <f>'1. General information'!$R$8</f>
        <v>0</v>
      </c>
      <c r="D2222" s="182" t="s">
        <v>445</v>
      </c>
      <c r="E2222" s="183" t="s">
        <v>4149</v>
      </c>
      <c r="F2222" s="182" t="s">
        <v>4150</v>
      </c>
      <c r="G2222" s="184">
        <f>'6. Staff time'!R83</f>
        <v>0</v>
      </c>
    </row>
    <row r="2223" spans="1:7" x14ac:dyDescent="0.3">
      <c r="A2223" s="181">
        <v>2222</v>
      </c>
      <c r="B2223" s="181" t="str">
        <f t="shared" si="58"/>
        <v>0-6.09-69</v>
      </c>
      <c r="C2223" s="182">
        <f>'1. General information'!$R$8</f>
        <v>0</v>
      </c>
      <c r="D2223" s="182" t="s">
        <v>445</v>
      </c>
      <c r="E2223" s="183" t="s">
        <v>4151</v>
      </c>
      <c r="F2223" s="182" t="s">
        <v>4152</v>
      </c>
      <c r="G2223" s="184">
        <f>'6. Staff time'!R84</f>
        <v>0</v>
      </c>
    </row>
    <row r="2224" spans="1:7" x14ac:dyDescent="0.3">
      <c r="A2224" s="181">
        <v>2223</v>
      </c>
      <c r="B2224" s="181" t="str">
        <f t="shared" si="58"/>
        <v>0-6.09-70</v>
      </c>
      <c r="C2224" s="182">
        <f>'1. General information'!$R$8</f>
        <v>0</v>
      </c>
      <c r="D2224" s="182" t="s">
        <v>445</v>
      </c>
      <c r="E2224" s="183" t="s">
        <v>4153</v>
      </c>
      <c r="F2224" s="182" t="s">
        <v>4154</v>
      </c>
      <c r="G2224" s="184">
        <f>'6. Staff time'!R85</f>
        <v>0</v>
      </c>
    </row>
    <row r="2225" spans="1:7" x14ac:dyDescent="0.3">
      <c r="A2225" s="181">
        <v>2224</v>
      </c>
      <c r="B2225" s="181" t="str">
        <f t="shared" si="58"/>
        <v>0-6.09-71</v>
      </c>
      <c r="C2225" s="182">
        <f>'1. General information'!$R$8</f>
        <v>0</v>
      </c>
      <c r="D2225" s="182" t="s">
        <v>445</v>
      </c>
      <c r="E2225" s="183" t="s">
        <v>4155</v>
      </c>
      <c r="F2225" s="182" t="s">
        <v>4156</v>
      </c>
      <c r="G2225" s="184">
        <f>'6. Staff time'!R86</f>
        <v>0</v>
      </c>
    </row>
    <row r="2226" spans="1:7" x14ac:dyDescent="0.3">
      <c r="A2226" s="181">
        <v>2225</v>
      </c>
      <c r="B2226" s="181" t="str">
        <f t="shared" si="58"/>
        <v>0-6.09-72</v>
      </c>
      <c r="C2226" s="182">
        <f>'1. General information'!$R$8</f>
        <v>0</v>
      </c>
      <c r="D2226" s="182" t="s">
        <v>445</v>
      </c>
      <c r="E2226" s="183" t="s">
        <v>4157</v>
      </c>
      <c r="F2226" s="182" t="s">
        <v>4158</v>
      </c>
      <c r="G2226" s="184">
        <f>'6. Staff time'!R87</f>
        <v>0</v>
      </c>
    </row>
    <row r="2227" spans="1:7" x14ac:dyDescent="0.3">
      <c r="A2227" s="181">
        <v>2226</v>
      </c>
      <c r="B2227" s="181" t="str">
        <f t="shared" si="58"/>
        <v>0-6.09-73</v>
      </c>
      <c r="C2227" s="182">
        <f>'1. General information'!$R$8</f>
        <v>0</v>
      </c>
      <c r="D2227" s="182" t="s">
        <v>445</v>
      </c>
      <c r="E2227" s="183" t="s">
        <v>4159</v>
      </c>
      <c r="F2227" s="182" t="s">
        <v>4160</v>
      </c>
      <c r="G2227" s="184">
        <f>'6. Staff time'!R88</f>
        <v>0</v>
      </c>
    </row>
    <row r="2228" spans="1:7" x14ac:dyDescent="0.3">
      <c r="A2228" s="181">
        <v>2227</v>
      </c>
      <c r="B2228" s="181" t="str">
        <f t="shared" ref="B2228:B2291" si="59">CONCATENATE(LEFT(C2228,2),"-",E2228)</f>
        <v>0-6.09-74</v>
      </c>
      <c r="C2228" s="182">
        <f>'1. General information'!$R$8</f>
        <v>0</v>
      </c>
      <c r="D2228" s="182" t="s">
        <v>445</v>
      </c>
      <c r="E2228" s="183" t="s">
        <v>4161</v>
      </c>
      <c r="F2228" s="182" t="s">
        <v>4162</v>
      </c>
      <c r="G2228" s="184">
        <f>'6. Staff time'!R89</f>
        <v>0</v>
      </c>
    </row>
    <row r="2229" spans="1:7" x14ac:dyDescent="0.3">
      <c r="A2229" s="181">
        <v>2228</v>
      </c>
      <c r="B2229" s="181" t="str">
        <f t="shared" si="59"/>
        <v>0-6.09-75</v>
      </c>
      <c r="C2229" s="182">
        <f>'1. General information'!$R$8</f>
        <v>0</v>
      </c>
      <c r="D2229" s="182" t="s">
        <v>445</v>
      </c>
      <c r="E2229" s="183" t="s">
        <v>4163</v>
      </c>
      <c r="F2229" s="182" t="s">
        <v>4164</v>
      </c>
      <c r="G2229" s="184">
        <f>'6. Staff time'!R90</f>
        <v>0</v>
      </c>
    </row>
    <row r="2230" spans="1:7" x14ac:dyDescent="0.3">
      <c r="A2230" s="181">
        <v>2229</v>
      </c>
      <c r="B2230" s="181" t="str">
        <f t="shared" si="59"/>
        <v>0-6.09-76</v>
      </c>
      <c r="C2230" s="182">
        <f>'1. General information'!$R$8</f>
        <v>0</v>
      </c>
      <c r="D2230" s="182" t="s">
        <v>445</v>
      </c>
      <c r="E2230" s="183" t="s">
        <v>4165</v>
      </c>
      <c r="F2230" s="182" t="s">
        <v>4166</v>
      </c>
      <c r="G2230" s="184">
        <f>'6. Staff time'!R91</f>
        <v>0</v>
      </c>
    </row>
    <row r="2231" spans="1:7" x14ac:dyDescent="0.3">
      <c r="A2231" s="181">
        <v>2230</v>
      </c>
      <c r="B2231" s="181" t="str">
        <f t="shared" si="59"/>
        <v>0-6.09-77</v>
      </c>
      <c r="C2231" s="182">
        <f>'1. General information'!$R$8</f>
        <v>0</v>
      </c>
      <c r="D2231" s="182" t="s">
        <v>445</v>
      </c>
      <c r="E2231" s="183" t="s">
        <v>4167</v>
      </c>
      <c r="F2231" s="182" t="s">
        <v>4168</v>
      </c>
      <c r="G2231" s="184">
        <f>'6. Staff time'!R92</f>
        <v>0</v>
      </c>
    </row>
    <row r="2232" spans="1:7" x14ac:dyDescent="0.3">
      <c r="A2232" s="181">
        <v>2231</v>
      </c>
      <c r="B2232" s="181" t="str">
        <f t="shared" si="59"/>
        <v>0-6.09-78</v>
      </c>
      <c r="C2232" s="182">
        <f>'1. General information'!$R$8</f>
        <v>0</v>
      </c>
      <c r="D2232" s="182" t="s">
        <v>445</v>
      </c>
      <c r="E2232" s="183" t="s">
        <v>4169</v>
      </c>
      <c r="F2232" s="182" t="s">
        <v>4170</v>
      </c>
      <c r="G2232" s="184">
        <f>'6. Staff time'!R93</f>
        <v>0</v>
      </c>
    </row>
    <row r="2233" spans="1:7" x14ac:dyDescent="0.3">
      <c r="A2233" s="181">
        <v>2232</v>
      </c>
      <c r="B2233" s="181" t="str">
        <f t="shared" si="59"/>
        <v>0-6.09-79</v>
      </c>
      <c r="C2233" s="182">
        <f>'1. General information'!$R$8</f>
        <v>0</v>
      </c>
      <c r="D2233" s="182" t="s">
        <v>445</v>
      </c>
      <c r="E2233" s="183" t="s">
        <v>4171</v>
      </c>
      <c r="F2233" s="182" t="s">
        <v>4172</v>
      </c>
      <c r="G2233" s="184">
        <f>'6. Staff time'!R94</f>
        <v>0</v>
      </c>
    </row>
    <row r="2234" spans="1:7" x14ac:dyDescent="0.3">
      <c r="A2234" s="181">
        <v>2233</v>
      </c>
      <c r="B2234" s="181" t="str">
        <f t="shared" si="59"/>
        <v>0-6.09-80</v>
      </c>
      <c r="C2234" s="182">
        <f>'1. General information'!$R$8</f>
        <v>0</v>
      </c>
      <c r="D2234" s="182" t="s">
        <v>445</v>
      </c>
      <c r="E2234" s="183" t="s">
        <v>4173</v>
      </c>
      <c r="F2234" s="182" t="s">
        <v>4174</v>
      </c>
      <c r="G2234" s="184">
        <f>'6. Staff time'!R95</f>
        <v>0</v>
      </c>
    </row>
    <row r="2235" spans="1:7" x14ac:dyDescent="0.3">
      <c r="A2235" s="181">
        <v>2234</v>
      </c>
      <c r="B2235" s="181" t="str">
        <f t="shared" si="59"/>
        <v>0-6.09-81</v>
      </c>
      <c r="C2235" s="182">
        <f>'1. General information'!$R$8</f>
        <v>0</v>
      </c>
      <c r="D2235" s="182" t="s">
        <v>445</v>
      </c>
      <c r="E2235" s="183" t="s">
        <v>4175</v>
      </c>
      <c r="F2235" s="182" t="s">
        <v>4176</v>
      </c>
      <c r="G2235" s="184">
        <f>'6. Staff time'!R96</f>
        <v>0</v>
      </c>
    </row>
    <row r="2236" spans="1:7" x14ac:dyDescent="0.3">
      <c r="A2236" s="181">
        <v>2235</v>
      </c>
      <c r="B2236" s="181" t="str">
        <f t="shared" si="59"/>
        <v>0-6.09-82</v>
      </c>
      <c r="C2236" s="182">
        <f>'1. General information'!$R$8</f>
        <v>0</v>
      </c>
      <c r="D2236" s="182" t="s">
        <v>445</v>
      </c>
      <c r="E2236" s="183" t="s">
        <v>4177</v>
      </c>
      <c r="F2236" s="182" t="s">
        <v>4178</v>
      </c>
      <c r="G2236" s="184">
        <f>'6. Staff time'!R97</f>
        <v>0</v>
      </c>
    </row>
    <row r="2237" spans="1:7" x14ac:dyDescent="0.3">
      <c r="A2237" s="181">
        <v>2236</v>
      </c>
      <c r="B2237" s="181" t="str">
        <f t="shared" si="59"/>
        <v>0-6.09-83</v>
      </c>
      <c r="C2237" s="182">
        <f>'1. General information'!$R$8</f>
        <v>0</v>
      </c>
      <c r="D2237" s="182" t="s">
        <v>445</v>
      </c>
      <c r="E2237" s="183" t="s">
        <v>4179</v>
      </c>
      <c r="F2237" s="182" t="s">
        <v>4180</v>
      </c>
      <c r="G2237" s="184">
        <f>'6. Staff time'!R98</f>
        <v>0</v>
      </c>
    </row>
    <row r="2238" spans="1:7" x14ac:dyDescent="0.3">
      <c r="A2238" s="181">
        <v>2237</v>
      </c>
      <c r="B2238" s="181" t="str">
        <f t="shared" si="59"/>
        <v>0-6.09-84</v>
      </c>
      <c r="C2238" s="182">
        <f>'1. General information'!$R$8</f>
        <v>0</v>
      </c>
      <c r="D2238" s="182" t="s">
        <v>445</v>
      </c>
      <c r="E2238" s="183" t="s">
        <v>4181</v>
      </c>
      <c r="F2238" s="182" t="s">
        <v>4182</v>
      </c>
      <c r="G2238" s="184">
        <f>'6. Staff time'!R99</f>
        <v>0</v>
      </c>
    </row>
    <row r="2239" spans="1:7" x14ac:dyDescent="0.3">
      <c r="A2239" s="181">
        <v>2238</v>
      </c>
      <c r="B2239" s="181" t="str">
        <f t="shared" si="59"/>
        <v>0-6.09-85</v>
      </c>
      <c r="C2239" s="182">
        <f>'1. General information'!$R$8</f>
        <v>0</v>
      </c>
      <c r="D2239" s="182" t="s">
        <v>445</v>
      </c>
      <c r="E2239" s="183" t="s">
        <v>4183</v>
      </c>
      <c r="F2239" s="182" t="s">
        <v>4184</v>
      </c>
      <c r="G2239" s="184">
        <f>'6. Staff time'!R100</f>
        <v>0</v>
      </c>
    </row>
    <row r="2240" spans="1:7" x14ac:dyDescent="0.3">
      <c r="A2240" s="181">
        <v>2239</v>
      </c>
      <c r="B2240" s="181" t="str">
        <f t="shared" si="59"/>
        <v>0-6.09-86</v>
      </c>
      <c r="C2240" s="182">
        <f>'1. General information'!$R$8</f>
        <v>0</v>
      </c>
      <c r="D2240" s="182" t="s">
        <v>445</v>
      </c>
      <c r="E2240" s="183" t="s">
        <v>4185</v>
      </c>
      <c r="F2240" s="182" t="s">
        <v>4186</v>
      </c>
      <c r="G2240" s="184">
        <f>'6. Staff time'!R101</f>
        <v>0</v>
      </c>
    </row>
    <row r="2241" spans="1:7" x14ac:dyDescent="0.3">
      <c r="A2241" s="181">
        <v>2240</v>
      </c>
      <c r="B2241" s="181" t="str">
        <f t="shared" si="59"/>
        <v>0-6.09-87</v>
      </c>
      <c r="C2241" s="182">
        <f>'1. General information'!$R$8</f>
        <v>0</v>
      </c>
      <c r="D2241" s="182" t="s">
        <v>445</v>
      </c>
      <c r="E2241" s="183" t="s">
        <v>4187</v>
      </c>
      <c r="F2241" s="182" t="s">
        <v>4188</v>
      </c>
      <c r="G2241" s="184">
        <f>'6. Staff time'!R102</f>
        <v>0</v>
      </c>
    </row>
    <row r="2242" spans="1:7" x14ac:dyDescent="0.3">
      <c r="A2242" s="181">
        <v>2241</v>
      </c>
      <c r="B2242" s="181" t="str">
        <f t="shared" si="59"/>
        <v>0-6.09-88</v>
      </c>
      <c r="C2242" s="182">
        <f>'1. General information'!$R$8</f>
        <v>0</v>
      </c>
      <c r="D2242" s="182" t="s">
        <v>445</v>
      </c>
      <c r="E2242" s="183" t="s">
        <v>4189</v>
      </c>
      <c r="F2242" s="182" t="s">
        <v>4190</v>
      </c>
      <c r="G2242" s="184">
        <f>'6. Staff time'!R103</f>
        <v>0</v>
      </c>
    </row>
    <row r="2243" spans="1:7" x14ac:dyDescent="0.3">
      <c r="A2243" s="181">
        <v>2242</v>
      </c>
      <c r="B2243" s="181" t="str">
        <f t="shared" si="59"/>
        <v>0-6.09-89</v>
      </c>
      <c r="C2243" s="182">
        <f>'1. General information'!$R$8</f>
        <v>0</v>
      </c>
      <c r="D2243" s="182" t="s">
        <v>445</v>
      </c>
      <c r="E2243" s="183" t="s">
        <v>4191</v>
      </c>
      <c r="F2243" s="182" t="s">
        <v>4192</v>
      </c>
      <c r="G2243" s="184">
        <f>'6. Staff time'!R104</f>
        <v>0</v>
      </c>
    </row>
    <row r="2244" spans="1:7" x14ac:dyDescent="0.3">
      <c r="A2244" s="181">
        <v>2243</v>
      </c>
      <c r="B2244" s="181" t="str">
        <f t="shared" si="59"/>
        <v>0-6.09-90</v>
      </c>
      <c r="C2244" s="182">
        <f>'1. General information'!$R$8</f>
        <v>0</v>
      </c>
      <c r="D2244" s="182" t="s">
        <v>445</v>
      </c>
      <c r="E2244" s="183" t="s">
        <v>4193</v>
      </c>
      <c r="F2244" s="182" t="s">
        <v>4194</v>
      </c>
      <c r="G2244" s="184">
        <f>'6. Staff time'!R105</f>
        <v>0</v>
      </c>
    </row>
    <row r="2245" spans="1:7" x14ac:dyDescent="0.3">
      <c r="A2245" s="181">
        <v>2244</v>
      </c>
      <c r="B2245" s="181" t="str">
        <f t="shared" si="59"/>
        <v>0-6.09-91</v>
      </c>
      <c r="C2245" s="182">
        <f>'1. General information'!$R$8</f>
        <v>0</v>
      </c>
      <c r="D2245" s="182" t="s">
        <v>445</v>
      </c>
      <c r="E2245" s="183" t="s">
        <v>4195</v>
      </c>
      <c r="F2245" s="182" t="s">
        <v>4196</v>
      </c>
      <c r="G2245" s="184">
        <f>'6. Staff time'!R106</f>
        <v>0</v>
      </c>
    </row>
    <row r="2246" spans="1:7" x14ac:dyDescent="0.3">
      <c r="A2246" s="181">
        <v>2245</v>
      </c>
      <c r="B2246" s="181" t="str">
        <f t="shared" si="59"/>
        <v>0-6.09-92</v>
      </c>
      <c r="C2246" s="182">
        <f>'1. General information'!$R$8</f>
        <v>0</v>
      </c>
      <c r="D2246" s="182" t="s">
        <v>445</v>
      </c>
      <c r="E2246" s="183" t="s">
        <v>4197</v>
      </c>
      <c r="F2246" s="182" t="s">
        <v>4198</v>
      </c>
      <c r="G2246" s="184">
        <f>'6. Staff time'!R107</f>
        <v>0</v>
      </c>
    </row>
    <row r="2247" spans="1:7" x14ac:dyDescent="0.3">
      <c r="A2247" s="181">
        <v>2246</v>
      </c>
      <c r="B2247" s="181" t="str">
        <f t="shared" si="59"/>
        <v>0-6.09-93</v>
      </c>
      <c r="C2247" s="182">
        <f>'1. General information'!$R$8</f>
        <v>0</v>
      </c>
      <c r="D2247" s="182" t="s">
        <v>445</v>
      </c>
      <c r="E2247" s="183" t="s">
        <v>4199</v>
      </c>
      <c r="F2247" s="182" t="s">
        <v>4200</v>
      </c>
      <c r="G2247" s="184">
        <f>'6. Staff time'!R108</f>
        <v>0</v>
      </c>
    </row>
    <row r="2248" spans="1:7" x14ac:dyDescent="0.3">
      <c r="A2248" s="181">
        <v>2247</v>
      </c>
      <c r="B2248" s="181" t="str">
        <f t="shared" si="59"/>
        <v>0-6.09-94</v>
      </c>
      <c r="C2248" s="182">
        <f>'1. General information'!$R$8</f>
        <v>0</v>
      </c>
      <c r="D2248" s="182" t="s">
        <v>445</v>
      </c>
      <c r="E2248" s="183" t="s">
        <v>4201</v>
      </c>
      <c r="F2248" s="182" t="s">
        <v>4202</v>
      </c>
      <c r="G2248" s="184">
        <f>'6. Staff time'!R109</f>
        <v>0</v>
      </c>
    </row>
    <row r="2249" spans="1:7" x14ac:dyDescent="0.3">
      <c r="A2249" s="181">
        <v>2248</v>
      </c>
      <c r="B2249" s="181" t="str">
        <f t="shared" si="59"/>
        <v>0-6.09-95</v>
      </c>
      <c r="C2249" s="182">
        <f>'1. General information'!$R$8</f>
        <v>0</v>
      </c>
      <c r="D2249" s="182" t="s">
        <v>445</v>
      </c>
      <c r="E2249" s="183" t="s">
        <v>4203</v>
      </c>
      <c r="F2249" s="182" t="s">
        <v>4204</v>
      </c>
      <c r="G2249" s="184">
        <f>'6. Staff time'!R110</f>
        <v>0</v>
      </c>
    </row>
    <row r="2250" spans="1:7" x14ac:dyDescent="0.3">
      <c r="A2250" s="181">
        <v>2249</v>
      </c>
      <c r="B2250" s="181" t="str">
        <f t="shared" si="59"/>
        <v>0-6.09-96</v>
      </c>
      <c r="C2250" s="182">
        <f>'1. General information'!$R$8</f>
        <v>0</v>
      </c>
      <c r="D2250" s="182" t="s">
        <v>445</v>
      </c>
      <c r="E2250" s="183" t="s">
        <v>4205</v>
      </c>
      <c r="F2250" s="182" t="s">
        <v>4206</v>
      </c>
      <c r="G2250" s="184">
        <f>'6. Staff time'!R111</f>
        <v>0</v>
      </c>
    </row>
    <row r="2251" spans="1:7" x14ac:dyDescent="0.3">
      <c r="A2251" s="181">
        <v>2250</v>
      </c>
      <c r="B2251" s="181" t="str">
        <f t="shared" si="59"/>
        <v>0-6.09-97</v>
      </c>
      <c r="C2251" s="182">
        <f>'1. General information'!$R$8</f>
        <v>0</v>
      </c>
      <c r="D2251" s="182" t="s">
        <v>445</v>
      </c>
      <c r="E2251" s="183" t="s">
        <v>4207</v>
      </c>
      <c r="F2251" s="182" t="s">
        <v>4208</v>
      </c>
      <c r="G2251" s="184">
        <f>'6. Staff time'!R112</f>
        <v>0</v>
      </c>
    </row>
    <row r="2252" spans="1:7" x14ac:dyDescent="0.3">
      <c r="A2252" s="181">
        <v>2251</v>
      </c>
      <c r="B2252" s="181" t="str">
        <f t="shared" si="59"/>
        <v>0-6.09-98</v>
      </c>
      <c r="C2252" s="182">
        <f>'1. General information'!$R$8</f>
        <v>0</v>
      </c>
      <c r="D2252" s="182" t="s">
        <v>445</v>
      </c>
      <c r="E2252" s="183" t="s">
        <v>4209</v>
      </c>
      <c r="F2252" s="182" t="s">
        <v>4210</v>
      </c>
      <c r="G2252" s="184">
        <f>'6. Staff time'!R113</f>
        <v>0</v>
      </c>
    </row>
    <row r="2253" spans="1:7" x14ac:dyDescent="0.3">
      <c r="A2253" s="181">
        <v>2252</v>
      </c>
      <c r="B2253" s="181" t="str">
        <f t="shared" si="59"/>
        <v>0-6.09-99</v>
      </c>
      <c r="C2253" s="182">
        <f>'1. General information'!$R$8</f>
        <v>0</v>
      </c>
      <c r="D2253" s="182" t="s">
        <v>445</v>
      </c>
      <c r="E2253" s="183" t="s">
        <v>4211</v>
      </c>
      <c r="F2253" s="182" t="s">
        <v>4212</v>
      </c>
      <c r="G2253" s="184">
        <f>'6. Staff time'!R114</f>
        <v>0</v>
      </c>
    </row>
    <row r="2254" spans="1:7" x14ac:dyDescent="0.3">
      <c r="A2254" s="181">
        <v>2253</v>
      </c>
      <c r="B2254" s="181" t="str">
        <f t="shared" si="59"/>
        <v>0-6.09-100</v>
      </c>
      <c r="C2254" s="182">
        <f>'1. General information'!$R$8</f>
        <v>0</v>
      </c>
      <c r="D2254" s="182" t="s">
        <v>445</v>
      </c>
      <c r="E2254" s="183" t="s">
        <v>4213</v>
      </c>
      <c r="F2254" s="182" t="s">
        <v>4214</v>
      </c>
      <c r="G2254" s="184">
        <f>'6. Staff time'!R115</f>
        <v>0</v>
      </c>
    </row>
    <row r="2255" spans="1:7" x14ac:dyDescent="0.3">
      <c r="A2255" s="181">
        <v>2254</v>
      </c>
      <c r="B2255" s="181" t="str">
        <f t="shared" si="59"/>
        <v>0-6.09-101</v>
      </c>
      <c r="C2255" s="182">
        <f>'1. General information'!$R$8</f>
        <v>0</v>
      </c>
      <c r="D2255" s="182" t="s">
        <v>445</v>
      </c>
      <c r="E2255" s="183" t="s">
        <v>4215</v>
      </c>
      <c r="F2255" s="182" t="s">
        <v>4216</v>
      </c>
      <c r="G2255" s="184">
        <f>'6. Staff time'!R116</f>
        <v>0</v>
      </c>
    </row>
    <row r="2256" spans="1:7" x14ac:dyDescent="0.3">
      <c r="A2256" s="181">
        <v>2255</v>
      </c>
      <c r="B2256" s="181" t="str">
        <f t="shared" si="59"/>
        <v>0-6.09-102</v>
      </c>
      <c r="C2256" s="182">
        <f>'1. General information'!$R$8</f>
        <v>0</v>
      </c>
      <c r="D2256" s="182" t="s">
        <v>445</v>
      </c>
      <c r="E2256" s="183" t="s">
        <v>4217</v>
      </c>
      <c r="F2256" s="182" t="s">
        <v>4218</v>
      </c>
      <c r="G2256" s="184">
        <f>'6. Staff time'!R117</f>
        <v>0</v>
      </c>
    </row>
    <row r="2257" spans="1:7" x14ac:dyDescent="0.3">
      <c r="A2257" s="181">
        <v>2256</v>
      </c>
      <c r="B2257" s="181" t="str">
        <f t="shared" si="59"/>
        <v>0-6.09-103</v>
      </c>
      <c r="C2257" s="182">
        <f>'1. General information'!$R$8</f>
        <v>0</v>
      </c>
      <c r="D2257" s="182" t="s">
        <v>445</v>
      </c>
      <c r="E2257" s="183" t="s">
        <v>4219</v>
      </c>
      <c r="F2257" s="182" t="s">
        <v>4220</v>
      </c>
      <c r="G2257" s="184">
        <f>'6. Staff time'!R118</f>
        <v>0</v>
      </c>
    </row>
    <row r="2258" spans="1:7" x14ac:dyDescent="0.3">
      <c r="A2258" s="181">
        <v>2257</v>
      </c>
      <c r="B2258" s="181" t="str">
        <f t="shared" si="59"/>
        <v>0-6.09-104</v>
      </c>
      <c r="C2258" s="182">
        <f>'1. General information'!$R$8</f>
        <v>0</v>
      </c>
      <c r="D2258" s="182" t="s">
        <v>445</v>
      </c>
      <c r="E2258" s="183" t="s">
        <v>4221</v>
      </c>
      <c r="F2258" s="182" t="s">
        <v>4222</v>
      </c>
      <c r="G2258" s="184">
        <f>'6. Staff time'!R119</f>
        <v>0</v>
      </c>
    </row>
    <row r="2259" spans="1:7" x14ac:dyDescent="0.3">
      <c r="A2259" s="181">
        <v>2258</v>
      </c>
      <c r="B2259" s="181" t="str">
        <f t="shared" si="59"/>
        <v>0-6.09-105</v>
      </c>
      <c r="C2259" s="182">
        <f>'1. General information'!$R$8</f>
        <v>0</v>
      </c>
      <c r="D2259" s="182" t="s">
        <v>445</v>
      </c>
      <c r="E2259" s="183" t="s">
        <v>4223</v>
      </c>
      <c r="F2259" s="182" t="s">
        <v>4224</v>
      </c>
      <c r="G2259" s="184">
        <f>'6. Staff time'!R120</f>
        <v>0</v>
      </c>
    </row>
    <row r="2260" spans="1:7" x14ac:dyDescent="0.3">
      <c r="A2260" s="181">
        <v>2259</v>
      </c>
      <c r="B2260" s="181" t="str">
        <f t="shared" si="59"/>
        <v>0-6.09-106</v>
      </c>
      <c r="C2260" s="182">
        <f>'1. General information'!$R$8</f>
        <v>0</v>
      </c>
      <c r="D2260" s="182" t="s">
        <v>445</v>
      </c>
      <c r="E2260" s="183" t="s">
        <v>4225</v>
      </c>
      <c r="F2260" s="182" t="s">
        <v>4226</v>
      </c>
      <c r="G2260" s="184">
        <f>'6. Staff time'!R121</f>
        <v>0</v>
      </c>
    </row>
    <row r="2261" spans="1:7" x14ac:dyDescent="0.3">
      <c r="A2261" s="181">
        <v>2260</v>
      </c>
      <c r="B2261" s="181" t="str">
        <f t="shared" si="59"/>
        <v>0-6.09-107</v>
      </c>
      <c r="C2261" s="182">
        <f>'1. General information'!$R$8</f>
        <v>0</v>
      </c>
      <c r="D2261" s="182" t="s">
        <v>445</v>
      </c>
      <c r="E2261" s="183" t="s">
        <v>4227</v>
      </c>
      <c r="F2261" s="182" t="s">
        <v>4228</v>
      </c>
      <c r="G2261" s="184">
        <f>'6. Staff time'!R122</f>
        <v>0</v>
      </c>
    </row>
    <row r="2262" spans="1:7" x14ac:dyDescent="0.3">
      <c r="A2262" s="181">
        <v>2261</v>
      </c>
      <c r="B2262" s="181" t="str">
        <f t="shared" si="59"/>
        <v>0-6.09-108</v>
      </c>
      <c r="C2262" s="182">
        <f>'1. General information'!$R$8</f>
        <v>0</v>
      </c>
      <c r="D2262" s="182" t="s">
        <v>445</v>
      </c>
      <c r="E2262" s="183" t="s">
        <v>4229</v>
      </c>
      <c r="F2262" s="182" t="s">
        <v>4230</v>
      </c>
      <c r="G2262" s="184">
        <f>'6. Staff time'!R123</f>
        <v>0</v>
      </c>
    </row>
    <row r="2263" spans="1:7" x14ac:dyDescent="0.3">
      <c r="A2263" s="181">
        <v>2262</v>
      </c>
      <c r="B2263" s="181" t="str">
        <f t="shared" si="59"/>
        <v>0-6.09-109</v>
      </c>
      <c r="C2263" s="182">
        <f>'1. General information'!$R$8</f>
        <v>0</v>
      </c>
      <c r="D2263" s="182" t="s">
        <v>445</v>
      </c>
      <c r="E2263" s="183" t="s">
        <v>4231</v>
      </c>
      <c r="F2263" s="182" t="s">
        <v>4232</v>
      </c>
      <c r="G2263" s="184">
        <f>'6. Staff time'!R124</f>
        <v>0</v>
      </c>
    </row>
    <row r="2264" spans="1:7" x14ac:dyDescent="0.3">
      <c r="A2264" s="181">
        <v>2263</v>
      </c>
      <c r="B2264" s="181" t="str">
        <f t="shared" si="59"/>
        <v>0-6.09-110</v>
      </c>
      <c r="C2264" s="182">
        <f>'1. General information'!$R$8</f>
        <v>0</v>
      </c>
      <c r="D2264" s="182" t="s">
        <v>445</v>
      </c>
      <c r="E2264" s="183" t="s">
        <v>4233</v>
      </c>
      <c r="F2264" s="182" t="s">
        <v>4234</v>
      </c>
      <c r="G2264" s="184">
        <f>'6. Staff time'!R125</f>
        <v>0</v>
      </c>
    </row>
    <row r="2265" spans="1:7" x14ac:dyDescent="0.3">
      <c r="A2265" s="181">
        <v>2264</v>
      </c>
      <c r="B2265" s="181" t="str">
        <f t="shared" si="59"/>
        <v>0-6.09-111</v>
      </c>
      <c r="C2265" s="182">
        <f>'1. General information'!$R$8</f>
        <v>0</v>
      </c>
      <c r="D2265" s="182" t="s">
        <v>445</v>
      </c>
      <c r="E2265" s="183" t="s">
        <v>4235</v>
      </c>
      <c r="F2265" s="182" t="s">
        <v>4236</v>
      </c>
      <c r="G2265" s="184">
        <f>'6. Staff time'!R126</f>
        <v>0</v>
      </c>
    </row>
    <row r="2266" spans="1:7" x14ac:dyDescent="0.3">
      <c r="A2266" s="181">
        <v>2265</v>
      </c>
      <c r="B2266" s="181" t="str">
        <f t="shared" si="59"/>
        <v>0-6.09-112</v>
      </c>
      <c r="C2266" s="182">
        <f>'1. General information'!$R$8</f>
        <v>0</v>
      </c>
      <c r="D2266" s="182" t="s">
        <v>445</v>
      </c>
      <c r="E2266" s="183" t="s">
        <v>4237</v>
      </c>
      <c r="F2266" s="182" t="s">
        <v>4238</v>
      </c>
      <c r="G2266" s="184">
        <f>'6. Staff time'!R127</f>
        <v>0</v>
      </c>
    </row>
    <row r="2267" spans="1:7" x14ac:dyDescent="0.3">
      <c r="A2267" s="181">
        <v>2266</v>
      </c>
      <c r="B2267" s="181" t="str">
        <f t="shared" si="59"/>
        <v>0-6.09-113</v>
      </c>
      <c r="C2267" s="182">
        <f>'1. General information'!$R$8</f>
        <v>0</v>
      </c>
      <c r="D2267" s="182" t="s">
        <v>445</v>
      </c>
      <c r="E2267" s="183" t="s">
        <v>4239</v>
      </c>
      <c r="F2267" s="182" t="s">
        <v>4240</v>
      </c>
      <c r="G2267" s="184">
        <f>'6. Staff time'!R128</f>
        <v>0</v>
      </c>
    </row>
    <row r="2268" spans="1:7" x14ac:dyDescent="0.3">
      <c r="A2268" s="181">
        <v>2267</v>
      </c>
      <c r="B2268" s="181" t="str">
        <f t="shared" si="59"/>
        <v>0-6.09-114</v>
      </c>
      <c r="C2268" s="182">
        <f>'1. General information'!$R$8</f>
        <v>0</v>
      </c>
      <c r="D2268" s="182" t="s">
        <v>445</v>
      </c>
      <c r="E2268" s="183" t="s">
        <v>4241</v>
      </c>
      <c r="F2268" s="182" t="s">
        <v>4242</v>
      </c>
      <c r="G2268" s="184">
        <f>'6. Staff time'!R129</f>
        <v>0</v>
      </c>
    </row>
    <row r="2269" spans="1:7" x14ac:dyDescent="0.3">
      <c r="A2269" s="181">
        <v>2268</v>
      </c>
      <c r="B2269" s="181" t="str">
        <f t="shared" si="59"/>
        <v>0-6.09-115</v>
      </c>
      <c r="C2269" s="182">
        <f>'1. General information'!$R$8</f>
        <v>0</v>
      </c>
      <c r="D2269" s="182" t="s">
        <v>445</v>
      </c>
      <c r="E2269" s="183" t="s">
        <v>4243</v>
      </c>
      <c r="F2269" s="182" t="s">
        <v>4244</v>
      </c>
      <c r="G2269" s="184">
        <f>'6. Staff time'!R130</f>
        <v>0</v>
      </c>
    </row>
    <row r="2270" spans="1:7" x14ac:dyDescent="0.3">
      <c r="A2270" s="181">
        <v>2269</v>
      </c>
      <c r="B2270" s="181" t="str">
        <f t="shared" si="59"/>
        <v>0-6.09-116</v>
      </c>
      <c r="C2270" s="182">
        <f>'1. General information'!$R$8</f>
        <v>0</v>
      </c>
      <c r="D2270" s="182" t="s">
        <v>445</v>
      </c>
      <c r="E2270" s="183" t="s">
        <v>4245</v>
      </c>
      <c r="F2270" s="182" t="s">
        <v>4246</v>
      </c>
      <c r="G2270" s="184">
        <f>'6. Staff time'!R131</f>
        <v>0</v>
      </c>
    </row>
    <row r="2271" spans="1:7" x14ac:dyDescent="0.3">
      <c r="A2271" s="181">
        <v>2270</v>
      </c>
      <c r="B2271" s="181" t="str">
        <f t="shared" si="59"/>
        <v>0-6.09-117</v>
      </c>
      <c r="C2271" s="182">
        <f>'1. General information'!$R$8</f>
        <v>0</v>
      </c>
      <c r="D2271" s="182" t="s">
        <v>445</v>
      </c>
      <c r="E2271" s="183" t="s">
        <v>4247</v>
      </c>
      <c r="F2271" s="182" t="s">
        <v>4248</v>
      </c>
      <c r="G2271" s="184">
        <f>'6. Staff time'!R132</f>
        <v>0</v>
      </c>
    </row>
    <row r="2272" spans="1:7" x14ac:dyDescent="0.3">
      <c r="A2272" s="181">
        <v>2271</v>
      </c>
      <c r="B2272" s="181" t="str">
        <f t="shared" si="59"/>
        <v>0-6.09-118</v>
      </c>
      <c r="C2272" s="182">
        <f>'1. General information'!$R$8</f>
        <v>0</v>
      </c>
      <c r="D2272" s="182" t="s">
        <v>445</v>
      </c>
      <c r="E2272" s="183" t="s">
        <v>4249</v>
      </c>
      <c r="F2272" s="182" t="s">
        <v>4250</v>
      </c>
      <c r="G2272" s="184">
        <f>'6. Staff time'!R133</f>
        <v>0</v>
      </c>
    </row>
    <row r="2273" spans="1:7" x14ac:dyDescent="0.3">
      <c r="A2273" s="181">
        <v>2272</v>
      </c>
      <c r="B2273" s="181" t="str">
        <f t="shared" si="59"/>
        <v>0-6.09-119</v>
      </c>
      <c r="C2273" s="182">
        <f>'1. General information'!$R$8</f>
        <v>0</v>
      </c>
      <c r="D2273" s="182" t="s">
        <v>445</v>
      </c>
      <c r="E2273" s="183" t="s">
        <v>4251</v>
      </c>
      <c r="F2273" s="182" t="s">
        <v>4252</v>
      </c>
      <c r="G2273" s="184">
        <f>'6. Staff time'!R134</f>
        <v>0</v>
      </c>
    </row>
    <row r="2274" spans="1:7" x14ac:dyDescent="0.3">
      <c r="A2274" s="181">
        <v>2273</v>
      </c>
      <c r="B2274" s="181" t="str">
        <f t="shared" si="59"/>
        <v>0-6.09-120</v>
      </c>
      <c r="C2274" s="182">
        <f>'1. General information'!$R$8</f>
        <v>0</v>
      </c>
      <c r="D2274" s="182" t="s">
        <v>445</v>
      </c>
      <c r="E2274" s="183" t="s">
        <v>4253</v>
      </c>
      <c r="F2274" s="182" t="s">
        <v>4254</v>
      </c>
      <c r="G2274" s="184">
        <f>'6. Staff time'!R135</f>
        <v>0</v>
      </c>
    </row>
    <row r="2275" spans="1:7" x14ac:dyDescent="0.3">
      <c r="A2275" s="181">
        <v>2274</v>
      </c>
      <c r="B2275" s="181" t="str">
        <f t="shared" si="59"/>
        <v>0-6.09-121</v>
      </c>
      <c r="C2275" s="182">
        <f>'1. General information'!$R$8</f>
        <v>0</v>
      </c>
      <c r="D2275" s="182" t="s">
        <v>445</v>
      </c>
      <c r="E2275" s="183" t="s">
        <v>4255</v>
      </c>
      <c r="F2275" s="182" t="s">
        <v>4256</v>
      </c>
      <c r="G2275" s="184">
        <f>'6. Staff time'!R136</f>
        <v>0</v>
      </c>
    </row>
    <row r="2276" spans="1:7" x14ac:dyDescent="0.3">
      <c r="A2276" s="181">
        <v>2275</v>
      </c>
      <c r="B2276" s="181" t="str">
        <f t="shared" si="59"/>
        <v>0-6.09-122</v>
      </c>
      <c r="C2276" s="182">
        <f>'1. General information'!$R$8</f>
        <v>0</v>
      </c>
      <c r="D2276" s="182" t="s">
        <v>445</v>
      </c>
      <c r="E2276" s="183" t="s">
        <v>4257</v>
      </c>
      <c r="F2276" s="182" t="s">
        <v>4258</v>
      </c>
      <c r="G2276" s="184">
        <f>'6. Staff time'!R137</f>
        <v>0</v>
      </c>
    </row>
    <row r="2277" spans="1:7" x14ac:dyDescent="0.3">
      <c r="A2277" s="181">
        <v>2276</v>
      </c>
      <c r="B2277" s="181" t="str">
        <f t="shared" si="59"/>
        <v>0-6.09-123</v>
      </c>
      <c r="C2277" s="182">
        <f>'1. General information'!$R$8</f>
        <v>0</v>
      </c>
      <c r="D2277" s="182" t="s">
        <v>445</v>
      </c>
      <c r="E2277" s="183" t="s">
        <v>4259</v>
      </c>
      <c r="F2277" s="182" t="s">
        <v>4260</v>
      </c>
      <c r="G2277" s="184">
        <f>'6. Staff time'!R138</f>
        <v>0</v>
      </c>
    </row>
    <row r="2278" spans="1:7" x14ac:dyDescent="0.3">
      <c r="A2278" s="181">
        <v>2277</v>
      </c>
      <c r="B2278" s="181" t="str">
        <f t="shared" si="59"/>
        <v>0-6.09-124</v>
      </c>
      <c r="C2278" s="182">
        <f>'1. General information'!$R$8</f>
        <v>0</v>
      </c>
      <c r="D2278" s="182" t="s">
        <v>445</v>
      </c>
      <c r="E2278" s="183" t="s">
        <v>4261</v>
      </c>
      <c r="F2278" s="182" t="s">
        <v>4262</v>
      </c>
      <c r="G2278" s="184">
        <f>'6. Staff time'!R139</f>
        <v>0</v>
      </c>
    </row>
    <row r="2279" spans="1:7" x14ac:dyDescent="0.3">
      <c r="A2279" s="181">
        <v>2278</v>
      </c>
      <c r="B2279" s="181" t="str">
        <f t="shared" si="59"/>
        <v>0-6.09-125</v>
      </c>
      <c r="C2279" s="182">
        <f>'1. General information'!$R$8</f>
        <v>0</v>
      </c>
      <c r="D2279" s="182" t="s">
        <v>445</v>
      </c>
      <c r="E2279" s="183" t="s">
        <v>4263</v>
      </c>
      <c r="F2279" s="182" t="s">
        <v>4264</v>
      </c>
      <c r="G2279" s="184">
        <f>'6. Staff time'!R140</f>
        <v>0</v>
      </c>
    </row>
    <row r="2280" spans="1:7" x14ac:dyDescent="0.3">
      <c r="A2280" s="181">
        <v>2279</v>
      </c>
      <c r="B2280" s="181" t="str">
        <f t="shared" si="59"/>
        <v>0-6.09-126</v>
      </c>
      <c r="C2280" s="182">
        <f>'1. General information'!$R$8</f>
        <v>0</v>
      </c>
      <c r="D2280" s="182" t="s">
        <v>445</v>
      </c>
      <c r="E2280" s="183" t="s">
        <v>4265</v>
      </c>
      <c r="F2280" s="182" t="s">
        <v>4266</v>
      </c>
      <c r="G2280" s="184">
        <f>'6. Staff time'!R141</f>
        <v>0</v>
      </c>
    </row>
    <row r="2281" spans="1:7" x14ac:dyDescent="0.3">
      <c r="A2281" s="181">
        <v>2280</v>
      </c>
      <c r="B2281" s="181" t="str">
        <f t="shared" si="59"/>
        <v>0-6.09-127</v>
      </c>
      <c r="C2281" s="182">
        <f>'1. General information'!$R$8</f>
        <v>0</v>
      </c>
      <c r="D2281" s="182" t="s">
        <v>445</v>
      </c>
      <c r="E2281" s="183" t="s">
        <v>4267</v>
      </c>
      <c r="F2281" s="182" t="s">
        <v>4268</v>
      </c>
      <c r="G2281" s="184">
        <f>'6. Staff time'!R142</f>
        <v>0</v>
      </c>
    </row>
    <row r="2282" spans="1:7" x14ac:dyDescent="0.3">
      <c r="A2282" s="181">
        <v>2281</v>
      </c>
      <c r="B2282" s="181" t="str">
        <f t="shared" si="59"/>
        <v>0-6.09-128</v>
      </c>
      <c r="C2282" s="182">
        <f>'1. General information'!$R$8</f>
        <v>0</v>
      </c>
      <c r="D2282" s="182" t="s">
        <v>445</v>
      </c>
      <c r="E2282" s="183" t="s">
        <v>4269</v>
      </c>
      <c r="F2282" s="182" t="s">
        <v>4270</v>
      </c>
      <c r="G2282" s="184">
        <f>'6. Staff time'!R143</f>
        <v>0</v>
      </c>
    </row>
    <row r="2283" spans="1:7" x14ac:dyDescent="0.3">
      <c r="A2283" s="181">
        <v>2282</v>
      </c>
      <c r="B2283" s="181" t="str">
        <f t="shared" si="59"/>
        <v>0-6.09-129</v>
      </c>
      <c r="C2283" s="182">
        <f>'1. General information'!$R$8</f>
        <v>0</v>
      </c>
      <c r="D2283" s="182" t="s">
        <v>445</v>
      </c>
      <c r="E2283" s="183" t="s">
        <v>4271</v>
      </c>
      <c r="F2283" s="182" t="s">
        <v>4272</v>
      </c>
      <c r="G2283" s="184">
        <f>'6. Staff time'!R144</f>
        <v>0</v>
      </c>
    </row>
    <row r="2284" spans="1:7" x14ac:dyDescent="0.3">
      <c r="A2284" s="181">
        <v>2283</v>
      </c>
      <c r="B2284" s="181" t="str">
        <f t="shared" si="59"/>
        <v>0-6.09-130</v>
      </c>
      <c r="C2284" s="182">
        <f>'1. General information'!$R$8</f>
        <v>0</v>
      </c>
      <c r="D2284" s="182" t="s">
        <v>445</v>
      </c>
      <c r="E2284" s="183" t="s">
        <v>4273</v>
      </c>
      <c r="F2284" s="182" t="s">
        <v>4274</v>
      </c>
      <c r="G2284" s="184">
        <f>'6. Staff time'!R145</f>
        <v>0</v>
      </c>
    </row>
    <row r="2285" spans="1:7" x14ac:dyDescent="0.3">
      <c r="A2285" s="181">
        <v>2284</v>
      </c>
      <c r="B2285" s="181" t="str">
        <f t="shared" si="59"/>
        <v>0-6.10-1</v>
      </c>
      <c r="C2285" s="182">
        <f>'1. General information'!$R$8</f>
        <v>0</v>
      </c>
      <c r="D2285" s="182" t="s">
        <v>445</v>
      </c>
      <c r="E2285" s="195" t="s">
        <v>4275</v>
      </c>
      <c r="F2285" s="182" t="s">
        <v>4276</v>
      </c>
      <c r="G2285" s="184">
        <f>'6. Staff time'!T16</f>
        <v>0</v>
      </c>
    </row>
    <row r="2286" spans="1:7" x14ac:dyDescent="0.3">
      <c r="A2286" s="181">
        <v>2285</v>
      </c>
      <c r="B2286" s="181" t="str">
        <f t="shared" si="59"/>
        <v>0-6.10-2</v>
      </c>
      <c r="C2286" s="182">
        <f>'1. General information'!$R$8</f>
        <v>0</v>
      </c>
      <c r="D2286" s="182" t="s">
        <v>445</v>
      </c>
      <c r="E2286" s="195" t="s">
        <v>4277</v>
      </c>
      <c r="F2286" s="182" t="s">
        <v>4278</v>
      </c>
      <c r="G2286" s="184">
        <f>'6. Staff time'!T17</f>
        <v>0</v>
      </c>
    </row>
    <row r="2287" spans="1:7" x14ac:dyDescent="0.3">
      <c r="A2287" s="181">
        <v>2286</v>
      </c>
      <c r="B2287" s="181" t="str">
        <f t="shared" si="59"/>
        <v>0-6.10-3</v>
      </c>
      <c r="C2287" s="182">
        <f>'1. General information'!$R$8</f>
        <v>0</v>
      </c>
      <c r="D2287" s="182" t="s">
        <v>445</v>
      </c>
      <c r="E2287" s="195" t="s">
        <v>4279</v>
      </c>
      <c r="F2287" s="182" t="s">
        <v>4280</v>
      </c>
      <c r="G2287" s="184">
        <f>'6. Staff time'!T18</f>
        <v>0</v>
      </c>
    </row>
    <row r="2288" spans="1:7" x14ac:dyDescent="0.3">
      <c r="A2288" s="181">
        <v>2287</v>
      </c>
      <c r="B2288" s="181" t="str">
        <f t="shared" si="59"/>
        <v>0-6.10-4</v>
      </c>
      <c r="C2288" s="182">
        <f>'1. General information'!$R$8</f>
        <v>0</v>
      </c>
      <c r="D2288" s="182" t="s">
        <v>445</v>
      </c>
      <c r="E2288" s="195" t="s">
        <v>4281</v>
      </c>
      <c r="F2288" s="182" t="s">
        <v>4282</v>
      </c>
      <c r="G2288" s="184">
        <f>'6. Staff time'!T19</f>
        <v>0</v>
      </c>
    </row>
    <row r="2289" spans="1:7" x14ac:dyDescent="0.3">
      <c r="A2289" s="181">
        <v>2288</v>
      </c>
      <c r="B2289" s="181" t="str">
        <f t="shared" si="59"/>
        <v>0-6.10-5</v>
      </c>
      <c r="C2289" s="182">
        <f>'1. General information'!$R$8</f>
        <v>0</v>
      </c>
      <c r="D2289" s="182" t="s">
        <v>445</v>
      </c>
      <c r="E2289" s="195" t="s">
        <v>4283</v>
      </c>
      <c r="F2289" s="182" t="s">
        <v>4284</v>
      </c>
      <c r="G2289" s="184">
        <f>'6. Staff time'!T20</f>
        <v>0</v>
      </c>
    </row>
    <row r="2290" spans="1:7" x14ac:dyDescent="0.3">
      <c r="A2290" s="181">
        <v>2289</v>
      </c>
      <c r="B2290" s="181" t="str">
        <f t="shared" si="59"/>
        <v>0-6.10-6</v>
      </c>
      <c r="C2290" s="182">
        <f>'1. General information'!$R$8</f>
        <v>0</v>
      </c>
      <c r="D2290" s="182" t="s">
        <v>445</v>
      </c>
      <c r="E2290" s="195" t="s">
        <v>4285</v>
      </c>
      <c r="F2290" s="182" t="s">
        <v>4286</v>
      </c>
      <c r="G2290" s="184">
        <f>'6. Staff time'!T21</f>
        <v>0</v>
      </c>
    </row>
    <row r="2291" spans="1:7" x14ac:dyDescent="0.3">
      <c r="A2291" s="181">
        <v>2290</v>
      </c>
      <c r="B2291" s="181" t="str">
        <f t="shared" si="59"/>
        <v>0-6.10-7</v>
      </c>
      <c r="C2291" s="182">
        <f>'1. General information'!$R$8</f>
        <v>0</v>
      </c>
      <c r="D2291" s="182" t="s">
        <v>445</v>
      </c>
      <c r="E2291" s="195" t="s">
        <v>4287</v>
      </c>
      <c r="F2291" s="182" t="s">
        <v>4288</v>
      </c>
      <c r="G2291" s="184">
        <f>'6. Staff time'!T22</f>
        <v>0</v>
      </c>
    </row>
    <row r="2292" spans="1:7" x14ac:dyDescent="0.3">
      <c r="A2292" s="181">
        <v>2291</v>
      </c>
      <c r="B2292" s="181" t="str">
        <f t="shared" ref="B2292:B2355" si="60">CONCATENATE(LEFT(C2292,2),"-",E2292)</f>
        <v>0-6.10-8</v>
      </c>
      <c r="C2292" s="182">
        <f>'1. General information'!$R$8</f>
        <v>0</v>
      </c>
      <c r="D2292" s="182" t="s">
        <v>445</v>
      </c>
      <c r="E2292" s="195" t="s">
        <v>4289</v>
      </c>
      <c r="F2292" s="182" t="s">
        <v>4290</v>
      </c>
      <c r="G2292" s="184">
        <f>'6. Staff time'!T23</f>
        <v>0</v>
      </c>
    </row>
    <row r="2293" spans="1:7" x14ac:dyDescent="0.3">
      <c r="A2293" s="181">
        <v>2292</v>
      </c>
      <c r="B2293" s="181" t="str">
        <f t="shared" si="60"/>
        <v>0-6.10-9</v>
      </c>
      <c r="C2293" s="182">
        <f>'1. General information'!$R$8</f>
        <v>0</v>
      </c>
      <c r="D2293" s="182" t="s">
        <v>445</v>
      </c>
      <c r="E2293" s="195" t="s">
        <v>4291</v>
      </c>
      <c r="F2293" s="182" t="s">
        <v>4292</v>
      </c>
      <c r="G2293" s="184">
        <f>'6. Staff time'!T24</f>
        <v>0</v>
      </c>
    </row>
    <row r="2294" spans="1:7" x14ac:dyDescent="0.3">
      <c r="A2294" s="181">
        <v>2293</v>
      </c>
      <c r="B2294" s="181" t="str">
        <f t="shared" si="60"/>
        <v>0-6.10-10</v>
      </c>
      <c r="C2294" s="182">
        <f>'1. General information'!$R$8</f>
        <v>0</v>
      </c>
      <c r="D2294" s="182" t="s">
        <v>445</v>
      </c>
      <c r="E2294" s="195" t="s">
        <v>4293</v>
      </c>
      <c r="F2294" s="182" t="s">
        <v>4294</v>
      </c>
      <c r="G2294" s="184">
        <f>'6. Staff time'!T25</f>
        <v>0</v>
      </c>
    </row>
    <row r="2295" spans="1:7" x14ac:dyDescent="0.3">
      <c r="A2295" s="181">
        <v>2294</v>
      </c>
      <c r="B2295" s="181" t="str">
        <f t="shared" si="60"/>
        <v>0-6.10-11</v>
      </c>
      <c r="C2295" s="182">
        <f>'1. General information'!$R$8</f>
        <v>0</v>
      </c>
      <c r="D2295" s="182" t="s">
        <v>445</v>
      </c>
      <c r="E2295" s="195" t="s">
        <v>4295</v>
      </c>
      <c r="F2295" s="182" t="s">
        <v>4296</v>
      </c>
      <c r="G2295" s="184">
        <f>'6. Staff time'!T26</f>
        <v>0</v>
      </c>
    </row>
    <row r="2296" spans="1:7" x14ac:dyDescent="0.3">
      <c r="A2296" s="181">
        <v>2295</v>
      </c>
      <c r="B2296" s="181" t="str">
        <f t="shared" si="60"/>
        <v>0-6.10-12</v>
      </c>
      <c r="C2296" s="182">
        <f>'1. General information'!$R$8</f>
        <v>0</v>
      </c>
      <c r="D2296" s="182" t="s">
        <v>445</v>
      </c>
      <c r="E2296" s="195" t="s">
        <v>4297</v>
      </c>
      <c r="F2296" s="182" t="s">
        <v>4298</v>
      </c>
      <c r="G2296" s="184">
        <f>'6. Staff time'!T27</f>
        <v>0</v>
      </c>
    </row>
    <row r="2297" spans="1:7" x14ac:dyDescent="0.3">
      <c r="A2297" s="181">
        <v>2296</v>
      </c>
      <c r="B2297" s="181" t="str">
        <f t="shared" si="60"/>
        <v>0-6.10-13</v>
      </c>
      <c r="C2297" s="182">
        <f>'1. General information'!$R$8</f>
        <v>0</v>
      </c>
      <c r="D2297" s="182" t="s">
        <v>445</v>
      </c>
      <c r="E2297" s="195" t="s">
        <v>4299</v>
      </c>
      <c r="F2297" s="182" t="s">
        <v>4300</v>
      </c>
      <c r="G2297" s="184">
        <f>'6. Staff time'!T28</f>
        <v>0</v>
      </c>
    </row>
    <row r="2298" spans="1:7" x14ac:dyDescent="0.3">
      <c r="A2298" s="181">
        <v>2297</v>
      </c>
      <c r="B2298" s="181" t="str">
        <f t="shared" si="60"/>
        <v>0-6.10-14</v>
      </c>
      <c r="C2298" s="182">
        <f>'1. General information'!$R$8</f>
        <v>0</v>
      </c>
      <c r="D2298" s="182" t="s">
        <v>445</v>
      </c>
      <c r="E2298" s="195" t="s">
        <v>4301</v>
      </c>
      <c r="F2298" s="182" t="s">
        <v>4302</v>
      </c>
      <c r="G2298" s="184">
        <f>'6. Staff time'!T29</f>
        <v>0</v>
      </c>
    </row>
    <row r="2299" spans="1:7" x14ac:dyDescent="0.3">
      <c r="A2299" s="181">
        <v>2298</v>
      </c>
      <c r="B2299" s="181" t="str">
        <f t="shared" si="60"/>
        <v>0-6.10-15</v>
      </c>
      <c r="C2299" s="182">
        <f>'1. General information'!$R$8</f>
        <v>0</v>
      </c>
      <c r="D2299" s="182" t="s">
        <v>445</v>
      </c>
      <c r="E2299" s="195" t="s">
        <v>4303</v>
      </c>
      <c r="F2299" s="182" t="s">
        <v>4304</v>
      </c>
      <c r="G2299" s="184">
        <f>'6. Staff time'!T30</f>
        <v>0</v>
      </c>
    </row>
    <row r="2300" spans="1:7" x14ac:dyDescent="0.3">
      <c r="A2300" s="181">
        <v>2299</v>
      </c>
      <c r="B2300" s="181" t="str">
        <f t="shared" si="60"/>
        <v>0-6.10-16</v>
      </c>
      <c r="C2300" s="182">
        <f>'1. General information'!$R$8</f>
        <v>0</v>
      </c>
      <c r="D2300" s="182" t="s">
        <v>445</v>
      </c>
      <c r="E2300" s="195" t="s">
        <v>4305</v>
      </c>
      <c r="F2300" s="182" t="s">
        <v>4306</v>
      </c>
      <c r="G2300" s="184">
        <f>'6. Staff time'!T31</f>
        <v>0</v>
      </c>
    </row>
    <row r="2301" spans="1:7" x14ac:dyDescent="0.3">
      <c r="A2301" s="181">
        <v>2300</v>
      </c>
      <c r="B2301" s="181" t="str">
        <f t="shared" si="60"/>
        <v>0-6.10-17</v>
      </c>
      <c r="C2301" s="182">
        <f>'1. General information'!$R$8</f>
        <v>0</v>
      </c>
      <c r="D2301" s="182" t="s">
        <v>445</v>
      </c>
      <c r="E2301" s="195" t="s">
        <v>4307</v>
      </c>
      <c r="F2301" s="182" t="s">
        <v>4308</v>
      </c>
      <c r="G2301" s="184">
        <f>'6. Staff time'!T32</f>
        <v>0</v>
      </c>
    </row>
    <row r="2302" spans="1:7" x14ac:dyDescent="0.3">
      <c r="A2302" s="181">
        <v>2301</v>
      </c>
      <c r="B2302" s="181" t="str">
        <f t="shared" si="60"/>
        <v>0-6.10-18</v>
      </c>
      <c r="C2302" s="182">
        <f>'1. General information'!$R$8</f>
        <v>0</v>
      </c>
      <c r="D2302" s="182" t="s">
        <v>445</v>
      </c>
      <c r="E2302" s="195" t="s">
        <v>4309</v>
      </c>
      <c r="F2302" s="182" t="s">
        <v>4310</v>
      </c>
      <c r="G2302" s="184">
        <f>'6. Staff time'!T33</f>
        <v>0</v>
      </c>
    </row>
    <row r="2303" spans="1:7" x14ac:dyDescent="0.3">
      <c r="A2303" s="181">
        <v>2302</v>
      </c>
      <c r="B2303" s="181" t="str">
        <f t="shared" si="60"/>
        <v>0-6.10-19</v>
      </c>
      <c r="C2303" s="182">
        <f>'1. General information'!$R$8</f>
        <v>0</v>
      </c>
      <c r="D2303" s="182" t="s">
        <v>445</v>
      </c>
      <c r="E2303" s="195" t="s">
        <v>4311</v>
      </c>
      <c r="F2303" s="182" t="s">
        <v>4312</v>
      </c>
      <c r="G2303" s="184">
        <f>'6. Staff time'!T34</f>
        <v>0</v>
      </c>
    </row>
    <row r="2304" spans="1:7" x14ac:dyDescent="0.3">
      <c r="A2304" s="181">
        <v>2303</v>
      </c>
      <c r="B2304" s="181" t="str">
        <f t="shared" si="60"/>
        <v>0-6.10-20</v>
      </c>
      <c r="C2304" s="182">
        <f>'1. General information'!$R$8</f>
        <v>0</v>
      </c>
      <c r="D2304" s="182" t="s">
        <v>445</v>
      </c>
      <c r="E2304" s="195" t="s">
        <v>4313</v>
      </c>
      <c r="F2304" s="182" t="s">
        <v>4314</v>
      </c>
      <c r="G2304" s="184">
        <f>'6. Staff time'!T35</f>
        <v>0</v>
      </c>
    </row>
    <row r="2305" spans="1:7" x14ac:dyDescent="0.3">
      <c r="A2305" s="181">
        <v>2304</v>
      </c>
      <c r="B2305" s="181" t="str">
        <f t="shared" si="60"/>
        <v>0-6.10-21</v>
      </c>
      <c r="C2305" s="182">
        <f>'1. General information'!$R$8</f>
        <v>0</v>
      </c>
      <c r="D2305" s="182" t="s">
        <v>445</v>
      </c>
      <c r="E2305" s="195" t="s">
        <v>4315</v>
      </c>
      <c r="F2305" s="182" t="s">
        <v>4316</v>
      </c>
      <c r="G2305" s="184">
        <f>'6. Staff time'!T36</f>
        <v>0</v>
      </c>
    </row>
    <row r="2306" spans="1:7" x14ac:dyDescent="0.3">
      <c r="A2306" s="181">
        <v>2305</v>
      </c>
      <c r="B2306" s="181" t="str">
        <f t="shared" si="60"/>
        <v>0-6.10-22</v>
      </c>
      <c r="C2306" s="182">
        <f>'1. General information'!$R$8</f>
        <v>0</v>
      </c>
      <c r="D2306" s="182" t="s">
        <v>445</v>
      </c>
      <c r="E2306" s="195" t="s">
        <v>4317</v>
      </c>
      <c r="F2306" s="182" t="s">
        <v>4318</v>
      </c>
      <c r="G2306" s="184">
        <f>'6. Staff time'!T37</f>
        <v>0</v>
      </c>
    </row>
    <row r="2307" spans="1:7" x14ac:dyDescent="0.3">
      <c r="A2307" s="181">
        <v>2306</v>
      </c>
      <c r="B2307" s="181" t="str">
        <f t="shared" si="60"/>
        <v>0-6.10-23</v>
      </c>
      <c r="C2307" s="182">
        <f>'1. General information'!$R$8</f>
        <v>0</v>
      </c>
      <c r="D2307" s="182" t="s">
        <v>445</v>
      </c>
      <c r="E2307" s="195" t="s">
        <v>4319</v>
      </c>
      <c r="F2307" s="182" t="s">
        <v>4320</v>
      </c>
      <c r="G2307" s="184">
        <f>'6. Staff time'!T38</f>
        <v>0</v>
      </c>
    </row>
    <row r="2308" spans="1:7" x14ac:dyDescent="0.3">
      <c r="A2308" s="181">
        <v>2307</v>
      </c>
      <c r="B2308" s="181" t="str">
        <f t="shared" si="60"/>
        <v>0-6.10-24</v>
      </c>
      <c r="C2308" s="182">
        <f>'1. General information'!$R$8</f>
        <v>0</v>
      </c>
      <c r="D2308" s="182" t="s">
        <v>445</v>
      </c>
      <c r="E2308" s="195" t="s">
        <v>4321</v>
      </c>
      <c r="F2308" s="182" t="s">
        <v>4322</v>
      </c>
      <c r="G2308" s="184">
        <f>'6. Staff time'!T39</f>
        <v>0</v>
      </c>
    </row>
    <row r="2309" spans="1:7" x14ac:dyDescent="0.3">
      <c r="A2309" s="181">
        <v>2308</v>
      </c>
      <c r="B2309" s="181" t="str">
        <f t="shared" si="60"/>
        <v>0-6.10-25</v>
      </c>
      <c r="C2309" s="182">
        <f>'1. General information'!$R$8</f>
        <v>0</v>
      </c>
      <c r="D2309" s="182" t="s">
        <v>445</v>
      </c>
      <c r="E2309" s="195" t="s">
        <v>4323</v>
      </c>
      <c r="F2309" s="182" t="s">
        <v>4324</v>
      </c>
      <c r="G2309" s="184">
        <f>'6. Staff time'!T40</f>
        <v>0</v>
      </c>
    </row>
    <row r="2310" spans="1:7" x14ac:dyDescent="0.3">
      <c r="A2310" s="181">
        <v>2309</v>
      </c>
      <c r="B2310" s="181" t="str">
        <f t="shared" si="60"/>
        <v>0-6.10-26</v>
      </c>
      <c r="C2310" s="182">
        <f>'1. General information'!$R$8</f>
        <v>0</v>
      </c>
      <c r="D2310" s="182" t="s">
        <v>445</v>
      </c>
      <c r="E2310" s="195" t="s">
        <v>4325</v>
      </c>
      <c r="F2310" s="182" t="s">
        <v>4326</v>
      </c>
      <c r="G2310" s="184">
        <f>'6. Staff time'!T41</f>
        <v>0</v>
      </c>
    </row>
    <row r="2311" spans="1:7" x14ac:dyDescent="0.3">
      <c r="A2311" s="181">
        <v>2310</v>
      </c>
      <c r="B2311" s="181" t="str">
        <f t="shared" si="60"/>
        <v>0-6.10-27</v>
      </c>
      <c r="C2311" s="182">
        <f>'1. General information'!$R$8</f>
        <v>0</v>
      </c>
      <c r="D2311" s="182" t="s">
        <v>445</v>
      </c>
      <c r="E2311" s="195" t="s">
        <v>4327</v>
      </c>
      <c r="F2311" s="182" t="s">
        <v>4328</v>
      </c>
      <c r="G2311" s="184">
        <f>'6. Staff time'!T42</f>
        <v>0</v>
      </c>
    </row>
    <row r="2312" spans="1:7" x14ac:dyDescent="0.3">
      <c r="A2312" s="181">
        <v>2311</v>
      </c>
      <c r="B2312" s="181" t="str">
        <f t="shared" si="60"/>
        <v>0-6.10-28</v>
      </c>
      <c r="C2312" s="182">
        <f>'1. General information'!$R$8</f>
        <v>0</v>
      </c>
      <c r="D2312" s="182" t="s">
        <v>445</v>
      </c>
      <c r="E2312" s="195" t="s">
        <v>4329</v>
      </c>
      <c r="F2312" s="182" t="s">
        <v>4330</v>
      </c>
      <c r="G2312" s="184">
        <f>'6. Staff time'!T43</f>
        <v>0</v>
      </c>
    </row>
    <row r="2313" spans="1:7" x14ac:dyDescent="0.3">
      <c r="A2313" s="181">
        <v>2312</v>
      </c>
      <c r="B2313" s="181" t="str">
        <f t="shared" si="60"/>
        <v>0-6.10-29</v>
      </c>
      <c r="C2313" s="182">
        <f>'1. General information'!$R$8</f>
        <v>0</v>
      </c>
      <c r="D2313" s="182" t="s">
        <v>445</v>
      </c>
      <c r="E2313" s="195" t="s">
        <v>4331</v>
      </c>
      <c r="F2313" s="182" t="s">
        <v>4332</v>
      </c>
      <c r="G2313" s="184">
        <f>'6. Staff time'!T44</f>
        <v>0</v>
      </c>
    </row>
    <row r="2314" spans="1:7" x14ac:dyDescent="0.3">
      <c r="A2314" s="181">
        <v>2313</v>
      </c>
      <c r="B2314" s="181" t="str">
        <f t="shared" si="60"/>
        <v>0-6.10-30</v>
      </c>
      <c r="C2314" s="182">
        <f>'1. General information'!$R$8</f>
        <v>0</v>
      </c>
      <c r="D2314" s="182" t="s">
        <v>445</v>
      </c>
      <c r="E2314" s="195" t="s">
        <v>4333</v>
      </c>
      <c r="F2314" s="182" t="s">
        <v>4334</v>
      </c>
      <c r="G2314" s="184">
        <f>'6. Staff time'!T45</f>
        <v>0</v>
      </c>
    </row>
    <row r="2315" spans="1:7" x14ac:dyDescent="0.3">
      <c r="A2315" s="181">
        <v>2314</v>
      </c>
      <c r="B2315" s="181" t="str">
        <f t="shared" si="60"/>
        <v>0-6.10-31</v>
      </c>
      <c r="C2315" s="182">
        <f>'1. General information'!$R$8</f>
        <v>0</v>
      </c>
      <c r="D2315" s="182" t="s">
        <v>445</v>
      </c>
      <c r="E2315" s="195" t="s">
        <v>4335</v>
      </c>
      <c r="F2315" s="182" t="s">
        <v>4336</v>
      </c>
      <c r="G2315" s="184">
        <f>'6. Staff time'!T46</f>
        <v>0</v>
      </c>
    </row>
    <row r="2316" spans="1:7" x14ac:dyDescent="0.3">
      <c r="A2316" s="181">
        <v>2315</v>
      </c>
      <c r="B2316" s="181" t="str">
        <f t="shared" si="60"/>
        <v>0-6.10-32</v>
      </c>
      <c r="C2316" s="182">
        <f>'1. General information'!$R$8</f>
        <v>0</v>
      </c>
      <c r="D2316" s="182" t="s">
        <v>445</v>
      </c>
      <c r="E2316" s="195" t="s">
        <v>4337</v>
      </c>
      <c r="F2316" s="182" t="s">
        <v>4338</v>
      </c>
      <c r="G2316" s="184">
        <f>'6. Staff time'!T47</f>
        <v>0</v>
      </c>
    </row>
    <row r="2317" spans="1:7" x14ac:dyDescent="0.3">
      <c r="A2317" s="181">
        <v>2316</v>
      </c>
      <c r="B2317" s="181" t="str">
        <f t="shared" si="60"/>
        <v>0-6.10-33</v>
      </c>
      <c r="C2317" s="182">
        <f>'1. General information'!$R$8</f>
        <v>0</v>
      </c>
      <c r="D2317" s="182" t="s">
        <v>445</v>
      </c>
      <c r="E2317" s="195" t="s">
        <v>4339</v>
      </c>
      <c r="F2317" s="182" t="s">
        <v>4340</v>
      </c>
      <c r="G2317" s="184">
        <f>'6. Staff time'!T48</f>
        <v>0</v>
      </c>
    </row>
    <row r="2318" spans="1:7" x14ac:dyDescent="0.3">
      <c r="A2318" s="181">
        <v>2317</v>
      </c>
      <c r="B2318" s="181" t="str">
        <f t="shared" si="60"/>
        <v>0-6.10-34</v>
      </c>
      <c r="C2318" s="182">
        <f>'1. General information'!$R$8</f>
        <v>0</v>
      </c>
      <c r="D2318" s="182" t="s">
        <v>445</v>
      </c>
      <c r="E2318" s="195" t="s">
        <v>4341</v>
      </c>
      <c r="F2318" s="182" t="s">
        <v>4342</v>
      </c>
      <c r="G2318" s="184">
        <f>'6. Staff time'!T49</f>
        <v>0</v>
      </c>
    </row>
    <row r="2319" spans="1:7" x14ac:dyDescent="0.3">
      <c r="A2319" s="181">
        <v>2318</v>
      </c>
      <c r="B2319" s="181" t="str">
        <f t="shared" si="60"/>
        <v>0-6.10-35</v>
      </c>
      <c r="C2319" s="182">
        <f>'1. General information'!$R$8</f>
        <v>0</v>
      </c>
      <c r="D2319" s="182" t="s">
        <v>445</v>
      </c>
      <c r="E2319" s="195" t="s">
        <v>4343</v>
      </c>
      <c r="F2319" s="182" t="s">
        <v>4344</v>
      </c>
      <c r="G2319" s="184">
        <f>'6. Staff time'!T50</f>
        <v>0</v>
      </c>
    </row>
    <row r="2320" spans="1:7" x14ac:dyDescent="0.3">
      <c r="A2320" s="181">
        <v>2319</v>
      </c>
      <c r="B2320" s="181" t="str">
        <f t="shared" si="60"/>
        <v>0-6.10-36</v>
      </c>
      <c r="C2320" s="182">
        <f>'1. General information'!$R$8</f>
        <v>0</v>
      </c>
      <c r="D2320" s="182" t="s">
        <v>445</v>
      </c>
      <c r="E2320" s="195" t="s">
        <v>4345</v>
      </c>
      <c r="F2320" s="182" t="s">
        <v>4346</v>
      </c>
      <c r="G2320" s="184">
        <f>'6. Staff time'!T51</f>
        <v>0</v>
      </c>
    </row>
    <row r="2321" spans="1:7" x14ac:dyDescent="0.3">
      <c r="A2321" s="181">
        <v>2320</v>
      </c>
      <c r="B2321" s="181" t="str">
        <f t="shared" si="60"/>
        <v>0-6.10-37</v>
      </c>
      <c r="C2321" s="182">
        <f>'1. General information'!$R$8</f>
        <v>0</v>
      </c>
      <c r="D2321" s="182" t="s">
        <v>445</v>
      </c>
      <c r="E2321" s="195" t="s">
        <v>4347</v>
      </c>
      <c r="F2321" s="182" t="s">
        <v>4348</v>
      </c>
      <c r="G2321" s="184">
        <f>'6. Staff time'!T52</f>
        <v>0</v>
      </c>
    </row>
    <row r="2322" spans="1:7" x14ac:dyDescent="0.3">
      <c r="A2322" s="181">
        <v>2321</v>
      </c>
      <c r="B2322" s="181" t="str">
        <f t="shared" si="60"/>
        <v>0-6.10-38</v>
      </c>
      <c r="C2322" s="182">
        <f>'1. General information'!$R$8</f>
        <v>0</v>
      </c>
      <c r="D2322" s="182" t="s">
        <v>445</v>
      </c>
      <c r="E2322" s="195" t="s">
        <v>4349</v>
      </c>
      <c r="F2322" s="182" t="s">
        <v>4350</v>
      </c>
      <c r="G2322" s="184">
        <f>'6. Staff time'!T53</f>
        <v>0</v>
      </c>
    </row>
    <row r="2323" spans="1:7" x14ac:dyDescent="0.3">
      <c r="A2323" s="181">
        <v>2322</v>
      </c>
      <c r="B2323" s="181" t="str">
        <f t="shared" si="60"/>
        <v>0-6.10-39</v>
      </c>
      <c r="C2323" s="182">
        <f>'1. General information'!$R$8</f>
        <v>0</v>
      </c>
      <c r="D2323" s="182" t="s">
        <v>445</v>
      </c>
      <c r="E2323" s="195" t="s">
        <v>4351</v>
      </c>
      <c r="F2323" s="182" t="s">
        <v>4352</v>
      </c>
      <c r="G2323" s="184">
        <f>'6. Staff time'!T54</f>
        <v>0</v>
      </c>
    </row>
    <row r="2324" spans="1:7" x14ac:dyDescent="0.3">
      <c r="A2324" s="181">
        <v>2323</v>
      </c>
      <c r="B2324" s="181" t="str">
        <f t="shared" si="60"/>
        <v>0-6.10-40</v>
      </c>
      <c r="C2324" s="182">
        <f>'1. General information'!$R$8</f>
        <v>0</v>
      </c>
      <c r="D2324" s="182" t="s">
        <v>445</v>
      </c>
      <c r="E2324" s="195" t="s">
        <v>4353</v>
      </c>
      <c r="F2324" s="182" t="s">
        <v>4354</v>
      </c>
      <c r="G2324" s="184">
        <f>'6. Staff time'!T55</f>
        <v>0</v>
      </c>
    </row>
    <row r="2325" spans="1:7" x14ac:dyDescent="0.3">
      <c r="A2325" s="181">
        <v>2324</v>
      </c>
      <c r="B2325" s="181" t="str">
        <f t="shared" si="60"/>
        <v>0-6.10-41</v>
      </c>
      <c r="C2325" s="182">
        <f>'1. General information'!$R$8</f>
        <v>0</v>
      </c>
      <c r="D2325" s="182" t="s">
        <v>445</v>
      </c>
      <c r="E2325" s="195" t="s">
        <v>4355</v>
      </c>
      <c r="F2325" s="182" t="s">
        <v>4356</v>
      </c>
      <c r="G2325" s="184">
        <f>'6. Staff time'!T56</f>
        <v>0</v>
      </c>
    </row>
    <row r="2326" spans="1:7" x14ac:dyDescent="0.3">
      <c r="A2326" s="181">
        <v>2325</v>
      </c>
      <c r="B2326" s="181" t="str">
        <f t="shared" si="60"/>
        <v>0-6.10-42</v>
      </c>
      <c r="C2326" s="182">
        <f>'1. General information'!$R$8</f>
        <v>0</v>
      </c>
      <c r="D2326" s="182" t="s">
        <v>445</v>
      </c>
      <c r="E2326" s="195" t="s">
        <v>4357</v>
      </c>
      <c r="F2326" s="182" t="s">
        <v>4358</v>
      </c>
      <c r="G2326" s="184">
        <f>'6. Staff time'!T57</f>
        <v>0</v>
      </c>
    </row>
    <row r="2327" spans="1:7" x14ac:dyDescent="0.3">
      <c r="A2327" s="181">
        <v>2326</v>
      </c>
      <c r="B2327" s="181" t="str">
        <f t="shared" si="60"/>
        <v>0-6.10-43</v>
      </c>
      <c r="C2327" s="182">
        <f>'1. General information'!$R$8</f>
        <v>0</v>
      </c>
      <c r="D2327" s="182" t="s">
        <v>445</v>
      </c>
      <c r="E2327" s="195" t="s">
        <v>4359</v>
      </c>
      <c r="F2327" s="182" t="s">
        <v>4360</v>
      </c>
      <c r="G2327" s="184">
        <f>'6. Staff time'!T58</f>
        <v>0</v>
      </c>
    </row>
    <row r="2328" spans="1:7" x14ac:dyDescent="0.3">
      <c r="A2328" s="181">
        <v>2327</v>
      </c>
      <c r="B2328" s="181" t="str">
        <f t="shared" si="60"/>
        <v>0-6.10-44</v>
      </c>
      <c r="C2328" s="182">
        <f>'1. General information'!$R$8</f>
        <v>0</v>
      </c>
      <c r="D2328" s="182" t="s">
        <v>445</v>
      </c>
      <c r="E2328" s="195" t="s">
        <v>4361</v>
      </c>
      <c r="F2328" s="182" t="s">
        <v>4362</v>
      </c>
      <c r="G2328" s="184">
        <f>'6. Staff time'!T59</f>
        <v>0</v>
      </c>
    </row>
    <row r="2329" spans="1:7" x14ac:dyDescent="0.3">
      <c r="A2329" s="181">
        <v>2328</v>
      </c>
      <c r="B2329" s="181" t="str">
        <f t="shared" si="60"/>
        <v>0-6.10-45</v>
      </c>
      <c r="C2329" s="182">
        <f>'1. General information'!$R$8</f>
        <v>0</v>
      </c>
      <c r="D2329" s="182" t="s">
        <v>445</v>
      </c>
      <c r="E2329" s="195" t="s">
        <v>4363</v>
      </c>
      <c r="F2329" s="182" t="s">
        <v>4364</v>
      </c>
      <c r="G2329" s="184">
        <f>'6. Staff time'!T60</f>
        <v>0</v>
      </c>
    </row>
    <row r="2330" spans="1:7" x14ac:dyDescent="0.3">
      <c r="A2330" s="181">
        <v>2329</v>
      </c>
      <c r="B2330" s="181" t="str">
        <f t="shared" si="60"/>
        <v>0-6.10-46</v>
      </c>
      <c r="C2330" s="182">
        <f>'1. General information'!$R$8</f>
        <v>0</v>
      </c>
      <c r="D2330" s="182" t="s">
        <v>445</v>
      </c>
      <c r="E2330" s="195" t="s">
        <v>4365</v>
      </c>
      <c r="F2330" s="182" t="s">
        <v>4366</v>
      </c>
      <c r="G2330" s="184">
        <f>'6. Staff time'!T61</f>
        <v>0</v>
      </c>
    </row>
    <row r="2331" spans="1:7" x14ac:dyDescent="0.3">
      <c r="A2331" s="181">
        <v>2330</v>
      </c>
      <c r="B2331" s="181" t="str">
        <f t="shared" si="60"/>
        <v>0-6.10-47</v>
      </c>
      <c r="C2331" s="182">
        <f>'1. General information'!$R$8</f>
        <v>0</v>
      </c>
      <c r="D2331" s="182" t="s">
        <v>445</v>
      </c>
      <c r="E2331" s="195" t="s">
        <v>4367</v>
      </c>
      <c r="F2331" s="182" t="s">
        <v>4368</v>
      </c>
      <c r="G2331" s="184">
        <f>'6. Staff time'!T62</f>
        <v>0</v>
      </c>
    </row>
    <row r="2332" spans="1:7" x14ac:dyDescent="0.3">
      <c r="A2332" s="181">
        <v>2331</v>
      </c>
      <c r="B2332" s="181" t="str">
        <f t="shared" si="60"/>
        <v>0-6.10-48</v>
      </c>
      <c r="C2332" s="182">
        <f>'1. General information'!$R$8</f>
        <v>0</v>
      </c>
      <c r="D2332" s="182" t="s">
        <v>445</v>
      </c>
      <c r="E2332" s="195" t="s">
        <v>4369</v>
      </c>
      <c r="F2332" s="182" t="s">
        <v>4370</v>
      </c>
      <c r="G2332" s="184">
        <f>'6. Staff time'!T63</f>
        <v>0</v>
      </c>
    </row>
    <row r="2333" spans="1:7" x14ac:dyDescent="0.3">
      <c r="A2333" s="181">
        <v>2332</v>
      </c>
      <c r="B2333" s="181" t="str">
        <f t="shared" si="60"/>
        <v>0-6.10-49</v>
      </c>
      <c r="C2333" s="182">
        <f>'1. General information'!$R$8</f>
        <v>0</v>
      </c>
      <c r="D2333" s="182" t="s">
        <v>445</v>
      </c>
      <c r="E2333" s="195" t="s">
        <v>4371</v>
      </c>
      <c r="F2333" s="182" t="s">
        <v>4372</v>
      </c>
      <c r="G2333" s="184">
        <f>'6. Staff time'!T64</f>
        <v>0</v>
      </c>
    </row>
    <row r="2334" spans="1:7" x14ac:dyDescent="0.3">
      <c r="A2334" s="181">
        <v>2333</v>
      </c>
      <c r="B2334" s="181" t="str">
        <f t="shared" si="60"/>
        <v>0-6.10-50</v>
      </c>
      <c r="C2334" s="182">
        <f>'1. General information'!$R$8</f>
        <v>0</v>
      </c>
      <c r="D2334" s="182" t="s">
        <v>445</v>
      </c>
      <c r="E2334" s="195" t="s">
        <v>4373</v>
      </c>
      <c r="F2334" s="182" t="s">
        <v>4374</v>
      </c>
      <c r="G2334" s="184">
        <f>'6. Staff time'!T65</f>
        <v>0</v>
      </c>
    </row>
    <row r="2335" spans="1:7" x14ac:dyDescent="0.3">
      <c r="A2335" s="181">
        <v>2334</v>
      </c>
      <c r="B2335" s="181" t="str">
        <f t="shared" si="60"/>
        <v>0-6.10-51</v>
      </c>
      <c r="C2335" s="182">
        <f>'1. General information'!$R$8</f>
        <v>0</v>
      </c>
      <c r="D2335" s="182" t="s">
        <v>445</v>
      </c>
      <c r="E2335" s="195" t="s">
        <v>4375</v>
      </c>
      <c r="F2335" s="182" t="s">
        <v>4376</v>
      </c>
      <c r="G2335" s="184">
        <f>'6. Staff time'!T66</f>
        <v>0</v>
      </c>
    </row>
    <row r="2336" spans="1:7" x14ac:dyDescent="0.3">
      <c r="A2336" s="181">
        <v>2335</v>
      </c>
      <c r="B2336" s="181" t="str">
        <f t="shared" si="60"/>
        <v>0-6.10-52</v>
      </c>
      <c r="C2336" s="182">
        <f>'1. General information'!$R$8</f>
        <v>0</v>
      </c>
      <c r="D2336" s="182" t="s">
        <v>445</v>
      </c>
      <c r="E2336" s="195" t="s">
        <v>4377</v>
      </c>
      <c r="F2336" s="182" t="s">
        <v>4378</v>
      </c>
      <c r="G2336" s="184">
        <f>'6. Staff time'!T67</f>
        <v>0</v>
      </c>
    </row>
    <row r="2337" spans="1:7" x14ac:dyDescent="0.3">
      <c r="A2337" s="181">
        <v>2336</v>
      </c>
      <c r="B2337" s="181" t="str">
        <f t="shared" si="60"/>
        <v>0-6.10-53</v>
      </c>
      <c r="C2337" s="182">
        <f>'1. General information'!$R$8</f>
        <v>0</v>
      </c>
      <c r="D2337" s="182" t="s">
        <v>445</v>
      </c>
      <c r="E2337" s="195" t="s">
        <v>4379</v>
      </c>
      <c r="F2337" s="182" t="s">
        <v>4380</v>
      </c>
      <c r="G2337" s="184">
        <f>'6. Staff time'!T68</f>
        <v>0</v>
      </c>
    </row>
    <row r="2338" spans="1:7" x14ac:dyDescent="0.3">
      <c r="A2338" s="181">
        <v>2337</v>
      </c>
      <c r="B2338" s="181" t="str">
        <f t="shared" si="60"/>
        <v>0-6.10-54</v>
      </c>
      <c r="C2338" s="182">
        <f>'1. General information'!$R$8</f>
        <v>0</v>
      </c>
      <c r="D2338" s="182" t="s">
        <v>445</v>
      </c>
      <c r="E2338" s="195" t="s">
        <v>4381</v>
      </c>
      <c r="F2338" s="182" t="s">
        <v>4382</v>
      </c>
      <c r="G2338" s="184">
        <f>'6. Staff time'!T69</f>
        <v>0</v>
      </c>
    </row>
    <row r="2339" spans="1:7" x14ac:dyDescent="0.3">
      <c r="A2339" s="181">
        <v>2338</v>
      </c>
      <c r="B2339" s="181" t="str">
        <f t="shared" si="60"/>
        <v>0-6.10-55</v>
      </c>
      <c r="C2339" s="182">
        <f>'1. General information'!$R$8</f>
        <v>0</v>
      </c>
      <c r="D2339" s="182" t="s">
        <v>445</v>
      </c>
      <c r="E2339" s="195" t="s">
        <v>4383</v>
      </c>
      <c r="F2339" s="182" t="s">
        <v>4384</v>
      </c>
      <c r="G2339" s="184">
        <f>'6. Staff time'!T70</f>
        <v>0</v>
      </c>
    </row>
    <row r="2340" spans="1:7" x14ac:dyDescent="0.3">
      <c r="A2340" s="181">
        <v>2339</v>
      </c>
      <c r="B2340" s="181" t="str">
        <f t="shared" si="60"/>
        <v>0-6.10-56</v>
      </c>
      <c r="C2340" s="182">
        <f>'1. General information'!$R$8</f>
        <v>0</v>
      </c>
      <c r="D2340" s="182" t="s">
        <v>445</v>
      </c>
      <c r="E2340" s="195" t="s">
        <v>4385</v>
      </c>
      <c r="F2340" s="182" t="s">
        <v>4386</v>
      </c>
      <c r="G2340" s="184">
        <f>'6. Staff time'!T71</f>
        <v>0</v>
      </c>
    </row>
    <row r="2341" spans="1:7" x14ac:dyDescent="0.3">
      <c r="A2341" s="181">
        <v>2340</v>
      </c>
      <c r="B2341" s="181" t="str">
        <f t="shared" si="60"/>
        <v>0-6.10-57</v>
      </c>
      <c r="C2341" s="182">
        <f>'1. General information'!$R$8</f>
        <v>0</v>
      </c>
      <c r="D2341" s="182" t="s">
        <v>445</v>
      </c>
      <c r="E2341" s="195" t="s">
        <v>4387</v>
      </c>
      <c r="F2341" s="182" t="s">
        <v>4388</v>
      </c>
      <c r="G2341" s="184">
        <f>'6. Staff time'!T72</f>
        <v>0</v>
      </c>
    </row>
    <row r="2342" spans="1:7" x14ac:dyDescent="0.3">
      <c r="A2342" s="181">
        <v>2341</v>
      </c>
      <c r="B2342" s="181" t="str">
        <f t="shared" si="60"/>
        <v>0-6.10-58</v>
      </c>
      <c r="C2342" s="182">
        <f>'1. General information'!$R$8</f>
        <v>0</v>
      </c>
      <c r="D2342" s="182" t="s">
        <v>445</v>
      </c>
      <c r="E2342" s="195" t="s">
        <v>4389</v>
      </c>
      <c r="F2342" s="182" t="s">
        <v>4390</v>
      </c>
      <c r="G2342" s="184">
        <f>'6. Staff time'!T73</f>
        <v>0</v>
      </c>
    </row>
    <row r="2343" spans="1:7" x14ac:dyDescent="0.3">
      <c r="A2343" s="181">
        <v>2342</v>
      </c>
      <c r="B2343" s="181" t="str">
        <f t="shared" si="60"/>
        <v>0-6.10-59</v>
      </c>
      <c r="C2343" s="182">
        <f>'1. General information'!$R$8</f>
        <v>0</v>
      </c>
      <c r="D2343" s="182" t="s">
        <v>445</v>
      </c>
      <c r="E2343" s="195" t="s">
        <v>4391</v>
      </c>
      <c r="F2343" s="182" t="s">
        <v>4392</v>
      </c>
      <c r="G2343" s="184">
        <f>'6. Staff time'!T74</f>
        <v>0</v>
      </c>
    </row>
    <row r="2344" spans="1:7" x14ac:dyDescent="0.3">
      <c r="A2344" s="181">
        <v>2343</v>
      </c>
      <c r="B2344" s="181" t="str">
        <f t="shared" si="60"/>
        <v>0-6.10-60</v>
      </c>
      <c r="C2344" s="182">
        <f>'1. General information'!$R$8</f>
        <v>0</v>
      </c>
      <c r="D2344" s="182" t="s">
        <v>445</v>
      </c>
      <c r="E2344" s="195" t="s">
        <v>4393</v>
      </c>
      <c r="F2344" s="182" t="s">
        <v>4394</v>
      </c>
      <c r="G2344" s="184">
        <f>'6. Staff time'!T75</f>
        <v>0</v>
      </c>
    </row>
    <row r="2345" spans="1:7" x14ac:dyDescent="0.3">
      <c r="A2345" s="181">
        <v>2344</v>
      </c>
      <c r="B2345" s="181" t="str">
        <f t="shared" si="60"/>
        <v>0-6.10-61</v>
      </c>
      <c r="C2345" s="182">
        <f>'1. General information'!$R$8</f>
        <v>0</v>
      </c>
      <c r="D2345" s="182" t="s">
        <v>445</v>
      </c>
      <c r="E2345" s="195" t="s">
        <v>4395</v>
      </c>
      <c r="F2345" s="182" t="s">
        <v>4396</v>
      </c>
      <c r="G2345" s="184">
        <f>'6. Staff time'!T76</f>
        <v>0</v>
      </c>
    </row>
    <row r="2346" spans="1:7" x14ac:dyDescent="0.3">
      <c r="A2346" s="181">
        <v>2345</v>
      </c>
      <c r="B2346" s="181" t="str">
        <f t="shared" si="60"/>
        <v>0-6.10-62</v>
      </c>
      <c r="C2346" s="182">
        <f>'1. General information'!$R$8</f>
        <v>0</v>
      </c>
      <c r="D2346" s="182" t="s">
        <v>445</v>
      </c>
      <c r="E2346" s="195" t="s">
        <v>4397</v>
      </c>
      <c r="F2346" s="182" t="s">
        <v>4398</v>
      </c>
      <c r="G2346" s="184">
        <f>'6. Staff time'!T77</f>
        <v>0</v>
      </c>
    </row>
    <row r="2347" spans="1:7" x14ac:dyDescent="0.3">
      <c r="A2347" s="181">
        <v>2346</v>
      </c>
      <c r="B2347" s="181" t="str">
        <f t="shared" si="60"/>
        <v>0-6.10-63</v>
      </c>
      <c r="C2347" s="182">
        <f>'1. General information'!$R$8</f>
        <v>0</v>
      </c>
      <c r="D2347" s="182" t="s">
        <v>445</v>
      </c>
      <c r="E2347" s="195" t="s">
        <v>4399</v>
      </c>
      <c r="F2347" s="182" t="s">
        <v>4400</v>
      </c>
      <c r="G2347" s="184">
        <f>'6. Staff time'!T78</f>
        <v>0</v>
      </c>
    </row>
    <row r="2348" spans="1:7" x14ac:dyDescent="0.3">
      <c r="A2348" s="181">
        <v>2347</v>
      </c>
      <c r="B2348" s="181" t="str">
        <f t="shared" si="60"/>
        <v>0-6.10-64</v>
      </c>
      <c r="C2348" s="182">
        <f>'1. General information'!$R$8</f>
        <v>0</v>
      </c>
      <c r="D2348" s="182" t="s">
        <v>445</v>
      </c>
      <c r="E2348" s="195" t="s">
        <v>4401</v>
      </c>
      <c r="F2348" s="182" t="s">
        <v>4402</v>
      </c>
      <c r="G2348" s="184">
        <f>'6. Staff time'!T79</f>
        <v>0</v>
      </c>
    </row>
    <row r="2349" spans="1:7" x14ac:dyDescent="0.3">
      <c r="A2349" s="181">
        <v>2348</v>
      </c>
      <c r="B2349" s="181" t="str">
        <f t="shared" si="60"/>
        <v>0-6.10-65</v>
      </c>
      <c r="C2349" s="182">
        <f>'1. General information'!$R$8</f>
        <v>0</v>
      </c>
      <c r="D2349" s="182" t="s">
        <v>445</v>
      </c>
      <c r="E2349" s="195" t="s">
        <v>4403</v>
      </c>
      <c r="F2349" s="182" t="s">
        <v>4404</v>
      </c>
      <c r="G2349" s="184">
        <f>'6. Staff time'!T80</f>
        <v>0</v>
      </c>
    </row>
    <row r="2350" spans="1:7" x14ac:dyDescent="0.3">
      <c r="A2350" s="181">
        <v>2349</v>
      </c>
      <c r="B2350" s="181" t="str">
        <f t="shared" si="60"/>
        <v>0-6.10-66</v>
      </c>
      <c r="C2350" s="182">
        <f>'1. General information'!$R$8</f>
        <v>0</v>
      </c>
      <c r="D2350" s="182" t="s">
        <v>445</v>
      </c>
      <c r="E2350" s="195" t="s">
        <v>4405</v>
      </c>
      <c r="F2350" s="182" t="s">
        <v>4406</v>
      </c>
      <c r="G2350" s="184">
        <f>'6. Staff time'!T81</f>
        <v>0</v>
      </c>
    </row>
    <row r="2351" spans="1:7" x14ac:dyDescent="0.3">
      <c r="A2351" s="181">
        <v>2350</v>
      </c>
      <c r="B2351" s="181" t="str">
        <f t="shared" si="60"/>
        <v>0-6.10-67</v>
      </c>
      <c r="C2351" s="182">
        <f>'1. General information'!$R$8</f>
        <v>0</v>
      </c>
      <c r="D2351" s="182" t="s">
        <v>445</v>
      </c>
      <c r="E2351" s="195" t="s">
        <v>4407</v>
      </c>
      <c r="F2351" s="182" t="s">
        <v>4408</v>
      </c>
      <c r="G2351" s="184">
        <f>'6. Staff time'!T82</f>
        <v>0</v>
      </c>
    </row>
    <row r="2352" spans="1:7" x14ac:dyDescent="0.3">
      <c r="A2352" s="181">
        <v>2351</v>
      </c>
      <c r="B2352" s="181" t="str">
        <f t="shared" si="60"/>
        <v>0-6.10-68</v>
      </c>
      <c r="C2352" s="182">
        <f>'1. General information'!$R$8</f>
        <v>0</v>
      </c>
      <c r="D2352" s="182" t="s">
        <v>445</v>
      </c>
      <c r="E2352" s="195" t="s">
        <v>4409</v>
      </c>
      <c r="F2352" s="182" t="s">
        <v>4410</v>
      </c>
      <c r="G2352" s="184">
        <f>'6. Staff time'!T83</f>
        <v>0</v>
      </c>
    </row>
    <row r="2353" spans="1:7" x14ac:dyDescent="0.3">
      <c r="A2353" s="181">
        <v>2352</v>
      </c>
      <c r="B2353" s="181" t="str">
        <f t="shared" si="60"/>
        <v>0-6.10-69</v>
      </c>
      <c r="C2353" s="182">
        <f>'1. General information'!$R$8</f>
        <v>0</v>
      </c>
      <c r="D2353" s="182" t="s">
        <v>445</v>
      </c>
      <c r="E2353" s="195" t="s">
        <v>4411</v>
      </c>
      <c r="F2353" s="182" t="s">
        <v>4412</v>
      </c>
      <c r="G2353" s="184">
        <f>'6. Staff time'!T84</f>
        <v>0</v>
      </c>
    </row>
    <row r="2354" spans="1:7" x14ac:dyDescent="0.3">
      <c r="A2354" s="181">
        <v>2353</v>
      </c>
      <c r="B2354" s="181" t="str">
        <f t="shared" si="60"/>
        <v>0-6.10-70</v>
      </c>
      <c r="C2354" s="182">
        <f>'1. General information'!$R$8</f>
        <v>0</v>
      </c>
      <c r="D2354" s="182" t="s">
        <v>445</v>
      </c>
      <c r="E2354" s="195" t="s">
        <v>4413</v>
      </c>
      <c r="F2354" s="182" t="s">
        <v>4414</v>
      </c>
      <c r="G2354" s="184">
        <f>'6. Staff time'!T85</f>
        <v>0</v>
      </c>
    </row>
    <row r="2355" spans="1:7" x14ac:dyDescent="0.3">
      <c r="A2355" s="181">
        <v>2354</v>
      </c>
      <c r="B2355" s="181" t="str">
        <f t="shared" si="60"/>
        <v>0-6.10-71</v>
      </c>
      <c r="C2355" s="182">
        <f>'1. General information'!$R$8</f>
        <v>0</v>
      </c>
      <c r="D2355" s="182" t="s">
        <v>445</v>
      </c>
      <c r="E2355" s="195" t="s">
        <v>4415</v>
      </c>
      <c r="F2355" s="182" t="s">
        <v>4416</v>
      </c>
      <c r="G2355" s="184">
        <f>'6. Staff time'!T86</f>
        <v>0</v>
      </c>
    </row>
    <row r="2356" spans="1:7" x14ac:dyDescent="0.3">
      <c r="A2356" s="181">
        <v>2355</v>
      </c>
      <c r="B2356" s="181" t="str">
        <f t="shared" ref="B2356:B2419" si="61">CONCATENATE(LEFT(C2356,2),"-",E2356)</f>
        <v>0-6.10-72</v>
      </c>
      <c r="C2356" s="182">
        <f>'1. General information'!$R$8</f>
        <v>0</v>
      </c>
      <c r="D2356" s="182" t="s">
        <v>445</v>
      </c>
      <c r="E2356" s="195" t="s">
        <v>4417</v>
      </c>
      <c r="F2356" s="182" t="s">
        <v>4418</v>
      </c>
      <c r="G2356" s="184">
        <f>'6. Staff time'!T87</f>
        <v>0</v>
      </c>
    </row>
    <row r="2357" spans="1:7" x14ac:dyDescent="0.3">
      <c r="A2357" s="181">
        <v>2356</v>
      </c>
      <c r="B2357" s="181" t="str">
        <f t="shared" si="61"/>
        <v>0-6.10-73</v>
      </c>
      <c r="C2357" s="182">
        <f>'1. General information'!$R$8</f>
        <v>0</v>
      </c>
      <c r="D2357" s="182" t="s">
        <v>445</v>
      </c>
      <c r="E2357" s="195" t="s">
        <v>4419</v>
      </c>
      <c r="F2357" s="182" t="s">
        <v>4420</v>
      </c>
      <c r="G2357" s="184">
        <f>'6. Staff time'!T88</f>
        <v>0</v>
      </c>
    </row>
    <row r="2358" spans="1:7" x14ac:dyDescent="0.3">
      <c r="A2358" s="181">
        <v>2357</v>
      </c>
      <c r="B2358" s="181" t="str">
        <f t="shared" si="61"/>
        <v>0-6.10-74</v>
      </c>
      <c r="C2358" s="182">
        <f>'1. General information'!$R$8</f>
        <v>0</v>
      </c>
      <c r="D2358" s="182" t="s">
        <v>445</v>
      </c>
      <c r="E2358" s="195" t="s">
        <v>4421</v>
      </c>
      <c r="F2358" s="182" t="s">
        <v>4422</v>
      </c>
      <c r="G2358" s="184">
        <f>'6. Staff time'!T89</f>
        <v>0</v>
      </c>
    </row>
    <row r="2359" spans="1:7" x14ac:dyDescent="0.3">
      <c r="A2359" s="181">
        <v>2358</v>
      </c>
      <c r="B2359" s="181" t="str">
        <f t="shared" si="61"/>
        <v>0-6.10-75</v>
      </c>
      <c r="C2359" s="182">
        <f>'1. General information'!$R$8</f>
        <v>0</v>
      </c>
      <c r="D2359" s="182" t="s">
        <v>445</v>
      </c>
      <c r="E2359" s="195" t="s">
        <v>4423</v>
      </c>
      <c r="F2359" s="182" t="s">
        <v>4424</v>
      </c>
      <c r="G2359" s="184">
        <f>'6. Staff time'!T90</f>
        <v>0</v>
      </c>
    </row>
    <row r="2360" spans="1:7" x14ac:dyDescent="0.3">
      <c r="A2360" s="181">
        <v>2359</v>
      </c>
      <c r="B2360" s="181" t="str">
        <f t="shared" si="61"/>
        <v>0-6.10-76</v>
      </c>
      <c r="C2360" s="182">
        <f>'1. General information'!$R$8</f>
        <v>0</v>
      </c>
      <c r="D2360" s="182" t="s">
        <v>445</v>
      </c>
      <c r="E2360" s="195" t="s">
        <v>4425</v>
      </c>
      <c r="F2360" s="182" t="s">
        <v>4426</v>
      </c>
      <c r="G2360" s="184">
        <f>'6. Staff time'!T91</f>
        <v>0</v>
      </c>
    </row>
    <row r="2361" spans="1:7" x14ac:dyDescent="0.3">
      <c r="A2361" s="181">
        <v>2360</v>
      </c>
      <c r="B2361" s="181" t="str">
        <f t="shared" si="61"/>
        <v>0-6.10-77</v>
      </c>
      <c r="C2361" s="182">
        <f>'1. General information'!$R$8</f>
        <v>0</v>
      </c>
      <c r="D2361" s="182" t="s">
        <v>445</v>
      </c>
      <c r="E2361" s="195" t="s">
        <v>4427</v>
      </c>
      <c r="F2361" s="182" t="s">
        <v>4428</v>
      </c>
      <c r="G2361" s="184">
        <f>'6. Staff time'!T92</f>
        <v>0</v>
      </c>
    </row>
    <row r="2362" spans="1:7" x14ac:dyDescent="0.3">
      <c r="A2362" s="181">
        <v>2361</v>
      </c>
      <c r="B2362" s="181" t="str">
        <f t="shared" si="61"/>
        <v>0-6.10-78</v>
      </c>
      <c r="C2362" s="182">
        <f>'1. General information'!$R$8</f>
        <v>0</v>
      </c>
      <c r="D2362" s="182" t="s">
        <v>445</v>
      </c>
      <c r="E2362" s="195" t="s">
        <v>4429</v>
      </c>
      <c r="F2362" s="182" t="s">
        <v>4430</v>
      </c>
      <c r="G2362" s="184">
        <f>'6. Staff time'!T93</f>
        <v>0</v>
      </c>
    </row>
    <row r="2363" spans="1:7" x14ac:dyDescent="0.3">
      <c r="A2363" s="181">
        <v>2362</v>
      </c>
      <c r="B2363" s="181" t="str">
        <f t="shared" si="61"/>
        <v>0-6.10-79</v>
      </c>
      <c r="C2363" s="182">
        <f>'1. General information'!$R$8</f>
        <v>0</v>
      </c>
      <c r="D2363" s="182" t="s">
        <v>445</v>
      </c>
      <c r="E2363" s="195" t="s">
        <v>4431</v>
      </c>
      <c r="F2363" s="182" t="s">
        <v>4432</v>
      </c>
      <c r="G2363" s="184">
        <f>'6. Staff time'!T94</f>
        <v>0</v>
      </c>
    </row>
    <row r="2364" spans="1:7" x14ac:dyDescent="0.3">
      <c r="A2364" s="181">
        <v>2363</v>
      </c>
      <c r="B2364" s="181" t="str">
        <f t="shared" si="61"/>
        <v>0-6.10-80</v>
      </c>
      <c r="C2364" s="182">
        <f>'1. General information'!$R$8</f>
        <v>0</v>
      </c>
      <c r="D2364" s="182" t="s">
        <v>445</v>
      </c>
      <c r="E2364" s="195" t="s">
        <v>4433</v>
      </c>
      <c r="F2364" s="182" t="s">
        <v>4434</v>
      </c>
      <c r="G2364" s="184">
        <f>'6. Staff time'!T95</f>
        <v>0</v>
      </c>
    </row>
    <row r="2365" spans="1:7" x14ac:dyDescent="0.3">
      <c r="A2365" s="181">
        <v>2364</v>
      </c>
      <c r="B2365" s="181" t="str">
        <f t="shared" si="61"/>
        <v>0-6.10-81</v>
      </c>
      <c r="C2365" s="182">
        <f>'1. General information'!$R$8</f>
        <v>0</v>
      </c>
      <c r="D2365" s="182" t="s">
        <v>445</v>
      </c>
      <c r="E2365" s="195" t="s">
        <v>4435</v>
      </c>
      <c r="F2365" s="182" t="s">
        <v>4436</v>
      </c>
      <c r="G2365" s="184">
        <f>'6. Staff time'!T96</f>
        <v>0</v>
      </c>
    </row>
    <row r="2366" spans="1:7" x14ac:dyDescent="0.3">
      <c r="A2366" s="181">
        <v>2365</v>
      </c>
      <c r="B2366" s="181" t="str">
        <f t="shared" si="61"/>
        <v>0-6.10-82</v>
      </c>
      <c r="C2366" s="182">
        <f>'1. General information'!$R$8</f>
        <v>0</v>
      </c>
      <c r="D2366" s="182" t="s">
        <v>445</v>
      </c>
      <c r="E2366" s="195" t="s">
        <v>4437</v>
      </c>
      <c r="F2366" s="182" t="s">
        <v>4438</v>
      </c>
      <c r="G2366" s="184">
        <f>'6. Staff time'!T97</f>
        <v>0</v>
      </c>
    </row>
    <row r="2367" spans="1:7" x14ac:dyDescent="0.3">
      <c r="A2367" s="181">
        <v>2366</v>
      </c>
      <c r="B2367" s="181" t="str">
        <f t="shared" si="61"/>
        <v>0-6.10-83</v>
      </c>
      <c r="C2367" s="182">
        <f>'1. General information'!$R$8</f>
        <v>0</v>
      </c>
      <c r="D2367" s="182" t="s">
        <v>445</v>
      </c>
      <c r="E2367" s="195" t="s">
        <v>4439</v>
      </c>
      <c r="F2367" s="182" t="s">
        <v>4440</v>
      </c>
      <c r="G2367" s="184">
        <f>'6. Staff time'!T98</f>
        <v>0</v>
      </c>
    </row>
    <row r="2368" spans="1:7" x14ac:dyDescent="0.3">
      <c r="A2368" s="181">
        <v>2367</v>
      </c>
      <c r="B2368" s="181" t="str">
        <f t="shared" si="61"/>
        <v>0-6.10-84</v>
      </c>
      <c r="C2368" s="182">
        <f>'1. General information'!$R$8</f>
        <v>0</v>
      </c>
      <c r="D2368" s="182" t="s">
        <v>445</v>
      </c>
      <c r="E2368" s="195" t="s">
        <v>4441</v>
      </c>
      <c r="F2368" s="182" t="s">
        <v>4442</v>
      </c>
      <c r="G2368" s="184">
        <f>'6. Staff time'!T99</f>
        <v>0</v>
      </c>
    </row>
    <row r="2369" spans="1:7" x14ac:dyDescent="0.3">
      <c r="A2369" s="181">
        <v>2368</v>
      </c>
      <c r="B2369" s="181" t="str">
        <f t="shared" si="61"/>
        <v>0-6.10-85</v>
      </c>
      <c r="C2369" s="182">
        <f>'1. General information'!$R$8</f>
        <v>0</v>
      </c>
      <c r="D2369" s="182" t="s">
        <v>445</v>
      </c>
      <c r="E2369" s="195" t="s">
        <v>4443</v>
      </c>
      <c r="F2369" s="182" t="s">
        <v>4444</v>
      </c>
      <c r="G2369" s="184">
        <f>'6. Staff time'!T100</f>
        <v>0</v>
      </c>
    </row>
    <row r="2370" spans="1:7" x14ac:dyDescent="0.3">
      <c r="A2370" s="181">
        <v>2369</v>
      </c>
      <c r="B2370" s="181" t="str">
        <f t="shared" si="61"/>
        <v>0-6.10-86</v>
      </c>
      <c r="C2370" s="182">
        <f>'1. General information'!$R$8</f>
        <v>0</v>
      </c>
      <c r="D2370" s="182" t="s">
        <v>445</v>
      </c>
      <c r="E2370" s="195" t="s">
        <v>4445</v>
      </c>
      <c r="F2370" s="182" t="s">
        <v>4446</v>
      </c>
      <c r="G2370" s="184">
        <f>'6. Staff time'!T101</f>
        <v>0</v>
      </c>
    </row>
    <row r="2371" spans="1:7" x14ac:dyDescent="0.3">
      <c r="A2371" s="181">
        <v>2370</v>
      </c>
      <c r="B2371" s="181" t="str">
        <f t="shared" si="61"/>
        <v>0-6.10-87</v>
      </c>
      <c r="C2371" s="182">
        <f>'1. General information'!$R$8</f>
        <v>0</v>
      </c>
      <c r="D2371" s="182" t="s">
        <v>445</v>
      </c>
      <c r="E2371" s="195" t="s">
        <v>4447</v>
      </c>
      <c r="F2371" s="182" t="s">
        <v>4448</v>
      </c>
      <c r="G2371" s="184">
        <f>'6. Staff time'!T102</f>
        <v>0</v>
      </c>
    </row>
    <row r="2372" spans="1:7" x14ac:dyDescent="0.3">
      <c r="A2372" s="181">
        <v>2371</v>
      </c>
      <c r="B2372" s="181" t="str">
        <f t="shared" si="61"/>
        <v>0-6.10-88</v>
      </c>
      <c r="C2372" s="182">
        <f>'1. General information'!$R$8</f>
        <v>0</v>
      </c>
      <c r="D2372" s="182" t="s">
        <v>445</v>
      </c>
      <c r="E2372" s="195" t="s">
        <v>4449</v>
      </c>
      <c r="F2372" s="182" t="s">
        <v>4450</v>
      </c>
      <c r="G2372" s="184">
        <f>'6. Staff time'!T103</f>
        <v>0</v>
      </c>
    </row>
    <row r="2373" spans="1:7" x14ac:dyDescent="0.3">
      <c r="A2373" s="181">
        <v>2372</v>
      </c>
      <c r="B2373" s="181" t="str">
        <f t="shared" si="61"/>
        <v>0-6.10-89</v>
      </c>
      <c r="C2373" s="182">
        <f>'1. General information'!$R$8</f>
        <v>0</v>
      </c>
      <c r="D2373" s="182" t="s">
        <v>445</v>
      </c>
      <c r="E2373" s="195" t="s">
        <v>4451</v>
      </c>
      <c r="F2373" s="182" t="s">
        <v>4452</v>
      </c>
      <c r="G2373" s="184">
        <f>'6. Staff time'!T104</f>
        <v>0</v>
      </c>
    </row>
    <row r="2374" spans="1:7" x14ac:dyDescent="0.3">
      <c r="A2374" s="181">
        <v>2373</v>
      </c>
      <c r="B2374" s="181" t="str">
        <f t="shared" si="61"/>
        <v>0-6.10-90</v>
      </c>
      <c r="C2374" s="182">
        <f>'1. General information'!$R$8</f>
        <v>0</v>
      </c>
      <c r="D2374" s="182" t="s">
        <v>445</v>
      </c>
      <c r="E2374" s="195" t="s">
        <v>4453</v>
      </c>
      <c r="F2374" s="182" t="s">
        <v>4454</v>
      </c>
      <c r="G2374" s="184">
        <f>'6. Staff time'!T105</f>
        <v>0</v>
      </c>
    </row>
    <row r="2375" spans="1:7" x14ac:dyDescent="0.3">
      <c r="A2375" s="181">
        <v>2374</v>
      </c>
      <c r="B2375" s="181" t="str">
        <f t="shared" si="61"/>
        <v>0-6.10-91</v>
      </c>
      <c r="C2375" s="182">
        <f>'1. General information'!$R$8</f>
        <v>0</v>
      </c>
      <c r="D2375" s="182" t="s">
        <v>445</v>
      </c>
      <c r="E2375" s="195" t="s">
        <v>4455</v>
      </c>
      <c r="F2375" s="182" t="s">
        <v>4456</v>
      </c>
      <c r="G2375" s="184">
        <f>'6. Staff time'!T106</f>
        <v>0</v>
      </c>
    </row>
    <row r="2376" spans="1:7" x14ac:dyDescent="0.3">
      <c r="A2376" s="181">
        <v>2375</v>
      </c>
      <c r="B2376" s="181" t="str">
        <f t="shared" si="61"/>
        <v>0-6.10-92</v>
      </c>
      <c r="C2376" s="182">
        <f>'1. General information'!$R$8</f>
        <v>0</v>
      </c>
      <c r="D2376" s="182" t="s">
        <v>445</v>
      </c>
      <c r="E2376" s="195" t="s">
        <v>4457</v>
      </c>
      <c r="F2376" s="182" t="s">
        <v>4458</v>
      </c>
      <c r="G2376" s="184">
        <f>'6. Staff time'!T107</f>
        <v>0</v>
      </c>
    </row>
    <row r="2377" spans="1:7" x14ac:dyDescent="0.3">
      <c r="A2377" s="181">
        <v>2376</v>
      </c>
      <c r="B2377" s="181" t="str">
        <f t="shared" si="61"/>
        <v>0-6.10-93</v>
      </c>
      <c r="C2377" s="182">
        <f>'1. General information'!$R$8</f>
        <v>0</v>
      </c>
      <c r="D2377" s="182" t="s">
        <v>445</v>
      </c>
      <c r="E2377" s="195" t="s">
        <v>4459</v>
      </c>
      <c r="F2377" s="182" t="s">
        <v>4460</v>
      </c>
      <c r="G2377" s="184">
        <f>'6. Staff time'!T108</f>
        <v>0</v>
      </c>
    </row>
    <row r="2378" spans="1:7" x14ac:dyDescent="0.3">
      <c r="A2378" s="181">
        <v>2377</v>
      </c>
      <c r="B2378" s="181" t="str">
        <f t="shared" si="61"/>
        <v>0-6.10-94</v>
      </c>
      <c r="C2378" s="182">
        <f>'1. General information'!$R$8</f>
        <v>0</v>
      </c>
      <c r="D2378" s="182" t="s">
        <v>445</v>
      </c>
      <c r="E2378" s="195" t="s">
        <v>4461</v>
      </c>
      <c r="F2378" s="182" t="s">
        <v>4462</v>
      </c>
      <c r="G2378" s="184">
        <f>'6. Staff time'!T109</f>
        <v>0</v>
      </c>
    </row>
    <row r="2379" spans="1:7" x14ac:dyDescent="0.3">
      <c r="A2379" s="181">
        <v>2378</v>
      </c>
      <c r="B2379" s="181" t="str">
        <f t="shared" si="61"/>
        <v>0-6.10-95</v>
      </c>
      <c r="C2379" s="182">
        <f>'1. General information'!$R$8</f>
        <v>0</v>
      </c>
      <c r="D2379" s="182" t="s">
        <v>445</v>
      </c>
      <c r="E2379" s="195" t="s">
        <v>4463</v>
      </c>
      <c r="F2379" s="182" t="s">
        <v>4464</v>
      </c>
      <c r="G2379" s="184">
        <f>'6. Staff time'!T110</f>
        <v>0</v>
      </c>
    </row>
    <row r="2380" spans="1:7" x14ac:dyDescent="0.3">
      <c r="A2380" s="181">
        <v>2379</v>
      </c>
      <c r="B2380" s="181" t="str">
        <f t="shared" si="61"/>
        <v>0-6.10-96</v>
      </c>
      <c r="C2380" s="182">
        <f>'1. General information'!$R$8</f>
        <v>0</v>
      </c>
      <c r="D2380" s="182" t="s">
        <v>445</v>
      </c>
      <c r="E2380" s="195" t="s">
        <v>4465</v>
      </c>
      <c r="F2380" s="182" t="s">
        <v>4466</v>
      </c>
      <c r="G2380" s="184">
        <f>'6. Staff time'!T111</f>
        <v>0</v>
      </c>
    </row>
    <row r="2381" spans="1:7" x14ac:dyDescent="0.3">
      <c r="A2381" s="181">
        <v>2380</v>
      </c>
      <c r="B2381" s="181" t="str">
        <f t="shared" si="61"/>
        <v>0-6.10-97</v>
      </c>
      <c r="C2381" s="182">
        <f>'1. General information'!$R$8</f>
        <v>0</v>
      </c>
      <c r="D2381" s="182" t="s">
        <v>445</v>
      </c>
      <c r="E2381" s="195" t="s">
        <v>4467</v>
      </c>
      <c r="F2381" s="182" t="s">
        <v>4468</v>
      </c>
      <c r="G2381" s="184">
        <f>'6. Staff time'!T112</f>
        <v>0</v>
      </c>
    </row>
    <row r="2382" spans="1:7" x14ac:dyDescent="0.3">
      <c r="A2382" s="181">
        <v>2381</v>
      </c>
      <c r="B2382" s="181" t="str">
        <f t="shared" si="61"/>
        <v>0-6.10-98</v>
      </c>
      <c r="C2382" s="182">
        <f>'1. General information'!$R$8</f>
        <v>0</v>
      </c>
      <c r="D2382" s="182" t="s">
        <v>445</v>
      </c>
      <c r="E2382" s="195" t="s">
        <v>4469</v>
      </c>
      <c r="F2382" s="182" t="s">
        <v>4470</v>
      </c>
      <c r="G2382" s="184">
        <f>'6. Staff time'!T113</f>
        <v>0</v>
      </c>
    </row>
    <row r="2383" spans="1:7" x14ac:dyDescent="0.3">
      <c r="A2383" s="181">
        <v>2382</v>
      </c>
      <c r="B2383" s="181" t="str">
        <f t="shared" si="61"/>
        <v>0-6.10-99</v>
      </c>
      <c r="C2383" s="182">
        <f>'1. General information'!$R$8</f>
        <v>0</v>
      </c>
      <c r="D2383" s="182" t="s">
        <v>445</v>
      </c>
      <c r="E2383" s="195" t="s">
        <v>4471</v>
      </c>
      <c r="F2383" s="182" t="s">
        <v>4472</v>
      </c>
      <c r="G2383" s="184">
        <f>'6. Staff time'!T114</f>
        <v>0</v>
      </c>
    </row>
    <row r="2384" spans="1:7" x14ac:dyDescent="0.3">
      <c r="A2384" s="181">
        <v>2383</v>
      </c>
      <c r="B2384" s="181" t="str">
        <f t="shared" si="61"/>
        <v>0-6.10-100</v>
      </c>
      <c r="C2384" s="182">
        <f>'1. General information'!$R$8</f>
        <v>0</v>
      </c>
      <c r="D2384" s="182" t="s">
        <v>445</v>
      </c>
      <c r="E2384" s="195" t="s">
        <v>4473</v>
      </c>
      <c r="F2384" s="182" t="s">
        <v>4474</v>
      </c>
      <c r="G2384" s="184">
        <f>'6. Staff time'!T115</f>
        <v>0</v>
      </c>
    </row>
    <row r="2385" spans="1:7" x14ac:dyDescent="0.3">
      <c r="A2385" s="181">
        <v>2384</v>
      </c>
      <c r="B2385" s="181" t="str">
        <f t="shared" si="61"/>
        <v>0-6.10-101</v>
      </c>
      <c r="C2385" s="182">
        <f>'1. General information'!$R$8</f>
        <v>0</v>
      </c>
      <c r="D2385" s="182" t="s">
        <v>445</v>
      </c>
      <c r="E2385" s="195" t="s">
        <v>4475</v>
      </c>
      <c r="F2385" s="182" t="s">
        <v>4476</v>
      </c>
      <c r="G2385" s="184">
        <f>'6. Staff time'!T116</f>
        <v>0</v>
      </c>
    </row>
    <row r="2386" spans="1:7" x14ac:dyDescent="0.3">
      <c r="A2386" s="181">
        <v>2385</v>
      </c>
      <c r="B2386" s="181" t="str">
        <f t="shared" si="61"/>
        <v>0-6.10-102</v>
      </c>
      <c r="C2386" s="182">
        <f>'1. General information'!$R$8</f>
        <v>0</v>
      </c>
      <c r="D2386" s="182" t="s">
        <v>445</v>
      </c>
      <c r="E2386" s="195" t="s">
        <v>4477</v>
      </c>
      <c r="F2386" s="182" t="s">
        <v>4478</v>
      </c>
      <c r="G2386" s="184">
        <f>'6. Staff time'!T117</f>
        <v>0</v>
      </c>
    </row>
    <row r="2387" spans="1:7" x14ac:dyDescent="0.3">
      <c r="A2387" s="181">
        <v>2386</v>
      </c>
      <c r="B2387" s="181" t="str">
        <f t="shared" si="61"/>
        <v>0-6.10-103</v>
      </c>
      <c r="C2387" s="182">
        <f>'1. General information'!$R$8</f>
        <v>0</v>
      </c>
      <c r="D2387" s="182" t="s">
        <v>445</v>
      </c>
      <c r="E2387" s="195" t="s">
        <v>4479</v>
      </c>
      <c r="F2387" s="182" t="s">
        <v>4480</v>
      </c>
      <c r="G2387" s="184">
        <f>'6. Staff time'!T118</f>
        <v>0</v>
      </c>
    </row>
    <row r="2388" spans="1:7" x14ac:dyDescent="0.3">
      <c r="A2388" s="181">
        <v>2387</v>
      </c>
      <c r="B2388" s="181" t="str">
        <f t="shared" si="61"/>
        <v>0-6.10-104</v>
      </c>
      <c r="C2388" s="182">
        <f>'1. General information'!$R$8</f>
        <v>0</v>
      </c>
      <c r="D2388" s="182" t="s">
        <v>445</v>
      </c>
      <c r="E2388" s="195" t="s">
        <v>4481</v>
      </c>
      <c r="F2388" s="182" t="s">
        <v>4482</v>
      </c>
      <c r="G2388" s="184">
        <f>'6. Staff time'!T119</f>
        <v>0</v>
      </c>
    </row>
    <row r="2389" spans="1:7" x14ac:dyDescent="0.3">
      <c r="A2389" s="181">
        <v>2388</v>
      </c>
      <c r="B2389" s="181" t="str">
        <f t="shared" si="61"/>
        <v>0-6.10-105</v>
      </c>
      <c r="C2389" s="182">
        <f>'1. General information'!$R$8</f>
        <v>0</v>
      </c>
      <c r="D2389" s="182" t="s">
        <v>445</v>
      </c>
      <c r="E2389" s="195" t="s">
        <v>4483</v>
      </c>
      <c r="F2389" s="182" t="s">
        <v>4484</v>
      </c>
      <c r="G2389" s="184">
        <f>'6. Staff time'!T120</f>
        <v>0</v>
      </c>
    </row>
    <row r="2390" spans="1:7" x14ac:dyDescent="0.3">
      <c r="A2390" s="181">
        <v>2389</v>
      </c>
      <c r="B2390" s="181" t="str">
        <f t="shared" si="61"/>
        <v>0-6.10-106</v>
      </c>
      <c r="C2390" s="182">
        <f>'1. General information'!$R$8</f>
        <v>0</v>
      </c>
      <c r="D2390" s="182" t="s">
        <v>445</v>
      </c>
      <c r="E2390" s="195" t="s">
        <v>4485</v>
      </c>
      <c r="F2390" s="182" t="s">
        <v>4486</v>
      </c>
      <c r="G2390" s="184">
        <f>'6. Staff time'!T121</f>
        <v>0</v>
      </c>
    </row>
    <row r="2391" spans="1:7" x14ac:dyDescent="0.3">
      <c r="A2391" s="181">
        <v>2390</v>
      </c>
      <c r="B2391" s="181" t="str">
        <f t="shared" si="61"/>
        <v>0-6.10-107</v>
      </c>
      <c r="C2391" s="182">
        <f>'1. General information'!$R$8</f>
        <v>0</v>
      </c>
      <c r="D2391" s="182" t="s">
        <v>445</v>
      </c>
      <c r="E2391" s="195" t="s">
        <v>4487</v>
      </c>
      <c r="F2391" s="182" t="s">
        <v>4488</v>
      </c>
      <c r="G2391" s="184">
        <f>'6. Staff time'!T122</f>
        <v>0</v>
      </c>
    </row>
    <row r="2392" spans="1:7" x14ac:dyDescent="0.3">
      <c r="A2392" s="181">
        <v>2391</v>
      </c>
      <c r="B2392" s="181" t="str">
        <f t="shared" si="61"/>
        <v>0-6.10-108</v>
      </c>
      <c r="C2392" s="182">
        <f>'1. General information'!$R$8</f>
        <v>0</v>
      </c>
      <c r="D2392" s="182" t="s">
        <v>445</v>
      </c>
      <c r="E2392" s="195" t="s">
        <v>4489</v>
      </c>
      <c r="F2392" s="182" t="s">
        <v>4490</v>
      </c>
      <c r="G2392" s="184">
        <f>'6. Staff time'!T123</f>
        <v>0</v>
      </c>
    </row>
    <row r="2393" spans="1:7" x14ac:dyDescent="0.3">
      <c r="A2393" s="181">
        <v>2392</v>
      </c>
      <c r="B2393" s="181" t="str">
        <f t="shared" si="61"/>
        <v>0-6.10-109</v>
      </c>
      <c r="C2393" s="182">
        <f>'1. General information'!$R$8</f>
        <v>0</v>
      </c>
      <c r="D2393" s="182" t="s">
        <v>445</v>
      </c>
      <c r="E2393" s="195" t="s">
        <v>4491</v>
      </c>
      <c r="F2393" s="182" t="s">
        <v>4492</v>
      </c>
      <c r="G2393" s="184">
        <f>'6. Staff time'!T124</f>
        <v>0</v>
      </c>
    </row>
    <row r="2394" spans="1:7" x14ac:dyDescent="0.3">
      <c r="A2394" s="181">
        <v>2393</v>
      </c>
      <c r="B2394" s="181" t="str">
        <f t="shared" si="61"/>
        <v>0-6.10-110</v>
      </c>
      <c r="C2394" s="182">
        <f>'1. General information'!$R$8</f>
        <v>0</v>
      </c>
      <c r="D2394" s="182" t="s">
        <v>445</v>
      </c>
      <c r="E2394" s="195" t="s">
        <v>4493</v>
      </c>
      <c r="F2394" s="182" t="s">
        <v>4494</v>
      </c>
      <c r="G2394" s="184">
        <f>'6. Staff time'!T125</f>
        <v>0</v>
      </c>
    </row>
    <row r="2395" spans="1:7" x14ac:dyDescent="0.3">
      <c r="A2395" s="181">
        <v>2394</v>
      </c>
      <c r="B2395" s="181" t="str">
        <f t="shared" si="61"/>
        <v>0-6.10-111</v>
      </c>
      <c r="C2395" s="182">
        <f>'1. General information'!$R$8</f>
        <v>0</v>
      </c>
      <c r="D2395" s="182" t="s">
        <v>445</v>
      </c>
      <c r="E2395" s="195" t="s">
        <v>4495</v>
      </c>
      <c r="F2395" s="182" t="s">
        <v>4496</v>
      </c>
      <c r="G2395" s="184">
        <f>'6. Staff time'!T126</f>
        <v>0</v>
      </c>
    </row>
    <row r="2396" spans="1:7" x14ac:dyDescent="0.3">
      <c r="A2396" s="181">
        <v>2395</v>
      </c>
      <c r="B2396" s="181" t="str">
        <f t="shared" si="61"/>
        <v>0-6.10-112</v>
      </c>
      <c r="C2396" s="182">
        <f>'1. General information'!$R$8</f>
        <v>0</v>
      </c>
      <c r="D2396" s="182" t="s">
        <v>445</v>
      </c>
      <c r="E2396" s="195" t="s">
        <v>4497</v>
      </c>
      <c r="F2396" s="182" t="s">
        <v>4498</v>
      </c>
      <c r="G2396" s="184">
        <f>'6. Staff time'!T127</f>
        <v>0</v>
      </c>
    </row>
    <row r="2397" spans="1:7" x14ac:dyDescent="0.3">
      <c r="A2397" s="181">
        <v>2396</v>
      </c>
      <c r="B2397" s="181" t="str">
        <f t="shared" si="61"/>
        <v>0-6.10-113</v>
      </c>
      <c r="C2397" s="182">
        <f>'1. General information'!$R$8</f>
        <v>0</v>
      </c>
      <c r="D2397" s="182" t="s">
        <v>445</v>
      </c>
      <c r="E2397" s="195" t="s">
        <v>4499</v>
      </c>
      <c r="F2397" s="182" t="s">
        <v>4500</v>
      </c>
      <c r="G2397" s="184">
        <f>'6. Staff time'!T128</f>
        <v>0</v>
      </c>
    </row>
    <row r="2398" spans="1:7" x14ac:dyDescent="0.3">
      <c r="A2398" s="181">
        <v>2397</v>
      </c>
      <c r="B2398" s="181" t="str">
        <f t="shared" si="61"/>
        <v>0-6.10-114</v>
      </c>
      <c r="C2398" s="182">
        <f>'1. General information'!$R$8</f>
        <v>0</v>
      </c>
      <c r="D2398" s="182" t="s">
        <v>445</v>
      </c>
      <c r="E2398" s="195" t="s">
        <v>4501</v>
      </c>
      <c r="F2398" s="182" t="s">
        <v>4502</v>
      </c>
      <c r="G2398" s="184">
        <f>'6. Staff time'!T129</f>
        <v>0</v>
      </c>
    </row>
    <row r="2399" spans="1:7" x14ac:dyDescent="0.3">
      <c r="A2399" s="181">
        <v>2398</v>
      </c>
      <c r="B2399" s="181" t="str">
        <f t="shared" si="61"/>
        <v>0-6.10-115</v>
      </c>
      <c r="C2399" s="182">
        <f>'1. General information'!$R$8</f>
        <v>0</v>
      </c>
      <c r="D2399" s="182" t="s">
        <v>445</v>
      </c>
      <c r="E2399" s="195" t="s">
        <v>4503</v>
      </c>
      <c r="F2399" s="182" t="s">
        <v>4504</v>
      </c>
      <c r="G2399" s="184">
        <f>'6. Staff time'!T130</f>
        <v>0</v>
      </c>
    </row>
    <row r="2400" spans="1:7" x14ac:dyDescent="0.3">
      <c r="A2400" s="181">
        <v>2399</v>
      </c>
      <c r="B2400" s="181" t="str">
        <f t="shared" si="61"/>
        <v>0-6.10-116</v>
      </c>
      <c r="C2400" s="182">
        <f>'1. General information'!$R$8</f>
        <v>0</v>
      </c>
      <c r="D2400" s="182" t="s">
        <v>445</v>
      </c>
      <c r="E2400" s="195" t="s">
        <v>4505</v>
      </c>
      <c r="F2400" s="182" t="s">
        <v>4506</v>
      </c>
      <c r="G2400" s="184">
        <f>'6. Staff time'!T131</f>
        <v>0</v>
      </c>
    </row>
    <row r="2401" spans="1:7" x14ac:dyDescent="0.3">
      <c r="A2401" s="181">
        <v>2400</v>
      </c>
      <c r="B2401" s="181" t="str">
        <f t="shared" si="61"/>
        <v>0-6.10-117</v>
      </c>
      <c r="C2401" s="182">
        <f>'1. General information'!$R$8</f>
        <v>0</v>
      </c>
      <c r="D2401" s="182" t="s">
        <v>445</v>
      </c>
      <c r="E2401" s="195" t="s">
        <v>4507</v>
      </c>
      <c r="F2401" s="182" t="s">
        <v>4508</v>
      </c>
      <c r="G2401" s="184">
        <f>'6. Staff time'!T132</f>
        <v>0</v>
      </c>
    </row>
    <row r="2402" spans="1:7" x14ac:dyDescent="0.3">
      <c r="A2402" s="181">
        <v>2401</v>
      </c>
      <c r="B2402" s="181" t="str">
        <f t="shared" si="61"/>
        <v>0-6.10-118</v>
      </c>
      <c r="C2402" s="182">
        <f>'1. General information'!$R$8</f>
        <v>0</v>
      </c>
      <c r="D2402" s="182" t="s">
        <v>445</v>
      </c>
      <c r="E2402" s="195" t="s">
        <v>4509</v>
      </c>
      <c r="F2402" s="182" t="s">
        <v>4510</v>
      </c>
      <c r="G2402" s="184">
        <f>'6. Staff time'!T133</f>
        <v>0</v>
      </c>
    </row>
    <row r="2403" spans="1:7" x14ac:dyDescent="0.3">
      <c r="A2403" s="181">
        <v>2402</v>
      </c>
      <c r="B2403" s="181" t="str">
        <f t="shared" si="61"/>
        <v>0-6.10-119</v>
      </c>
      <c r="C2403" s="182">
        <f>'1. General information'!$R$8</f>
        <v>0</v>
      </c>
      <c r="D2403" s="182" t="s">
        <v>445</v>
      </c>
      <c r="E2403" s="195" t="s">
        <v>4511</v>
      </c>
      <c r="F2403" s="182" t="s">
        <v>4512</v>
      </c>
      <c r="G2403" s="184">
        <f>'6. Staff time'!T134</f>
        <v>0</v>
      </c>
    </row>
    <row r="2404" spans="1:7" x14ac:dyDescent="0.3">
      <c r="A2404" s="181">
        <v>2403</v>
      </c>
      <c r="B2404" s="181" t="str">
        <f t="shared" si="61"/>
        <v>0-6.10-120</v>
      </c>
      <c r="C2404" s="182">
        <f>'1. General information'!$R$8</f>
        <v>0</v>
      </c>
      <c r="D2404" s="182" t="s">
        <v>445</v>
      </c>
      <c r="E2404" s="195" t="s">
        <v>4513</v>
      </c>
      <c r="F2404" s="182" t="s">
        <v>4514</v>
      </c>
      <c r="G2404" s="184">
        <f>'6. Staff time'!T135</f>
        <v>0</v>
      </c>
    </row>
    <row r="2405" spans="1:7" x14ac:dyDescent="0.3">
      <c r="A2405" s="181">
        <v>2404</v>
      </c>
      <c r="B2405" s="181" t="str">
        <f t="shared" si="61"/>
        <v>0-6.10-121</v>
      </c>
      <c r="C2405" s="182">
        <f>'1. General information'!$R$8</f>
        <v>0</v>
      </c>
      <c r="D2405" s="182" t="s">
        <v>445</v>
      </c>
      <c r="E2405" s="195" t="s">
        <v>4515</v>
      </c>
      <c r="F2405" s="182" t="s">
        <v>4516</v>
      </c>
      <c r="G2405" s="184">
        <f>'6. Staff time'!T136</f>
        <v>0</v>
      </c>
    </row>
    <row r="2406" spans="1:7" x14ac:dyDescent="0.3">
      <c r="A2406" s="181">
        <v>2405</v>
      </c>
      <c r="B2406" s="181" t="str">
        <f t="shared" si="61"/>
        <v>0-6.10-122</v>
      </c>
      <c r="C2406" s="182">
        <f>'1. General information'!$R$8</f>
        <v>0</v>
      </c>
      <c r="D2406" s="182" t="s">
        <v>445</v>
      </c>
      <c r="E2406" s="195" t="s">
        <v>4517</v>
      </c>
      <c r="F2406" s="182" t="s">
        <v>4518</v>
      </c>
      <c r="G2406" s="184">
        <f>'6. Staff time'!T137</f>
        <v>0</v>
      </c>
    </row>
    <row r="2407" spans="1:7" x14ac:dyDescent="0.3">
      <c r="A2407" s="181">
        <v>2406</v>
      </c>
      <c r="B2407" s="181" t="str">
        <f t="shared" si="61"/>
        <v>0-6.10-123</v>
      </c>
      <c r="C2407" s="182">
        <f>'1. General information'!$R$8</f>
        <v>0</v>
      </c>
      <c r="D2407" s="182" t="s">
        <v>445</v>
      </c>
      <c r="E2407" s="195" t="s">
        <v>4519</v>
      </c>
      <c r="F2407" s="182" t="s">
        <v>4520</v>
      </c>
      <c r="G2407" s="184">
        <f>'6. Staff time'!T138</f>
        <v>0</v>
      </c>
    </row>
    <row r="2408" spans="1:7" x14ac:dyDescent="0.3">
      <c r="A2408" s="181">
        <v>2407</v>
      </c>
      <c r="B2408" s="181" t="str">
        <f t="shared" si="61"/>
        <v>0-6.10-124</v>
      </c>
      <c r="C2408" s="182">
        <f>'1. General information'!$R$8</f>
        <v>0</v>
      </c>
      <c r="D2408" s="182" t="s">
        <v>445</v>
      </c>
      <c r="E2408" s="195" t="s">
        <v>4521</v>
      </c>
      <c r="F2408" s="182" t="s">
        <v>4522</v>
      </c>
      <c r="G2408" s="184">
        <f>'6. Staff time'!T139</f>
        <v>0</v>
      </c>
    </row>
    <row r="2409" spans="1:7" x14ac:dyDescent="0.3">
      <c r="A2409" s="181">
        <v>2408</v>
      </c>
      <c r="B2409" s="181" t="str">
        <f t="shared" si="61"/>
        <v>0-6.10-125</v>
      </c>
      <c r="C2409" s="182">
        <f>'1. General information'!$R$8</f>
        <v>0</v>
      </c>
      <c r="D2409" s="182" t="s">
        <v>445</v>
      </c>
      <c r="E2409" s="195" t="s">
        <v>4523</v>
      </c>
      <c r="F2409" s="182" t="s">
        <v>4524</v>
      </c>
      <c r="G2409" s="184">
        <f>'6. Staff time'!T140</f>
        <v>0</v>
      </c>
    </row>
    <row r="2410" spans="1:7" x14ac:dyDescent="0.3">
      <c r="A2410" s="181">
        <v>2409</v>
      </c>
      <c r="B2410" s="181" t="str">
        <f t="shared" si="61"/>
        <v>0-6.10-126</v>
      </c>
      <c r="C2410" s="182">
        <f>'1. General information'!$R$8</f>
        <v>0</v>
      </c>
      <c r="D2410" s="182" t="s">
        <v>445</v>
      </c>
      <c r="E2410" s="195" t="s">
        <v>4525</v>
      </c>
      <c r="F2410" s="182" t="s">
        <v>4526</v>
      </c>
      <c r="G2410" s="184">
        <f>'6. Staff time'!T141</f>
        <v>0</v>
      </c>
    </row>
    <row r="2411" spans="1:7" x14ac:dyDescent="0.3">
      <c r="A2411" s="181">
        <v>2410</v>
      </c>
      <c r="B2411" s="181" t="str">
        <f t="shared" si="61"/>
        <v>0-6.10-127</v>
      </c>
      <c r="C2411" s="182">
        <f>'1. General information'!$R$8</f>
        <v>0</v>
      </c>
      <c r="D2411" s="182" t="s">
        <v>445</v>
      </c>
      <c r="E2411" s="195" t="s">
        <v>4527</v>
      </c>
      <c r="F2411" s="182" t="s">
        <v>4528</v>
      </c>
      <c r="G2411" s="184">
        <f>'6. Staff time'!T142</f>
        <v>0</v>
      </c>
    </row>
    <row r="2412" spans="1:7" x14ac:dyDescent="0.3">
      <c r="A2412" s="181">
        <v>2411</v>
      </c>
      <c r="B2412" s="181" t="str">
        <f t="shared" si="61"/>
        <v>0-6.10-128</v>
      </c>
      <c r="C2412" s="182">
        <f>'1. General information'!$R$8</f>
        <v>0</v>
      </c>
      <c r="D2412" s="182" t="s">
        <v>445</v>
      </c>
      <c r="E2412" s="195" t="s">
        <v>4529</v>
      </c>
      <c r="F2412" s="182" t="s">
        <v>4530</v>
      </c>
      <c r="G2412" s="184">
        <f>'6. Staff time'!T143</f>
        <v>0</v>
      </c>
    </row>
    <row r="2413" spans="1:7" x14ac:dyDescent="0.3">
      <c r="A2413" s="181">
        <v>2412</v>
      </c>
      <c r="B2413" s="181" t="str">
        <f t="shared" si="61"/>
        <v>0-6.10-129</v>
      </c>
      <c r="C2413" s="182">
        <f>'1. General information'!$R$8</f>
        <v>0</v>
      </c>
      <c r="D2413" s="182" t="s">
        <v>445</v>
      </c>
      <c r="E2413" s="195" t="s">
        <v>4531</v>
      </c>
      <c r="F2413" s="182" t="s">
        <v>4532</v>
      </c>
      <c r="G2413" s="184">
        <f>'6. Staff time'!T144</f>
        <v>0</v>
      </c>
    </row>
    <row r="2414" spans="1:7" x14ac:dyDescent="0.3">
      <c r="A2414" s="181">
        <v>2413</v>
      </c>
      <c r="B2414" s="181" t="str">
        <f t="shared" si="61"/>
        <v>0-6.10-130</v>
      </c>
      <c r="C2414" s="182">
        <f>'1. General information'!$R$8</f>
        <v>0</v>
      </c>
      <c r="D2414" s="182" t="s">
        <v>445</v>
      </c>
      <c r="E2414" s="195" t="s">
        <v>4533</v>
      </c>
      <c r="F2414" s="182" t="s">
        <v>4534</v>
      </c>
      <c r="G2414" s="184">
        <f>'6. Staff time'!T145</f>
        <v>0</v>
      </c>
    </row>
    <row r="2415" spans="1:7" x14ac:dyDescent="0.3">
      <c r="A2415" s="181">
        <v>2414</v>
      </c>
      <c r="B2415" s="181" t="str">
        <f t="shared" si="61"/>
        <v>0-6.11-1</v>
      </c>
      <c r="C2415" s="182">
        <f>'1. General information'!$R$8</f>
        <v>0</v>
      </c>
      <c r="D2415" s="182" t="s">
        <v>445</v>
      </c>
      <c r="E2415" s="195" t="s">
        <v>4535</v>
      </c>
      <c r="F2415" s="182" t="s">
        <v>4536</v>
      </c>
      <c r="G2415" s="184">
        <f>'6. Staff time'!V16</f>
        <v>0</v>
      </c>
    </row>
    <row r="2416" spans="1:7" x14ac:dyDescent="0.3">
      <c r="A2416" s="181">
        <v>2415</v>
      </c>
      <c r="B2416" s="181" t="str">
        <f t="shared" si="61"/>
        <v>0-6.11-2</v>
      </c>
      <c r="C2416" s="182">
        <f>'1. General information'!$R$8</f>
        <v>0</v>
      </c>
      <c r="D2416" s="182" t="s">
        <v>445</v>
      </c>
      <c r="E2416" s="195" t="s">
        <v>4537</v>
      </c>
      <c r="F2416" s="182" t="s">
        <v>4538</v>
      </c>
      <c r="G2416" s="184">
        <f>'6. Staff time'!V17</f>
        <v>0</v>
      </c>
    </row>
    <row r="2417" spans="1:7" x14ac:dyDescent="0.3">
      <c r="A2417" s="181">
        <v>2416</v>
      </c>
      <c r="B2417" s="181" t="str">
        <f t="shared" si="61"/>
        <v>0-6.11-3</v>
      </c>
      <c r="C2417" s="182">
        <f>'1. General information'!$R$8</f>
        <v>0</v>
      </c>
      <c r="D2417" s="182" t="s">
        <v>445</v>
      </c>
      <c r="E2417" s="195" t="s">
        <v>4539</v>
      </c>
      <c r="F2417" s="182" t="s">
        <v>4540</v>
      </c>
      <c r="G2417" s="184">
        <f>'6. Staff time'!V18</f>
        <v>0</v>
      </c>
    </row>
    <row r="2418" spans="1:7" x14ac:dyDescent="0.3">
      <c r="A2418" s="181">
        <v>2417</v>
      </c>
      <c r="B2418" s="181" t="str">
        <f t="shared" si="61"/>
        <v>0-6.11-4</v>
      </c>
      <c r="C2418" s="182">
        <f>'1. General information'!$R$8</f>
        <v>0</v>
      </c>
      <c r="D2418" s="182" t="s">
        <v>445</v>
      </c>
      <c r="E2418" s="195" t="s">
        <v>4541</v>
      </c>
      <c r="F2418" s="182" t="s">
        <v>4542</v>
      </c>
      <c r="G2418" s="184">
        <f>'6. Staff time'!V19</f>
        <v>0</v>
      </c>
    </row>
    <row r="2419" spans="1:7" x14ac:dyDescent="0.3">
      <c r="A2419" s="181">
        <v>2418</v>
      </c>
      <c r="B2419" s="181" t="str">
        <f t="shared" si="61"/>
        <v>0-6.11-5</v>
      </c>
      <c r="C2419" s="182">
        <f>'1. General information'!$R$8</f>
        <v>0</v>
      </c>
      <c r="D2419" s="182" t="s">
        <v>445</v>
      </c>
      <c r="E2419" s="195" t="s">
        <v>4543</v>
      </c>
      <c r="F2419" s="182" t="s">
        <v>4544</v>
      </c>
      <c r="G2419" s="184">
        <f>'6. Staff time'!V20</f>
        <v>0</v>
      </c>
    </row>
    <row r="2420" spans="1:7" x14ac:dyDescent="0.3">
      <c r="A2420" s="181">
        <v>2419</v>
      </c>
      <c r="B2420" s="181" t="str">
        <f t="shared" ref="B2420:B2483" si="62">CONCATENATE(LEFT(C2420,2),"-",E2420)</f>
        <v>0-6.11-6</v>
      </c>
      <c r="C2420" s="182">
        <f>'1. General information'!$R$8</f>
        <v>0</v>
      </c>
      <c r="D2420" s="182" t="s">
        <v>445</v>
      </c>
      <c r="E2420" s="195" t="s">
        <v>4545</v>
      </c>
      <c r="F2420" s="182" t="s">
        <v>4546</v>
      </c>
      <c r="G2420" s="184">
        <f>'6. Staff time'!V21</f>
        <v>0</v>
      </c>
    </row>
    <row r="2421" spans="1:7" x14ac:dyDescent="0.3">
      <c r="A2421" s="181">
        <v>2420</v>
      </c>
      <c r="B2421" s="181" t="str">
        <f t="shared" si="62"/>
        <v>0-6.11-7</v>
      </c>
      <c r="C2421" s="182">
        <f>'1. General information'!$R$8</f>
        <v>0</v>
      </c>
      <c r="D2421" s="182" t="s">
        <v>445</v>
      </c>
      <c r="E2421" s="195" t="s">
        <v>4547</v>
      </c>
      <c r="F2421" s="182" t="s">
        <v>4548</v>
      </c>
      <c r="G2421" s="184">
        <f>'6. Staff time'!V22</f>
        <v>0</v>
      </c>
    </row>
    <row r="2422" spans="1:7" x14ac:dyDescent="0.3">
      <c r="A2422" s="181">
        <v>2421</v>
      </c>
      <c r="B2422" s="181" t="str">
        <f t="shared" si="62"/>
        <v>0-6.11-8</v>
      </c>
      <c r="C2422" s="182">
        <f>'1. General information'!$R$8</f>
        <v>0</v>
      </c>
      <c r="D2422" s="182" t="s">
        <v>445</v>
      </c>
      <c r="E2422" s="195" t="s">
        <v>4549</v>
      </c>
      <c r="F2422" s="182" t="s">
        <v>4550</v>
      </c>
      <c r="G2422" s="184">
        <f>'6. Staff time'!V23</f>
        <v>0</v>
      </c>
    </row>
    <row r="2423" spans="1:7" x14ac:dyDescent="0.3">
      <c r="A2423" s="181">
        <v>2422</v>
      </c>
      <c r="B2423" s="181" t="str">
        <f t="shared" si="62"/>
        <v>0-6.11-9</v>
      </c>
      <c r="C2423" s="182">
        <f>'1. General information'!$R$8</f>
        <v>0</v>
      </c>
      <c r="D2423" s="182" t="s">
        <v>445</v>
      </c>
      <c r="E2423" s="195" t="s">
        <v>4551</v>
      </c>
      <c r="F2423" s="182" t="s">
        <v>4552</v>
      </c>
      <c r="G2423" s="184">
        <f>'6. Staff time'!V24</f>
        <v>0</v>
      </c>
    </row>
    <row r="2424" spans="1:7" x14ac:dyDescent="0.3">
      <c r="A2424" s="181">
        <v>2423</v>
      </c>
      <c r="B2424" s="181" t="str">
        <f t="shared" si="62"/>
        <v>0-6.11-10</v>
      </c>
      <c r="C2424" s="182">
        <f>'1. General information'!$R$8</f>
        <v>0</v>
      </c>
      <c r="D2424" s="182" t="s">
        <v>445</v>
      </c>
      <c r="E2424" s="195" t="s">
        <v>4553</v>
      </c>
      <c r="F2424" s="182" t="s">
        <v>4554</v>
      </c>
      <c r="G2424" s="184">
        <f>'6. Staff time'!V25</f>
        <v>0</v>
      </c>
    </row>
    <row r="2425" spans="1:7" x14ac:dyDescent="0.3">
      <c r="A2425" s="181">
        <v>2424</v>
      </c>
      <c r="B2425" s="181" t="str">
        <f t="shared" si="62"/>
        <v>0-6.11-11</v>
      </c>
      <c r="C2425" s="182">
        <f>'1. General information'!$R$8</f>
        <v>0</v>
      </c>
      <c r="D2425" s="182" t="s">
        <v>445</v>
      </c>
      <c r="E2425" s="195" t="s">
        <v>4555</v>
      </c>
      <c r="F2425" s="182" t="s">
        <v>4556</v>
      </c>
      <c r="G2425" s="184">
        <f>'6. Staff time'!V26</f>
        <v>0</v>
      </c>
    </row>
    <row r="2426" spans="1:7" x14ac:dyDescent="0.3">
      <c r="A2426" s="181">
        <v>2425</v>
      </c>
      <c r="B2426" s="181" t="str">
        <f t="shared" si="62"/>
        <v>0-6.11-12</v>
      </c>
      <c r="C2426" s="182">
        <f>'1. General information'!$R$8</f>
        <v>0</v>
      </c>
      <c r="D2426" s="182" t="s">
        <v>445</v>
      </c>
      <c r="E2426" s="195" t="s">
        <v>4557</v>
      </c>
      <c r="F2426" s="182" t="s">
        <v>4558</v>
      </c>
      <c r="G2426" s="184">
        <f>'6. Staff time'!V27</f>
        <v>0</v>
      </c>
    </row>
    <row r="2427" spans="1:7" x14ac:dyDescent="0.3">
      <c r="A2427" s="181">
        <v>2426</v>
      </c>
      <c r="B2427" s="181" t="str">
        <f t="shared" si="62"/>
        <v>0-6.11-13</v>
      </c>
      <c r="C2427" s="182">
        <f>'1. General information'!$R$8</f>
        <v>0</v>
      </c>
      <c r="D2427" s="182" t="s">
        <v>445</v>
      </c>
      <c r="E2427" s="195" t="s">
        <v>4559</v>
      </c>
      <c r="F2427" s="182" t="s">
        <v>4560</v>
      </c>
      <c r="G2427" s="184">
        <f>'6. Staff time'!V28</f>
        <v>0</v>
      </c>
    </row>
    <row r="2428" spans="1:7" x14ac:dyDescent="0.3">
      <c r="A2428" s="181">
        <v>2427</v>
      </c>
      <c r="B2428" s="181" t="str">
        <f t="shared" si="62"/>
        <v>0-6.11-14</v>
      </c>
      <c r="C2428" s="182">
        <f>'1. General information'!$R$8</f>
        <v>0</v>
      </c>
      <c r="D2428" s="182" t="s">
        <v>445</v>
      </c>
      <c r="E2428" s="195" t="s">
        <v>4561</v>
      </c>
      <c r="F2428" s="182" t="s">
        <v>4562</v>
      </c>
      <c r="G2428" s="184">
        <f>'6. Staff time'!V29</f>
        <v>0</v>
      </c>
    </row>
    <row r="2429" spans="1:7" x14ac:dyDescent="0.3">
      <c r="A2429" s="181">
        <v>2428</v>
      </c>
      <c r="B2429" s="181" t="str">
        <f t="shared" si="62"/>
        <v>0-6.11-15</v>
      </c>
      <c r="C2429" s="182">
        <f>'1. General information'!$R$8</f>
        <v>0</v>
      </c>
      <c r="D2429" s="182" t="s">
        <v>445</v>
      </c>
      <c r="E2429" s="195" t="s">
        <v>4563</v>
      </c>
      <c r="F2429" s="182" t="s">
        <v>4564</v>
      </c>
      <c r="G2429" s="184">
        <f>'6. Staff time'!V30</f>
        <v>0</v>
      </c>
    </row>
    <row r="2430" spans="1:7" x14ac:dyDescent="0.3">
      <c r="A2430" s="181">
        <v>2429</v>
      </c>
      <c r="B2430" s="181" t="str">
        <f t="shared" si="62"/>
        <v>0-6.11-16</v>
      </c>
      <c r="C2430" s="182">
        <f>'1. General information'!$R$8</f>
        <v>0</v>
      </c>
      <c r="D2430" s="182" t="s">
        <v>445</v>
      </c>
      <c r="E2430" s="195" t="s">
        <v>4565</v>
      </c>
      <c r="F2430" s="182" t="s">
        <v>4566</v>
      </c>
      <c r="G2430" s="184">
        <f>'6. Staff time'!V31</f>
        <v>0</v>
      </c>
    </row>
    <row r="2431" spans="1:7" x14ac:dyDescent="0.3">
      <c r="A2431" s="181">
        <v>2430</v>
      </c>
      <c r="B2431" s="181" t="str">
        <f t="shared" si="62"/>
        <v>0-6.11-17</v>
      </c>
      <c r="C2431" s="182">
        <f>'1. General information'!$R$8</f>
        <v>0</v>
      </c>
      <c r="D2431" s="182" t="s">
        <v>445</v>
      </c>
      <c r="E2431" s="195" t="s">
        <v>4567</v>
      </c>
      <c r="F2431" s="182" t="s">
        <v>4568</v>
      </c>
      <c r="G2431" s="184">
        <f>'6. Staff time'!V32</f>
        <v>0</v>
      </c>
    </row>
    <row r="2432" spans="1:7" x14ac:dyDescent="0.3">
      <c r="A2432" s="181">
        <v>2431</v>
      </c>
      <c r="B2432" s="181" t="str">
        <f t="shared" si="62"/>
        <v>0-6.11-18</v>
      </c>
      <c r="C2432" s="182">
        <f>'1. General information'!$R$8</f>
        <v>0</v>
      </c>
      <c r="D2432" s="182" t="s">
        <v>445</v>
      </c>
      <c r="E2432" s="195" t="s">
        <v>4569</v>
      </c>
      <c r="F2432" s="182" t="s">
        <v>4570</v>
      </c>
      <c r="G2432" s="184">
        <f>'6. Staff time'!V33</f>
        <v>0</v>
      </c>
    </row>
    <row r="2433" spans="1:7" x14ac:dyDescent="0.3">
      <c r="A2433" s="181">
        <v>2432</v>
      </c>
      <c r="B2433" s="181" t="str">
        <f t="shared" si="62"/>
        <v>0-6.11-19</v>
      </c>
      <c r="C2433" s="182">
        <f>'1. General information'!$R$8</f>
        <v>0</v>
      </c>
      <c r="D2433" s="182" t="s">
        <v>445</v>
      </c>
      <c r="E2433" s="195" t="s">
        <v>4571</v>
      </c>
      <c r="F2433" s="182" t="s">
        <v>4572</v>
      </c>
      <c r="G2433" s="184">
        <f>'6. Staff time'!V34</f>
        <v>0</v>
      </c>
    </row>
    <row r="2434" spans="1:7" x14ac:dyDescent="0.3">
      <c r="A2434" s="181">
        <v>2433</v>
      </c>
      <c r="B2434" s="181" t="str">
        <f t="shared" si="62"/>
        <v>0-6.11-20</v>
      </c>
      <c r="C2434" s="182">
        <f>'1. General information'!$R$8</f>
        <v>0</v>
      </c>
      <c r="D2434" s="182" t="s">
        <v>445</v>
      </c>
      <c r="E2434" s="195" t="s">
        <v>4573</v>
      </c>
      <c r="F2434" s="182" t="s">
        <v>4574</v>
      </c>
      <c r="G2434" s="184">
        <f>'6. Staff time'!V35</f>
        <v>0</v>
      </c>
    </row>
    <row r="2435" spans="1:7" x14ac:dyDescent="0.3">
      <c r="A2435" s="181">
        <v>2434</v>
      </c>
      <c r="B2435" s="181" t="str">
        <f t="shared" si="62"/>
        <v>0-6.11-21</v>
      </c>
      <c r="C2435" s="182">
        <f>'1. General information'!$R$8</f>
        <v>0</v>
      </c>
      <c r="D2435" s="182" t="s">
        <v>445</v>
      </c>
      <c r="E2435" s="195" t="s">
        <v>4575</v>
      </c>
      <c r="F2435" s="182" t="s">
        <v>4576</v>
      </c>
      <c r="G2435" s="184">
        <f>'6. Staff time'!V36</f>
        <v>0</v>
      </c>
    </row>
    <row r="2436" spans="1:7" x14ac:dyDescent="0.3">
      <c r="A2436" s="181">
        <v>2435</v>
      </c>
      <c r="B2436" s="181" t="str">
        <f t="shared" si="62"/>
        <v>0-6.11-22</v>
      </c>
      <c r="C2436" s="182">
        <f>'1. General information'!$R$8</f>
        <v>0</v>
      </c>
      <c r="D2436" s="182" t="s">
        <v>445</v>
      </c>
      <c r="E2436" s="195" t="s">
        <v>4577</v>
      </c>
      <c r="F2436" s="182" t="s">
        <v>4578</v>
      </c>
      <c r="G2436" s="184">
        <f>'6. Staff time'!V37</f>
        <v>0</v>
      </c>
    </row>
    <row r="2437" spans="1:7" x14ac:dyDescent="0.3">
      <c r="A2437" s="181">
        <v>2436</v>
      </c>
      <c r="B2437" s="181" t="str">
        <f t="shared" si="62"/>
        <v>0-6.11-23</v>
      </c>
      <c r="C2437" s="182">
        <f>'1. General information'!$R$8</f>
        <v>0</v>
      </c>
      <c r="D2437" s="182" t="s">
        <v>445</v>
      </c>
      <c r="E2437" s="195" t="s">
        <v>4579</v>
      </c>
      <c r="F2437" s="182" t="s">
        <v>4580</v>
      </c>
      <c r="G2437" s="184">
        <f>'6. Staff time'!V38</f>
        <v>0</v>
      </c>
    </row>
    <row r="2438" spans="1:7" x14ac:dyDescent="0.3">
      <c r="A2438" s="181">
        <v>2437</v>
      </c>
      <c r="B2438" s="181" t="str">
        <f t="shared" si="62"/>
        <v>0-6.11-24</v>
      </c>
      <c r="C2438" s="182">
        <f>'1. General information'!$R$8</f>
        <v>0</v>
      </c>
      <c r="D2438" s="182" t="s">
        <v>445</v>
      </c>
      <c r="E2438" s="195" t="s">
        <v>4581</v>
      </c>
      <c r="F2438" s="182" t="s">
        <v>4582</v>
      </c>
      <c r="G2438" s="184">
        <f>'6. Staff time'!V39</f>
        <v>0</v>
      </c>
    </row>
    <row r="2439" spans="1:7" x14ac:dyDescent="0.3">
      <c r="A2439" s="181">
        <v>2438</v>
      </c>
      <c r="B2439" s="181" t="str">
        <f t="shared" si="62"/>
        <v>0-6.11-25</v>
      </c>
      <c r="C2439" s="182">
        <f>'1. General information'!$R$8</f>
        <v>0</v>
      </c>
      <c r="D2439" s="182" t="s">
        <v>445</v>
      </c>
      <c r="E2439" s="195" t="s">
        <v>4583</v>
      </c>
      <c r="F2439" s="182" t="s">
        <v>4584</v>
      </c>
      <c r="G2439" s="184">
        <f>'6. Staff time'!V40</f>
        <v>0</v>
      </c>
    </row>
    <row r="2440" spans="1:7" x14ac:dyDescent="0.3">
      <c r="A2440" s="181">
        <v>2439</v>
      </c>
      <c r="B2440" s="181" t="str">
        <f t="shared" si="62"/>
        <v>0-6.11-26</v>
      </c>
      <c r="C2440" s="182">
        <f>'1. General information'!$R$8</f>
        <v>0</v>
      </c>
      <c r="D2440" s="182" t="s">
        <v>445</v>
      </c>
      <c r="E2440" s="195" t="s">
        <v>4585</v>
      </c>
      <c r="F2440" s="182" t="s">
        <v>4586</v>
      </c>
      <c r="G2440" s="184">
        <f>'6. Staff time'!V41</f>
        <v>0</v>
      </c>
    </row>
    <row r="2441" spans="1:7" x14ac:dyDescent="0.3">
      <c r="A2441" s="181">
        <v>2440</v>
      </c>
      <c r="B2441" s="181" t="str">
        <f t="shared" si="62"/>
        <v>0-6.11-27</v>
      </c>
      <c r="C2441" s="182">
        <f>'1. General information'!$R$8</f>
        <v>0</v>
      </c>
      <c r="D2441" s="182" t="s">
        <v>445</v>
      </c>
      <c r="E2441" s="195" t="s">
        <v>4587</v>
      </c>
      <c r="F2441" s="182" t="s">
        <v>4588</v>
      </c>
      <c r="G2441" s="184">
        <f>'6. Staff time'!V42</f>
        <v>0</v>
      </c>
    </row>
    <row r="2442" spans="1:7" x14ac:dyDescent="0.3">
      <c r="A2442" s="181">
        <v>2441</v>
      </c>
      <c r="B2442" s="181" t="str">
        <f t="shared" si="62"/>
        <v>0-6.11-28</v>
      </c>
      <c r="C2442" s="182">
        <f>'1. General information'!$R$8</f>
        <v>0</v>
      </c>
      <c r="D2442" s="182" t="s">
        <v>445</v>
      </c>
      <c r="E2442" s="195" t="s">
        <v>4589</v>
      </c>
      <c r="F2442" s="182" t="s">
        <v>4590</v>
      </c>
      <c r="G2442" s="184">
        <f>'6. Staff time'!V43</f>
        <v>0</v>
      </c>
    </row>
    <row r="2443" spans="1:7" x14ac:dyDescent="0.3">
      <c r="A2443" s="181">
        <v>2442</v>
      </c>
      <c r="B2443" s="181" t="str">
        <f t="shared" si="62"/>
        <v>0-6.11-29</v>
      </c>
      <c r="C2443" s="182">
        <f>'1. General information'!$R$8</f>
        <v>0</v>
      </c>
      <c r="D2443" s="182" t="s">
        <v>445</v>
      </c>
      <c r="E2443" s="195" t="s">
        <v>4591</v>
      </c>
      <c r="F2443" s="182" t="s">
        <v>4592</v>
      </c>
      <c r="G2443" s="184">
        <f>'6. Staff time'!V44</f>
        <v>0</v>
      </c>
    </row>
    <row r="2444" spans="1:7" x14ac:dyDescent="0.3">
      <c r="A2444" s="181">
        <v>2443</v>
      </c>
      <c r="B2444" s="181" t="str">
        <f t="shared" si="62"/>
        <v>0-6.11-30</v>
      </c>
      <c r="C2444" s="182">
        <f>'1. General information'!$R$8</f>
        <v>0</v>
      </c>
      <c r="D2444" s="182" t="s">
        <v>445</v>
      </c>
      <c r="E2444" s="195" t="s">
        <v>4593</v>
      </c>
      <c r="F2444" s="182" t="s">
        <v>4594</v>
      </c>
      <c r="G2444" s="184">
        <f>'6. Staff time'!V45</f>
        <v>0</v>
      </c>
    </row>
    <row r="2445" spans="1:7" x14ac:dyDescent="0.3">
      <c r="A2445" s="181">
        <v>2444</v>
      </c>
      <c r="B2445" s="181" t="str">
        <f t="shared" si="62"/>
        <v>0-6.11-31</v>
      </c>
      <c r="C2445" s="182">
        <f>'1. General information'!$R$8</f>
        <v>0</v>
      </c>
      <c r="D2445" s="182" t="s">
        <v>445</v>
      </c>
      <c r="E2445" s="195" t="s">
        <v>4595</v>
      </c>
      <c r="F2445" s="182" t="s">
        <v>4596</v>
      </c>
      <c r="G2445" s="184">
        <f>'6. Staff time'!V46</f>
        <v>0</v>
      </c>
    </row>
    <row r="2446" spans="1:7" x14ac:dyDescent="0.3">
      <c r="A2446" s="181">
        <v>2445</v>
      </c>
      <c r="B2446" s="181" t="str">
        <f t="shared" si="62"/>
        <v>0-6.11-32</v>
      </c>
      <c r="C2446" s="182">
        <f>'1. General information'!$R$8</f>
        <v>0</v>
      </c>
      <c r="D2446" s="182" t="s">
        <v>445</v>
      </c>
      <c r="E2446" s="195" t="s">
        <v>4597</v>
      </c>
      <c r="F2446" s="182" t="s">
        <v>4598</v>
      </c>
      <c r="G2446" s="184">
        <f>'6. Staff time'!V47</f>
        <v>0</v>
      </c>
    </row>
    <row r="2447" spans="1:7" x14ac:dyDescent="0.3">
      <c r="A2447" s="181">
        <v>2446</v>
      </c>
      <c r="B2447" s="181" t="str">
        <f t="shared" si="62"/>
        <v>0-6.11-33</v>
      </c>
      <c r="C2447" s="182">
        <f>'1. General information'!$R$8</f>
        <v>0</v>
      </c>
      <c r="D2447" s="182" t="s">
        <v>445</v>
      </c>
      <c r="E2447" s="195" t="s">
        <v>4599</v>
      </c>
      <c r="F2447" s="182" t="s">
        <v>4600</v>
      </c>
      <c r="G2447" s="184">
        <f>'6. Staff time'!V48</f>
        <v>0</v>
      </c>
    </row>
    <row r="2448" spans="1:7" x14ac:dyDescent="0.3">
      <c r="A2448" s="181">
        <v>2447</v>
      </c>
      <c r="B2448" s="181" t="str">
        <f t="shared" si="62"/>
        <v>0-6.11-34</v>
      </c>
      <c r="C2448" s="182">
        <f>'1. General information'!$R$8</f>
        <v>0</v>
      </c>
      <c r="D2448" s="182" t="s">
        <v>445</v>
      </c>
      <c r="E2448" s="195" t="s">
        <v>4601</v>
      </c>
      <c r="F2448" s="182" t="s">
        <v>4602</v>
      </c>
      <c r="G2448" s="184">
        <f>'6. Staff time'!V49</f>
        <v>0</v>
      </c>
    </row>
    <row r="2449" spans="1:7" x14ac:dyDescent="0.3">
      <c r="A2449" s="181">
        <v>2448</v>
      </c>
      <c r="B2449" s="181" t="str">
        <f t="shared" si="62"/>
        <v>0-6.11-35</v>
      </c>
      <c r="C2449" s="182">
        <f>'1. General information'!$R$8</f>
        <v>0</v>
      </c>
      <c r="D2449" s="182" t="s">
        <v>445</v>
      </c>
      <c r="E2449" s="195" t="s">
        <v>4603</v>
      </c>
      <c r="F2449" s="182" t="s">
        <v>4604</v>
      </c>
      <c r="G2449" s="184">
        <f>'6. Staff time'!V50</f>
        <v>0</v>
      </c>
    </row>
    <row r="2450" spans="1:7" x14ac:dyDescent="0.3">
      <c r="A2450" s="181">
        <v>2449</v>
      </c>
      <c r="B2450" s="181" t="str">
        <f t="shared" si="62"/>
        <v>0-6.11-36</v>
      </c>
      <c r="C2450" s="182">
        <f>'1. General information'!$R$8</f>
        <v>0</v>
      </c>
      <c r="D2450" s="182" t="s">
        <v>445</v>
      </c>
      <c r="E2450" s="195" t="s">
        <v>4605</v>
      </c>
      <c r="F2450" s="182" t="s">
        <v>4606</v>
      </c>
      <c r="G2450" s="184">
        <f>'6. Staff time'!V51</f>
        <v>0</v>
      </c>
    </row>
    <row r="2451" spans="1:7" x14ac:dyDescent="0.3">
      <c r="A2451" s="181">
        <v>2450</v>
      </c>
      <c r="B2451" s="181" t="str">
        <f t="shared" si="62"/>
        <v>0-6.11-37</v>
      </c>
      <c r="C2451" s="182">
        <f>'1. General information'!$R$8</f>
        <v>0</v>
      </c>
      <c r="D2451" s="182" t="s">
        <v>445</v>
      </c>
      <c r="E2451" s="195" t="s">
        <v>4607</v>
      </c>
      <c r="F2451" s="182" t="s">
        <v>4608</v>
      </c>
      <c r="G2451" s="184">
        <f>'6. Staff time'!V52</f>
        <v>0</v>
      </c>
    </row>
    <row r="2452" spans="1:7" x14ac:dyDescent="0.3">
      <c r="A2452" s="181">
        <v>2451</v>
      </c>
      <c r="B2452" s="181" t="str">
        <f t="shared" si="62"/>
        <v>0-6.11-38</v>
      </c>
      <c r="C2452" s="182">
        <f>'1. General information'!$R$8</f>
        <v>0</v>
      </c>
      <c r="D2452" s="182" t="s">
        <v>445</v>
      </c>
      <c r="E2452" s="195" t="s">
        <v>4609</v>
      </c>
      <c r="F2452" s="182" t="s">
        <v>4610</v>
      </c>
      <c r="G2452" s="184">
        <f>'6. Staff time'!V53</f>
        <v>0</v>
      </c>
    </row>
    <row r="2453" spans="1:7" x14ac:dyDescent="0.3">
      <c r="A2453" s="181">
        <v>2452</v>
      </c>
      <c r="B2453" s="181" t="str">
        <f t="shared" si="62"/>
        <v>0-6.11-39</v>
      </c>
      <c r="C2453" s="182">
        <f>'1. General information'!$R$8</f>
        <v>0</v>
      </c>
      <c r="D2453" s="182" t="s">
        <v>445</v>
      </c>
      <c r="E2453" s="195" t="s">
        <v>4611</v>
      </c>
      <c r="F2453" s="182" t="s">
        <v>4612</v>
      </c>
      <c r="G2453" s="184">
        <f>'6. Staff time'!V54</f>
        <v>0</v>
      </c>
    </row>
    <row r="2454" spans="1:7" x14ac:dyDescent="0.3">
      <c r="A2454" s="181">
        <v>2453</v>
      </c>
      <c r="B2454" s="181" t="str">
        <f t="shared" si="62"/>
        <v>0-6.11-40</v>
      </c>
      <c r="C2454" s="182">
        <f>'1. General information'!$R$8</f>
        <v>0</v>
      </c>
      <c r="D2454" s="182" t="s">
        <v>445</v>
      </c>
      <c r="E2454" s="195" t="s">
        <v>4613</v>
      </c>
      <c r="F2454" s="182" t="s">
        <v>4614</v>
      </c>
      <c r="G2454" s="184">
        <f>'6. Staff time'!V55</f>
        <v>0</v>
      </c>
    </row>
    <row r="2455" spans="1:7" x14ac:dyDescent="0.3">
      <c r="A2455" s="181">
        <v>2454</v>
      </c>
      <c r="B2455" s="181" t="str">
        <f t="shared" si="62"/>
        <v>0-6.11-41</v>
      </c>
      <c r="C2455" s="182">
        <f>'1. General information'!$R$8</f>
        <v>0</v>
      </c>
      <c r="D2455" s="182" t="s">
        <v>445</v>
      </c>
      <c r="E2455" s="195" t="s">
        <v>4615</v>
      </c>
      <c r="F2455" s="182" t="s">
        <v>4616</v>
      </c>
      <c r="G2455" s="184">
        <f>'6. Staff time'!V56</f>
        <v>0</v>
      </c>
    </row>
    <row r="2456" spans="1:7" x14ac:dyDescent="0.3">
      <c r="A2456" s="181">
        <v>2455</v>
      </c>
      <c r="B2456" s="181" t="str">
        <f t="shared" si="62"/>
        <v>0-6.11-42</v>
      </c>
      <c r="C2456" s="182">
        <f>'1. General information'!$R$8</f>
        <v>0</v>
      </c>
      <c r="D2456" s="182" t="s">
        <v>445</v>
      </c>
      <c r="E2456" s="195" t="s">
        <v>4617</v>
      </c>
      <c r="F2456" s="182" t="s">
        <v>4618</v>
      </c>
      <c r="G2456" s="184">
        <f>'6. Staff time'!V57</f>
        <v>0</v>
      </c>
    </row>
    <row r="2457" spans="1:7" x14ac:dyDescent="0.3">
      <c r="A2457" s="181">
        <v>2456</v>
      </c>
      <c r="B2457" s="181" t="str">
        <f t="shared" si="62"/>
        <v>0-6.11-43</v>
      </c>
      <c r="C2457" s="182">
        <f>'1. General information'!$R$8</f>
        <v>0</v>
      </c>
      <c r="D2457" s="182" t="s">
        <v>445</v>
      </c>
      <c r="E2457" s="195" t="s">
        <v>4619</v>
      </c>
      <c r="F2457" s="182" t="s">
        <v>4620</v>
      </c>
      <c r="G2457" s="184">
        <f>'6. Staff time'!V58</f>
        <v>0</v>
      </c>
    </row>
    <row r="2458" spans="1:7" x14ac:dyDescent="0.3">
      <c r="A2458" s="181">
        <v>2457</v>
      </c>
      <c r="B2458" s="181" t="str">
        <f t="shared" si="62"/>
        <v>0-6.11-44</v>
      </c>
      <c r="C2458" s="182">
        <f>'1. General information'!$R$8</f>
        <v>0</v>
      </c>
      <c r="D2458" s="182" t="s">
        <v>445</v>
      </c>
      <c r="E2458" s="195" t="s">
        <v>4621</v>
      </c>
      <c r="F2458" s="182" t="s">
        <v>4622</v>
      </c>
      <c r="G2458" s="184">
        <f>'6. Staff time'!V59</f>
        <v>0</v>
      </c>
    </row>
    <row r="2459" spans="1:7" x14ac:dyDescent="0.3">
      <c r="A2459" s="181">
        <v>2458</v>
      </c>
      <c r="B2459" s="181" t="str">
        <f t="shared" si="62"/>
        <v>0-6.11-45</v>
      </c>
      <c r="C2459" s="182">
        <f>'1. General information'!$R$8</f>
        <v>0</v>
      </c>
      <c r="D2459" s="182" t="s">
        <v>445</v>
      </c>
      <c r="E2459" s="195" t="s">
        <v>4623</v>
      </c>
      <c r="F2459" s="182" t="s">
        <v>4624</v>
      </c>
      <c r="G2459" s="184">
        <f>'6. Staff time'!V60</f>
        <v>0</v>
      </c>
    </row>
    <row r="2460" spans="1:7" x14ac:dyDescent="0.3">
      <c r="A2460" s="181">
        <v>2459</v>
      </c>
      <c r="B2460" s="181" t="str">
        <f t="shared" si="62"/>
        <v>0-6.11-46</v>
      </c>
      <c r="C2460" s="182">
        <f>'1. General information'!$R$8</f>
        <v>0</v>
      </c>
      <c r="D2460" s="182" t="s">
        <v>445</v>
      </c>
      <c r="E2460" s="195" t="s">
        <v>4625</v>
      </c>
      <c r="F2460" s="182" t="s">
        <v>4626</v>
      </c>
      <c r="G2460" s="184">
        <f>'6. Staff time'!V61</f>
        <v>0</v>
      </c>
    </row>
    <row r="2461" spans="1:7" x14ac:dyDescent="0.3">
      <c r="A2461" s="181">
        <v>2460</v>
      </c>
      <c r="B2461" s="181" t="str">
        <f t="shared" si="62"/>
        <v>0-6.11-47</v>
      </c>
      <c r="C2461" s="182">
        <f>'1. General information'!$R$8</f>
        <v>0</v>
      </c>
      <c r="D2461" s="182" t="s">
        <v>445</v>
      </c>
      <c r="E2461" s="195" t="s">
        <v>4627</v>
      </c>
      <c r="F2461" s="182" t="s">
        <v>4628</v>
      </c>
      <c r="G2461" s="184">
        <f>'6. Staff time'!V62</f>
        <v>0</v>
      </c>
    </row>
    <row r="2462" spans="1:7" x14ac:dyDescent="0.3">
      <c r="A2462" s="181">
        <v>2461</v>
      </c>
      <c r="B2462" s="181" t="str">
        <f t="shared" si="62"/>
        <v>0-6.11-48</v>
      </c>
      <c r="C2462" s="182">
        <f>'1. General information'!$R$8</f>
        <v>0</v>
      </c>
      <c r="D2462" s="182" t="s">
        <v>445</v>
      </c>
      <c r="E2462" s="195" t="s">
        <v>4629</v>
      </c>
      <c r="F2462" s="182" t="s">
        <v>4630</v>
      </c>
      <c r="G2462" s="184">
        <f>'6. Staff time'!V63</f>
        <v>0</v>
      </c>
    </row>
    <row r="2463" spans="1:7" x14ac:dyDescent="0.3">
      <c r="A2463" s="181">
        <v>2462</v>
      </c>
      <c r="B2463" s="181" t="str">
        <f t="shared" si="62"/>
        <v>0-6.11-49</v>
      </c>
      <c r="C2463" s="182">
        <f>'1. General information'!$R$8</f>
        <v>0</v>
      </c>
      <c r="D2463" s="182" t="s">
        <v>445</v>
      </c>
      <c r="E2463" s="195" t="s">
        <v>4631</v>
      </c>
      <c r="F2463" s="182" t="s">
        <v>4632</v>
      </c>
      <c r="G2463" s="184">
        <f>'6. Staff time'!V64</f>
        <v>0</v>
      </c>
    </row>
    <row r="2464" spans="1:7" x14ac:dyDescent="0.3">
      <c r="A2464" s="181">
        <v>2463</v>
      </c>
      <c r="B2464" s="181" t="str">
        <f t="shared" si="62"/>
        <v>0-6.11-50</v>
      </c>
      <c r="C2464" s="182">
        <f>'1. General information'!$R$8</f>
        <v>0</v>
      </c>
      <c r="D2464" s="182" t="s">
        <v>445</v>
      </c>
      <c r="E2464" s="195" t="s">
        <v>4633</v>
      </c>
      <c r="F2464" s="182" t="s">
        <v>4634</v>
      </c>
      <c r="G2464" s="184">
        <f>'6. Staff time'!V65</f>
        <v>0</v>
      </c>
    </row>
    <row r="2465" spans="1:7" x14ac:dyDescent="0.3">
      <c r="A2465" s="181">
        <v>2464</v>
      </c>
      <c r="B2465" s="181" t="str">
        <f t="shared" si="62"/>
        <v>0-6.11-51</v>
      </c>
      <c r="C2465" s="182">
        <f>'1. General information'!$R$8</f>
        <v>0</v>
      </c>
      <c r="D2465" s="182" t="s">
        <v>445</v>
      </c>
      <c r="E2465" s="195" t="s">
        <v>4635</v>
      </c>
      <c r="F2465" s="182" t="s">
        <v>4636</v>
      </c>
      <c r="G2465" s="184">
        <f>'6. Staff time'!V66</f>
        <v>0</v>
      </c>
    </row>
    <row r="2466" spans="1:7" x14ac:dyDescent="0.3">
      <c r="A2466" s="181">
        <v>2465</v>
      </c>
      <c r="B2466" s="181" t="str">
        <f t="shared" si="62"/>
        <v>0-6.11-52</v>
      </c>
      <c r="C2466" s="182">
        <f>'1. General information'!$R$8</f>
        <v>0</v>
      </c>
      <c r="D2466" s="182" t="s">
        <v>445</v>
      </c>
      <c r="E2466" s="195" t="s">
        <v>4637</v>
      </c>
      <c r="F2466" s="182" t="s">
        <v>4638</v>
      </c>
      <c r="G2466" s="184">
        <f>'6. Staff time'!V67</f>
        <v>0</v>
      </c>
    </row>
    <row r="2467" spans="1:7" x14ac:dyDescent="0.3">
      <c r="A2467" s="181">
        <v>2466</v>
      </c>
      <c r="B2467" s="181" t="str">
        <f t="shared" si="62"/>
        <v>0-6.11-53</v>
      </c>
      <c r="C2467" s="182">
        <f>'1. General information'!$R$8</f>
        <v>0</v>
      </c>
      <c r="D2467" s="182" t="s">
        <v>445</v>
      </c>
      <c r="E2467" s="195" t="s">
        <v>4639</v>
      </c>
      <c r="F2467" s="182" t="s">
        <v>4640</v>
      </c>
      <c r="G2467" s="184">
        <f>'6. Staff time'!V68</f>
        <v>0</v>
      </c>
    </row>
    <row r="2468" spans="1:7" x14ac:dyDescent="0.3">
      <c r="A2468" s="181">
        <v>2467</v>
      </c>
      <c r="B2468" s="181" t="str">
        <f t="shared" si="62"/>
        <v>0-6.11-54</v>
      </c>
      <c r="C2468" s="182">
        <f>'1. General information'!$R$8</f>
        <v>0</v>
      </c>
      <c r="D2468" s="182" t="s">
        <v>445</v>
      </c>
      <c r="E2468" s="195" t="s">
        <v>4641</v>
      </c>
      <c r="F2468" s="182" t="s">
        <v>4642</v>
      </c>
      <c r="G2468" s="184">
        <f>'6. Staff time'!V69</f>
        <v>0</v>
      </c>
    </row>
    <row r="2469" spans="1:7" x14ac:dyDescent="0.3">
      <c r="A2469" s="181">
        <v>2468</v>
      </c>
      <c r="B2469" s="181" t="str">
        <f t="shared" si="62"/>
        <v>0-6.11-55</v>
      </c>
      <c r="C2469" s="182">
        <f>'1. General information'!$R$8</f>
        <v>0</v>
      </c>
      <c r="D2469" s="182" t="s">
        <v>445</v>
      </c>
      <c r="E2469" s="195" t="s">
        <v>4643</v>
      </c>
      <c r="F2469" s="182" t="s">
        <v>4644</v>
      </c>
      <c r="G2469" s="184">
        <f>'6. Staff time'!V70</f>
        <v>0</v>
      </c>
    </row>
    <row r="2470" spans="1:7" x14ac:dyDescent="0.3">
      <c r="A2470" s="181">
        <v>2469</v>
      </c>
      <c r="B2470" s="181" t="str">
        <f t="shared" si="62"/>
        <v>0-6.11-56</v>
      </c>
      <c r="C2470" s="182">
        <f>'1. General information'!$R$8</f>
        <v>0</v>
      </c>
      <c r="D2470" s="182" t="s">
        <v>445</v>
      </c>
      <c r="E2470" s="195" t="s">
        <v>4645</v>
      </c>
      <c r="F2470" s="182" t="s">
        <v>4646</v>
      </c>
      <c r="G2470" s="184">
        <f>'6. Staff time'!V71</f>
        <v>0</v>
      </c>
    </row>
    <row r="2471" spans="1:7" x14ac:dyDescent="0.3">
      <c r="A2471" s="181">
        <v>2470</v>
      </c>
      <c r="B2471" s="181" t="str">
        <f t="shared" si="62"/>
        <v>0-6.11-57</v>
      </c>
      <c r="C2471" s="182">
        <f>'1. General information'!$R$8</f>
        <v>0</v>
      </c>
      <c r="D2471" s="182" t="s">
        <v>445</v>
      </c>
      <c r="E2471" s="195" t="s">
        <v>4647</v>
      </c>
      <c r="F2471" s="182" t="s">
        <v>4648</v>
      </c>
      <c r="G2471" s="184">
        <f>'6. Staff time'!V72</f>
        <v>0</v>
      </c>
    </row>
    <row r="2472" spans="1:7" x14ac:dyDescent="0.3">
      <c r="A2472" s="181">
        <v>2471</v>
      </c>
      <c r="B2472" s="181" t="str">
        <f t="shared" si="62"/>
        <v>0-6.11-58</v>
      </c>
      <c r="C2472" s="182">
        <f>'1. General information'!$R$8</f>
        <v>0</v>
      </c>
      <c r="D2472" s="182" t="s">
        <v>445</v>
      </c>
      <c r="E2472" s="195" t="s">
        <v>4649</v>
      </c>
      <c r="F2472" s="182" t="s">
        <v>4650</v>
      </c>
      <c r="G2472" s="184">
        <f>'6. Staff time'!V73</f>
        <v>0</v>
      </c>
    </row>
    <row r="2473" spans="1:7" x14ac:dyDescent="0.3">
      <c r="A2473" s="181">
        <v>2472</v>
      </c>
      <c r="B2473" s="181" t="str">
        <f t="shared" si="62"/>
        <v>0-6.11-59</v>
      </c>
      <c r="C2473" s="182">
        <f>'1. General information'!$R$8</f>
        <v>0</v>
      </c>
      <c r="D2473" s="182" t="s">
        <v>445</v>
      </c>
      <c r="E2473" s="195" t="s">
        <v>4651</v>
      </c>
      <c r="F2473" s="182" t="s">
        <v>4652</v>
      </c>
      <c r="G2473" s="184">
        <f>'6. Staff time'!V74</f>
        <v>0</v>
      </c>
    </row>
    <row r="2474" spans="1:7" x14ac:dyDescent="0.3">
      <c r="A2474" s="181">
        <v>2473</v>
      </c>
      <c r="B2474" s="181" t="str">
        <f t="shared" si="62"/>
        <v>0-6.11-60</v>
      </c>
      <c r="C2474" s="182">
        <f>'1. General information'!$R$8</f>
        <v>0</v>
      </c>
      <c r="D2474" s="182" t="s">
        <v>445</v>
      </c>
      <c r="E2474" s="195" t="s">
        <v>4653</v>
      </c>
      <c r="F2474" s="182" t="s">
        <v>4654</v>
      </c>
      <c r="G2474" s="184">
        <f>'6. Staff time'!V75</f>
        <v>0</v>
      </c>
    </row>
    <row r="2475" spans="1:7" x14ac:dyDescent="0.3">
      <c r="A2475" s="181">
        <v>2474</v>
      </c>
      <c r="B2475" s="181" t="str">
        <f t="shared" si="62"/>
        <v>0-6.11-61</v>
      </c>
      <c r="C2475" s="182">
        <f>'1. General information'!$R$8</f>
        <v>0</v>
      </c>
      <c r="D2475" s="182" t="s">
        <v>445</v>
      </c>
      <c r="E2475" s="195" t="s">
        <v>4655</v>
      </c>
      <c r="F2475" s="182" t="s">
        <v>4656</v>
      </c>
      <c r="G2475" s="184">
        <f>'6. Staff time'!V76</f>
        <v>0</v>
      </c>
    </row>
    <row r="2476" spans="1:7" x14ac:dyDescent="0.3">
      <c r="A2476" s="181">
        <v>2475</v>
      </c>
      <c r="B2476" s="181" t="str">
        <f t="shared" si="62"/>
        <v>0-6.11-62</v>
      </c>
      <c r="C2476" s="182">
        <f>'1. General information'!$R$8</f>
        <v>0</v>
      </c>
      <c r="D2476" s="182" t="s">
        <v>445</v>
      </c>
      <c r="E2476" s="195" t="s">
        <v>4657</v>
      </c>
      <c r="F2476" s="182" t="s">
        <v>4658</v>
      </c>
      <c r="G2476" s="184">
        <f>'6. Staff time'!V77</f>
        <v>0</v>
      </c>
    </row>
    <row r="2477" spans="1:7" x14ac:dyDescent="0.3">
      <c r="A2477" s="181">
        <v>2476</v>
      </c>
      <c r="B2477" s="181" t="str">
        <f t="shared" si="62"/>
        <v>0-6.11-63</v>
      </c>
      <c r="C2477" s="182">
        <f>'1. General information'!$R$8</f>
        <v>0</v>
      </c>
      <c r="D2477" s="182" t="s">
        <v>445</v>
      </c>
      <c r="E2477" s="195" t="s">
        <v>4659</v>
      </c>
      <c r="F2477" s="182" t="s">
        <v>4660</v>
      </c>
      <c r="G2477" s="184">
        <f>'6. Staff time'!V78</f>
        <v>0</v>
      </c>
    </row>
    <row r="2478" spans="1:7" x14ac:dyDescent="0.3">
      <c r="A2478" s="181">
        <v>2477</v>
      </c>
      <c r="B2478" s="181" t="str">
        <f t="shared" si="62"/>
        <v>0-6.11-64</v>
      </c>
      <c r="C2478" s="182">
        <f>'1. General information'!$R$8</f>
        <v>0</v>
      </c>
      <c r="D2478" s="182" t="s">
        <v>445</v>
      </c>
      <c r="E2478" s="195" t="s">
        <v>4661</v>
      </c>
      <c r="F2478" s="182" t="s">
        <v>4662</v>
      </c>
      <c r="G2478" s="184">
        <f>'6. Staff time'!V79</f>
        <v>0</v>
      </c>
    </row>
    <row r="2479" spans="1:7" x14ac:dyDescent="0.3">
      <c r="A2479" s="181">
        <v>2478</v>
      </c>
      <c r="B2479" s="181" t="str">
        <f t="shared" si="62"/>
        <v>0-6.11-65</v>
      </c>
      <c r="C2479" s="182">
        <f>'1. General information'!$R$8</f>
        <v>0</v>
      </c>
      <c r="D2479" s="182" t="s">
        <v>445</v>
      </c>
      <c r="E2479" s="195" t="s">
        <v>4663</v>
      </c>
      <c r="F2479" s="182" t="s">
        <v>4664</v>
      </c>
      <c r="G2479" s="184">
        <f>'6. Staff time'!V80</f>
        <v>0</v>
      </c>
    </row>
    <row r="2480" spans="1:7" x14ac:dyDescent="0.3">
      <c r="A2480" s="181">
        <v>2479</v>
      </c>
      <c r="B2480" s="181" t="str">
        <f t="shared" si="62"/>
        <v>0-6.11-66</v>
      </c>
      <c r="C2480" s="182">
        <f>'1. General information'!$R$8</f>
        <v>0</v>
      </c>
      <c r="D2480" s="182" t="s">
        <v>445</v>
      </c>
      <c r="E2480" s="195" t="s">
        <v>4665</v>
      </c>
      <c r="F2480" s="182" t="s">
        <v>4666</v>
      </c>
      <c r="G2480" s="184">
        <f>'6. Staff time'!V81</f>
        <v>0</v>
      </c>
    </row>
    <row r="2481" spans="1:7" x14ac:dyDescent="0.3">
      <c r="A2481" s="181">
        <v>2480</v>
      </c>
      <c r="B2481" s="181" t="str">
        <f t="shared" si="62"/>
        <v>0-6.11-67</v>
      </c>
      <c r="C2481" s="182">
        <f>'1. General information'!$R$8</f>
        <v>0</v>
      </c>
      <c r="D2481" s="182" t="s">
        <v>445</v>
      </c>
      <c r="E2481" s="195" t="s">
        <v>4667</v>
      </c>
      <c r="F2481" s="182" t="s">
        <v>4668</v>
      </c>
      <c r="G2481" s="184">
        <f>'6. Staff time'!V82</f>
        <v>0</v>
      </c>
    </row>
    <row r="2482" spans="1:7" x14ac:dyDescent="0.3">
      <c r="A2482" s="181">
        <v>2481</v>
      </c>
      <c r="B2482" s="181" t="str">
        <f t="shared" si="62"/>
        <v>0-6.11-68</v>
      </c>
      <c r="C2482" s="182">
        <f>'1. General information'!$R$8</f>
        <v>0</v>
      </c>
      <c r="D2482" s="182" t="s">
        <v>445</v>
      </c>
      <c r="E2482" s="195" t="s">
        <v>4669</v>
      </c>
      <c r="F2482" s="182" t="s">
        <v>4670</v>
      </c>
      <c r="G2482" s="184">
        <f>'6. Staff time'!V83</f>
        <v>0</v>
      </c>
    </row>
    <row r="2483" spans="1:7" x14ac:dyDescent="0.3">
      <c r="A2483" s="181">
        <v>2482</v>
      </c>
      <c r="B2483" s="181" t="str">
        <f t="shared" si="62"/>
        <v>0-6.11-69</v>
      </c>
      <c r="C2483" s="182">
        <f>'1. General information'!$R$8</f>
        <v>0</v>
      </c>
      <c r="D2483" s="182" t="s">
        <v>445</v>
      </c>
      <c r="E2483" s="195" t="s">
        <v>4671</v>
      </c>
      <c r="F2483" s="182" t="s">
        <v>4672</v>
      </c>
      <c r="G2483" s="184">
        <f>'6. Staff time'!V84</f>
        <v>0</v>
      </c>
    </row>
    <row r="2484" spans="1:7" x14ac:dyDescent="0.3">
      <c r="A2484" s="181">
        <v>2483</v>
      </c>
      <c r="B2484" s="181" t="str">
        <f t="shared" ref="B2484:B2547" si="63">CONCATENATE(LEFT(C2484,2),"-",E2484)</f>
        <v>0-6.11-70</v>
      </c>
      <c r="C2484" s="182">
        <f>'1. General information'!$R$8</f>
        <v>0</v>
      </c>
      <c r="D2484" s="182" t="s">
        <v>445</v>
      </c>
      <c r="E2484" s="195" t="s">
        <v>4673</v>
      </c>
      <c r="F2484" s="182" t="s">
        <v>4674</v>
      </c>
      <c r="G2484" s="184">
        <f>'6. Staff time'!V85</f>
        <v>0</v>
      </c>
    </row>
    <row r="2485" spans="1:7" x14ac:dyDescent="0.3">
      <c r="A2485" s="181">
        <v>2484</v>
      </c>
      <c r="B2485" s="181" t="str">
        <f t="shared" si="63"/>
        <v>0-6.11-71</v>
      </c>
      <c r="C2485" s="182">
        <f>'1. General information'!$R$8</f>
        <v>0</v>
      </c>
      <c r="D2485" s="182" t="s">
        <v>445</v>
      </c>
      <c r="E2485" s="195" t="s">
        <v>4675</v>
      </c>
      <c r="F2485" s="182" t="s">
        <v>4676</v>
      </c>
      <c r="G2485" s="184">
        <f>'6. Staff time'!V86</f>
        <v>0</v>
      </c>
    </row>
    <row r="2486" spans="1:7" x14ac:dyDescent="0.3">
      <c r="A2486" s="181">
        <v>2485</v>
      </c>
      <c r="B2486" s="181" t="str">
        <f t="shared" si="63"/>
        <v>0-6.11-72</v>
      </c>
      <c r="C2486" s="182">
        <f>'1. General information'!$R$8</f>
        <v>0</v>
      </c>
      <c r="D2486" s="182" t="s">
        <v>445</v>
      </c>
      <c r="E2486" s="195" t="s">
        <v>4677</v>
      </c>
      <c r="F2486" s="182" t="s">
        <v>4678</v>
      </c>
      <c r="G2486" s="184">
        <f>'6. Staff time'!V87</f>
        <v>0</v>
      </c>
    </row>
    <row r="2487" spans="1:7" x14ac:dyDescent="0.3">
      <c r="A2487" s="181">
        <v>2486</v>
      </c>
      <c r="B2487" s="181" t="str">
        <f t="shared" si="63"/>
        <v>0-6.11-73</v>
      </c>
      <c r="C2487" s="182">
        <f>'1. General information'!$R$8</f>
        <v>0</v>
      </c>
      <c r="D2487" s="182" t="s">
        <v>445</v>
      </c>
      <c r="E2487" s="195" t="s">
        <v>4679</v>
      </c>
      <c r="F2487" s="182" t="s">
        <v>4680</v>
      </c>
      <c r="G2487" s="184">
        <f>'6. Staff time'!V88</f>
        <v>0</v>
      </c>
    </row>
    <row r="2488" spans="1:7" x14ac:dyDescent="0.3">
      <c r="A2488" s="181">
        <v>2487</v>
      </c>
      <c r="B2488" s="181" t="str">
        <f t="shared" si="63"/>
        <v>0-6.11-74</v>
      </c>
      <c r="C2488" s="182">
        <f>'1. General information'!$R$8</f>
        <v>0</v>
      </c>
      <c r="D2488" s="182" t="s">
        <v>445</v>
      </c>
      <c r="E2488" s="195" t="s">
        <v>4681</v>
      </c>
      <c r="F2488" s="182" t="s">
        <v>4682</v>
      </c>
      <c r="G2488" s="184">
        <f>'6. Staff time'!V89</f>
        <v>0</v>
      </c>
    </row>
    <row r="2489" spans="1:7" x14ac:dyDescent="0.3">
      <c r="A2489" s="181">
        <v>2488</v>
      </c>
      <c r="B2489" s="181" t="str">
        <f t="shared" si="63"/>
        <v>0-6.11-75</v>
      </c>
      <c r="C2489" s="182">
        <f>'1. General information'!$R$8</f>
        <v>0</v>
      </c>
      <c r="D2489" s="182" t="s">
        <v>445</v>
      </c>
      <c r="E2489" s="195" t="s">
        <v>4683</v>
      </c>
      <c r="F2489" s="182" t="s">
        <v>4684</v>
      </c>
      <c r="G2489" s="184">
        <f>'6. Staff time'!V90</f>
        <v>0</v>
      </c>
    </row>
    <row r="2490" spans="1:7" x14ac:dyDescent="0.3">
      <c r="A2490" s="181">
        <v>2489</v>
      </c>
      <c r="B2490" s="181" t="str">
        <f t="shared" si="63"/>
        <v>0-6.11-76</v>
      </c>
      <c r="C2490" s="182">
        <f>'1. General information'!$R$8</f>
        <v>0</v>
      </c>
      <c r="D2490" s="182" t="s">
        <v>445</v>
      </c>
      <c r="E2490" s="195" t="s">
        <v>4685</v>
      </c>
      <c r="F2490" s="182" t="s">
        <v>4686</v>
      </c>
      <c r="G2490" s="184">
        <f>'6. Staff time'!V91</f>
        <v>0</v>
      </c>
    </row>
    <row r="2491" spans="1:7" x14ac:dyDescent="0.3">
      <c r="A2491" s="181">
        <v>2490</v>
      </c>
      <c r="B2491" s="181" t="str">
        <f t="shared" si="63"/>
        <v>0-6.11-77</v>
      </c>
      <c r="C2491" s="182">
        <f>'1. General information'!$R$8</f>
        <v>0</v>
      </c>
      <c r="D2491" s="182" t="s">
        <v>445</v>
      </c>
      <c r="E2491" s="195" t="s">
        <v>4687</v>
      </c>
      <c r="F2491" s="182" t="s">
        <v>4688</v>
      </c>
      <c r="G2491" s="184">
        <f>'6. Staff time'!V92</f>
        <v>0</v>
      </c>
    </row>
    <row r="2492" spans="1:7" x14ac:dyDescent="0.3">
      <c r="A2492" s="181">
        <v>2491</v>
      </c>
      <c r="B2492" s="181" t="str">
        <f t="shared" si="63"/>
        <v>0-6.11-78</v>
      </c>
      <c r="C2492" s="182">
        <f>'1. General information'!$R$8</f>
        <v>0</v>
      </c>
      <c r="D2492" s="182" t="s">
        <v>445</v>
      </c>
      <c r="E2492" s="195" t="s">
        <v>4689</v>
      </c>
      <c r="F2492" s="182" t="s">
        <v>4690</v>
      </c>
      <c r="G2492" s="184">
        <f>'6. Staff time'!V93</f>
        <v>0</v>
      </c>
    </row>
    <row r="2493" spans="1:7" x14ac:dyDescent="0.3">
      <c r="A2493" s="181">
        <v>2492</v>
      </c>
      <c r="B2493" s="181" t="str">
        <f t="shared" si="63"/>
        <v>0-6.11-79</v>
      </c>
      <c r="C2493" s="182">
        <f>'1. General information'!$R$8</f>
        <v>0</v>
      </c>
      <c r="D2493" s="182" t="s">
        <v>445</v>
      </c>
      <c r="E2493" s="195" t="s">
        <v>4691</v>
      </c>
      <c r="F2493" s="182" t="s">
        <v>4692</v>
      </c>
      <c r="G2493" s="184">
        <f>'6. Staff time'!V94</f>
        <v>0</v>
      </c>
    </row>
    <row r="2494" spans="1:7" x14ac:dyDescent="0.3">
      <c r="A2494" s="181">
        <v>2493</v>
      </c>
      <c r="B2494" s="181" t="str">
        <f t="shared" si="63"/>
        <v>0-6.11-80</v>
      </c>
      <c r="C2494" s="182">
        <f>'1. General information'!$R$8</f>
        <v>0</v>
      </c>
      <c r="D2494" s="182" t="s">
        <v>445</v>
      </c>
      <c r="E2494" s="195" t="s">
        <v>4693</v>
      </c>
      <c r="F2494" s="182" t="s">
        <v>4694</v>
      </c>
      <c r="G2494" s="184">
        <f>'6. Staff time'!V95</f>
        <v>0</v>
      </c>
    </row>
    <row r="2495" spans="1:7" x14ac:dyDescent="0.3">
      <c r="A2495" s="181">
        <v>2494</v>
      </c>
      <c r="B2495" s="181" t="str">
        <f t="shared" si="63"/>
        <v>0-6.11-81</v>
      </c>
      <c r="C2495" s="182">
        <f>'1. General information'!$R$8</f>
        <v>0</v>
      </c>
      <c r="D2495" s="182" t="s">
        <v>445</v>
      </c>
      <c r="E2495" s="195" t="s">
        <v>4695</v>
      </c>
      <c r="F2495" s="182" t="s">
        <v>4696</v>
      </c>
      <c r="G2495" s="184">
        <f>'6. Staff time'!V96</f>
        <v>0</v>
      </c>
    </row>
    <row r="2496" spans="1:7" x14ac:dyDescent="0.3">
      <c r="A2496" s="181">
        <v>2495</v>
      </c>
      <c r="B2496" s="181" t="str">
        <f t="shared" si="63"/>
        <v>0-6.11-82</v>
      </c>
      <c r="C2496" s="182">
        <f>'1. General information'!$R$8</f>
        <v>0</v>
      </c>
      <c r="D2496" s="182" t="s">
        <v>445</v>
      </c>
      <c r="E2496" s="195" t="s">
        <v>4697</v>
      </c>
      <c r="F2496" s="182" t="s">
        <v>4698</v>
      </c>
      <c r="G2496" s="184">
        <f>'6. Staff time'!V97</f>
        <v>0</v>
      </c>
    </row>
    <row r="2497" spans="1:7" x14ac:dyDescent="0.3">
      <c r="A2497" s="181">
        <v>2496</v>
      </c>
      <c r="B2497" s="181" t="str">
        <f t="shared" si="63"/>
        <v>0-6.11-83</v>
      </c>
      <c r="C2497" s="182">
        <f>'1. General information'!$R$8</f>
        <v>0</v>
      </c>
      <c r="D2497" s="182" t="s">
        <v>445</v>
      </c>
      <c r="E2497" s="195" t="s">
        <v>4699</v>
      </c>
      <c r="F2497" s="182" t="s">
        <v>4700</v>
      </c>
      <c r="G2497" s="184">
        <f>'6. Staff time'!V98</f>
        <v>0</v>
      </c>
    </row>
    <row r="2498" spans="1:7" x14ac:dyDescent="0.3">
      <c r="A2498" s="181">
        <v>2497</v>
      </c>
      <c r="B2498" s="181" t="str">
        <f t="shared" si="63"/>
        <v>0-6.11-84</v>
      </c>
      <c r="C2498" s="182">
        <f>'1. General information'!$R$8</f>
        <v>0</v>
      </c>
      <c r="D2498" s="182" t="s">
        <v>445</v>
      </c>
      <c r="E2498" s="195" t="s">
        <v>4701</v>
      </c>
      <c r="F2498" s="182" t="s">
        <v>4702</v>
      </c>
      <c r="G2498" s="184">
        <f>'6. Staff time'!V99</f>
        <v>0</v>
      </c>
    </row>
    <row r="2499" spans="1:7" x14ac:dyDescent="0.3">
      <c r="A2499" s="181">
        <v>2498</v>
      </c>
      <c r="B2499" s="181" t="str">
        <f t="shared" si="63"/>
        <v>0-6.11-85</v>
      </c>
      <c r="C2499" s="182">
        <f>'1. General information'!$R$8</f>
        <v>0</v>
      </c>
      <c r="D2499" s="182" t="s">
        <v>445</v>
      </c>
      <c r="E2499" s="195" t="s">
        <v>4703</v>
      </c>
      <c r="F2499" s="182" t="s">
        <v>4704</v>
      </c>
      <c r="G2499" s="184">
        <f>'6. Staff time'!V100</f>
        <v>0</v>
      </c>
    </row>
    <row r="2500" spans="1:7" x14ac:dyDescent="0.3">
      <c r="A2500" s="181">
        <v>2499</v>
      </c>
      <c r="B2500" s="181" t="str">
        <f t="shared" si="63"/>
        <v>0-6.11-86</v>
      </c>
      <c r="C2500" s="182">
        <f>'1. General information'!$R$8</f>
        <v>0</v>
      </c>
      <c r="D2500" s="182" t="s">
        <v>445</v>
      </c>
      <c r="E2500" s="195" t="s">
        <v>4705</v>
      </c>
      <c r="F2500" s="182" t="s">
        <v>4706</v>
      </c>
      <c r="G2500" s="184">
        <f>'6. Staff time'!V101</f>
        <v>0</v>
      </c>
    </row>
    <row r="2501" spans="1:7" x14ac:dyDescent="0.3">
      <c r="A2501" s="181">
        <v>2500</v>
      </c>
      <c r="B2501" s="181" t="str">
        <f t="shared" si="63"/>
        <v>0-6.11-87</v>
      </c>
      <c r="C2501" s="182">
        <f>'1. General information'!$R$8</f>
        <v>0</v>
      </c>
      <c r="D2501" s="182" t="s">
        <v>445</v>
      </c>
      <c r="E2501" s="195" t="s">
        <v>4707</v>
      </c>
      <c r="F2501" s="182" t="s">
        <v>4708</v>
      </c>
      <c r="G2501" s="184">
        <f>'6. Staff time'!V102</f>
        <v>0</v>
      </c>
    </row>
    <row r="2502" spans="1:7" x14ac:dyDescent="0.3">
      <c r="A2502" s="181">
        <v>2501</v>
      </c>
      <c r="B2502" s="181" t="str">
        <f t="shared" si="63"/>
        <v>0-6.11-88</v>
      </c>
      <c r="C2502" s="182">
        <f>'1. General information'!$R$8</f>
        <v>0</v>
      </c>
      <c r="D2502" s="182" t="s">
        <v>445</v>
      </c>
      <c r="E2502" s="195" t="s">
        <v>4709</v>
      </c>
      <c r="F2502" s="182" t="s">
        <v>4710</v>
      </c>
      <c r="G2502" s="184">
        <f>'6. Staff time'!V103</f>
        <v>0</v>
      </c>
    </row>
    <row r="2503" spans="1:7" x14ac:dyDescent="0.3">
      <c r="A2503" s="181">
        <v>2502</v>
      </c>
      <c r="B2503" s="181" t="str">
        <f t="shared" si="63"/>
        <v>0-6.11-89</v>
      </c>
      <c r="C2503" s="182">
        <f>'1. General information'!$R$8</f>
        <v>0</v>
      </c>
      <c r="D2503" s="182" t="s">
        <v>445</v>
      </c>
      <c r="E2503" s="195" t="s">
        <v>4711</v>
      </c>
      <c r="F2503" s="182" t="s">
        <v>4712</v>
      </c>
      <c r="G2503" s="184">
        <f>'6. Staff time'!V104</f>
        <v>0</v>
      </c>
    </row>
    <row r="2504" spans="1:7" x14ac:dyDescent="0.3">
      <c r="A2504" s="181">
        <v>2503</v>
      </c>
      <c r="B2504" s="181" t="str">
        <f t="shared" si="63"/>
        <v>0-6.11-90</v>
      </c>
      <c r="C2504" s="182">
        <f>'1. General information'!$R$8</f>
        <v>0</v>
      </c>
      <c r="D2504" s="182" t="s">
        <v>445</v>
      </c>
      <c r="E2504" s="195" t="s">
        <v>4713</v>
      </c>
      <c r="F2504" s="182" t="s">
        <v>4714</v>
      </c>
      <c r="G2504" s="184">
        <f>'6. Staff time'!V105</f>
        <v>0</v>
      </c>
    </row>
    <row r="2505" spans="1:7" x14ac:dyDescent="0.3">
      <c r="A2505" s="181">
        <v>2504</v>
      </c>
      <c r="B2505" s="181" t="str">
        <f t="shared" si="63"/>
        <v>0-6.11-91</v>
      </c>
      <c r="C2505" s="182">
        <f>'1. General information'!$R$8</f>
        <v>0</v>
      </c>
      <c r="D2505" s="182" t="s">
        <v>445</v>
      </c>
      <c r="E2505" s="195" t="s">
        <v>4715</v>
      </c>
      <c r="F2505" s="182" t="s">
        <v>4716</v>
      </c>
      <c r="G2505" s="184">
        <f>'6. Staff time'!V106</f>
        <v>0</v>
      </c>
    </row>
    <row r="2506" spans="1:7" x14ac:dyDescent="0.3">
      <c r="A2506" s="181">
        <v>2505</v>
      </c>
      <c r="B2506" s="181" t="str">
        <f t="shared" si="63"/>
        <v>0-6.11-92</v>
      </c>
      <c r="C2506" s="182">
        <f>'1. General information'!$R$8</f>
        <v>0</v>
      </c>
      <c r="D2506" s="182" t="s">
        <v>445</v>
      </c>
      <c r="E2506" s="195" t="s">
        <v>4717</v>
      </c>
      <c r="F2506" s="182" t="s">
        <v>4718</v>
      </c>
      <c r="G2506" s="184">
        <f>'6. Staff time'!V107</f>
        <v>0</v>
      </c>
    </row>
    <row r="2507" spans="1:7" x14ac:dyDescent="0.3">
      <c r="A2507" s="181">
        <v>2506</v>
      </c>
      <c r="B2507" s="181" t="str">
        <f t="shared" si="63"/>
        <v>0-6.11-93</v>
      </c>
      <c r="C2507" s="182">
        <f>'1. General information'!$R$8</f>
        <v>0</v>
      </c>
      <c r="D2507" s="182" t="s">
        <v>445</v>
      </c>
      <c r="E2507" s="195" t="s">
        <v>4719</v>
      </c>
      <c r="F2507" s="182" t="s">
        <v>4720</v>
      </c>
      <c r="G2507" s="184">
        <f>'6. Staff time'!V108</f>
        <v>0</v>
      </c>
    </row>
    <row r="2508" spans="1:7" x14ac:dyDescent="0.3">
      <c r="A2508" s="181">
        <v>2507</v>
      </c>
      <c r="B2508" s="181" t="str">
        <f t="shared" si="63"/>
        <v>0-6.11-94</v>
      </c>
      <c r="C2508" s="182">
        <f>'1. General information'!$R$8</f>
        <v>0</v>
      </c>
      <c r="D2508" s="182" t="s">
        <v>445</v>
      </c>
      <c r="E2508" s="195" t="s">
        <v>4721</v>
      </c>
      <c r="F2508" s="182" t="s">
        <v>4722</v>
      </c>
      <c r="G2508" s="184">
        <f>'6. Staff time'!V109</f>
        <v>0</v>
      </c>
    </row>
    <row r="2509" spans="1:7" x14ac:dyDescent="0.3">
      <c r="A2509" s="181">
        <v>2508</v>
      </c>
      <c r="B2509" s="181" t="str">
        <f t="shared" si="63"/>
        <v>0-6.11-95</v>
      </c>
      <c r="C2509" s="182">
        <f>'1. General information'!$R$8</f>
        <v>0</v>
      </c>
      <c r="D2509" s="182" t="s">
        <v>445</v>
      </c>
      <c r="E2509" s="195" t="s">
        <v>4723</v>
      </c>
      <c r="F2509" s="182" t="s">
        <v>4724</v>
      </c>
      <c r="G2509" s="184">
        <f>'6. Staff time'!V110</f>
        <v>0</v>
      </c>
    </row>
    <row r="2510" spans="1:7" x14ac:dyDescent="0.3">
      <c r="A2510" s="181">
        <v>2509</v>
      </c>
      <c r="B2510" s="181" t="str">
        <f t="shared" si="63"/>
        <v>0-6.11-96</v>
      </c>
      <c r="C2510" s="182">
        <f>'1. General information'!$R$8</f>
        <v>0</v>
      </c>
      <c r="D2510" s="182" t="s">
        <v>445</v>
      </c>
      <c r="E2510" s="195" t="s">
        <v>4725</v>
      </c>
      <c r="F2510" s="182" t="s">
        <v>4726</v>
      </c>
      <c r="G2510" s="184">
        <f>'6. Staff time'!V111</f>
        <v>0</v>
      </c>
    </row>
    <row r="2511" spans="1:7" x14ac:dyDescent="0.3">
      <c r="A2511" s="181">
        <v>2510</v>
      </c>
      <c r="B2511" s="181" t="str">
        <f t="shared" si="63"/>
        <v>0-6.11-97</v>
      </c>
      <c r="C2511" s="182">
        <f>'1. General information'!$R$8</f>
        <v>0</v>
      </c>
      <c r="D2511" s="182" t="s">
        <v>445</v>
      </c>
      <c r="E2511" s="195" t="s">
        <v>4727</v>
      </c>
      <c r="F2511" s="182" t="s">
        <v>4728</v>
      </c>
      <c r="G2511" s="184">
        <f>'6. Staff time'!V112</f>
        <v>0</v>
      </c>
    </row>
    <row r="2512" spans="1:7" x14ac:dyDescent="0.3">
      <c r="A2512" s="181">
        <v>2511</v>
      </c>
      <c r="B2512" s="181" t="str">
        <f t="shared" si="63"/>
        <v>0-6.11-98</v>
      </c>
      <c r="C2512" s="182">
        <f>'1. General information'!$R$8</f>
        <v>0</v>
      </c>
      <c r="D2512" s="182" t="s">
        <v>445</v>
      </c>
      <c r="E2512" s="195" t="s">
        <v>4729</v>
      </c>
      <c r="F2512" s="182" t="s">
        <v>4730</v>
      </c>
      <c r="G2512" s="184">
        <f>'6. Staff time'!V113</f>
        <v>0</v>
      </c>
    </row>
    <row r="2513" spans="1:7" x14ac:dyDescent="0.3">
      <c r="A2513" s="181">
        <v>2512</v>
      </c>
      <c r="B2513" s="181" t="str">
        <f t="shared" si="63"/>
        <v>0-6.11-99</v>
      </c>
      <c r="C2513" s="182">
        <f>'1. General information'!$R$8</f>
        <v>0</v>
      </c>
      <c r="D2513" s="182" t="s">
        <v>445</v>
      </c>
      <c r="E2513" s="195" t="s">
        <v>4731</v>
      </c>
      <c r="F2513" s="182" t="s">
        <v>4732</v>
      </c>
      <c r="G2513" s="184">
        <f>'6. Staff time'!V114</f>
        <v>0</v>
      </c>
    </row>
    <row r="2514" spans="1:7" x14ac:dyDescent="0.3">
      <c r="A2514" s="181">
        <v>2513</v>
      </c>
      <c r="B2514" s="181" t="str">
        <f t="shared" si="63"/>
        <v>0-6.11-100</v>
      </c>
      <c r="C2514" s="182">
        <f>'1. General information'!$R$8</f>
        <v>0</v>
      </c>
      <c r="D2514" s="182" t="s">
        <v>445</v>
      </c>
      <c r="E2514" s="195" t="s">
        <v>4733</v>
      </c>
      <c r="F2514" s="182" t="s">
        <v>4734</v>
      </c>
      <c r="G2514" s="184">
        <f>'6. Staff time'!V115</f>
        <v>0</v>
      </c>
    </row>
    <row r="2515" spans="1:7" x14ac:dyDescent="0.3">
      <c r="A2515" s="181">
        <v>2514</v>
      </c>
      <c r="B2515" s="181" t="str">
        <f t="shared" si="63"/>
        <v>0-6.11-101</v>
      </c>
      <c r="C2515" s="182">
        <f>'1. General information'!$R$8</f>
        <v>0</v>
      </c>
      <c r="D2515" s="182" t="s">
        <v>445</v>
      </c>
      <c r="E2515" s="195" t="s">
        <v>4735</v>
      </c>
      <c r="F2515" s="182" t="s">
        <v>4736</v>
      </c>
      <c r="G2515" s="184">
        <f>'6. Staff time'!V116</f>
        <v>0</v>
      </c>
    </row>
    <row r="2516" spans="1:7" x14ac:dyDescent="0.3">
      <c r="A2516" s="181">
        <v>2515</v>
      </c>
      <c r="B2516" s="181" t="str">
        <f t="shared" si="63"/>
        <v>0-6.11-102</v>
      </c>
      <c r="C2516" s="182">
        <f>'1. General information'!$R$8</f>
        <v>0</v>
      </c>
      <c r="D2516" s="182" t="s">
        <v>445</v>
      </c>
      <c r="E2516" s="195" t="s">
        <v>4737</v>
      </c>
      <c r="F2516" s="182" t="s">
        <v>4738</v>
      </c>
      <c r="G2516" s="184">
        <f>'6. Staff time'!V117</f>
        <v>0</v>
      </c>
    </row>
    <row r="2517" spans="1:7" x14ac:dyDescent="0.3">
      <c r="A2517" s="181">
        <v>2516</v>
      </c>
      <c r="B2517" s="181" t="str">
        <f t="shared" si="63"/>
        <v>0-6.11-103</v>
      </c>
      <c r="C2517" s="182">
        <f>'1. General information'!$R$8</f>
        <v>0</v>
      </c>
      <c r="D2517" s="182" t="s">
        <v>445</v>
      </c>
      <c r="E2517" s="195" t="s">
        <v>4739</v>
      </c>
      <c r="F2517" s="182" t="s">
        <v>4740</v>
      </c>
      <c r="G2517" s="184">
        <f>'6. Staff time'!V118</f>
        <v>0</v>
      </c>
    </row>
    <row r="2518" spans="1:7" x14ac:dyDescent="0.3">
      <c r="A2518" s="181">
        <v>2517</v>
      </c>
      <c r="B2518" s="181" t="str">
        <f t="shared" si="63"/>
        <v>0-6.11-104</v>
      </c>
      <c r="C2518" s="182">
        <f>'1. General information'!$R$8</f>
        <v>0</v>
      </c>
      <c r="D2518" s="182" t="s">
        <v>445</v>
      </c>
      <c r="E2518" s="195" t="s">
        <v>4741</v>
      </c>
      <c r="F2518" s="182" t="s">
        <v>4742</v>
      </c>
      <c r="G2518" s="184">
        <f>'6. Staff time'!V119</f>
        <v>0</v>
      </c>
    </row>
    <row r="2519" spans="1:7" x14ac:dyDescent="0.3">
      <c r="A2519" s="181">
        <v>2518</v>
      </c>
      <c r="B2519" s="181" t="str">
        <f t="shared" si="63"/>
        <v>0-6.11-105</v>
      </c>
      <c r="C2519" s="182">
        <f>'1. General information'!$R$8</f>
        <v>0</v>
      </c>
      <c r="D2519" s="182" t="s">
        <v>445</v>
      </c>
      <c r="E2519" s="195" t="s">
        <v>4743</v>
      </c>
      <c r="F2519" s="182" t="s">
        <v>4744</v>
      </c>
      <c r="G2519" s="184">
        <f>'6. Staff time'!V120</f>
        <v>0</v>
      </c>
    </row>
    <row r="2520" spans="1:7" x14ac:dyDescent="0.3">
      <c r="A2520" s="181">
        <v>2519</v>
      </c>
      <c r="B2520" s="181" t="str">
        <f t="shared" si="63"/>
        <v>0-6.11-106</v>
      </c>
      <c r="C2520" s="182">
        <f>'1. General information'!$R$8</f>
        <v>0</v>
      </c>
      <c r="D2520" s="182" t="s">
        <v>445</v>
      </c>
      <c r="E2520" s="195" t="s">
        <v>4745</v>
      </c>
      <c r="F2520" s="182" t="s">
        <v>4746</v>
      </c>
      <c r="G2520" s="184">
        <f>'6. Staff time'!V121</f>
        <v>0</v>
      </c>
    </row>
    <row r="2521" spans="1:7" x14ac:dyDescent="0.3">
      <c r="A2521" s="181">
        <v>2520</v>
      </c>
      <c r="B2521" s="181" t="str">
        <f t="shared" si="63"/>
        <v>0-6.11-107</v>
      </c>
      <c r="C2521" s="182">
        <f>'1. General information'!$R$8</f>
        <v>0</v>
      </c>
      <c r="D2521" s="182" t="s">
        <v>445</v>
      </c>
      <c r="E2521" s="195" t="s">
        <v>4747</v>
      </c>
      <c r="F2521" s="182" t="s">
        <v>4748</v>
      </c>
      <c r="G2521" s="184">
        <f>'6. Staff time'!V122</f>
        <v>0</v>
      </c>
    </row>
    <row r="2522" spans="1:7" x14ac:dyDescent="0.3">
      <c r="A2522" s="181">
        <v>2521</v>
      </c>
      <c r="B2522" s="181" t="str">
        <f t="shared" si="63"/>
        <v>0-6.11-108</v>
      </c>
      <c r="C2522" s="182">
        <f>'1. General information'!$R$8</f>
        <v>0</v>
      </c>
      <c r="D2522" s="182" t="s">
        <v>445</v>
      </c>
      <c r="E2522" s="195" t="s">
        <v>4749</v>
      </c>
      <c r="F2522" s="182" t="s">
        <v>4750</v>
      </c>
      <c r="G2522" s="184">
        <f>'6. Staff time'!V123</f>
        <v>0</v>
      </c>
    </row>
    <row r="2523" spans="1:7" x14ac:dyDescent="0.3">
      <c r="A2523" s="181">
        <v>2522</v>
      </c>
      <c r="B2523" s="181" t="str">
        <f t="shared" si="63"/>
        <v>0-6.11-109</v>
      </c>
      <c r="C2523" s="182">
        <f>'1. General information'!$R$8</f>
        <v>0</v>
      </c>
      <c r="D2523" s="182" t="s">
        <v>445</v>
      </c>
      <c r="E2523" s="195" t="s">
        <v>4751</v>
      </c>
      <c r="F2523" s="182" t="s">
        <v>4752</v>
      </c>
      <c r="G2523" s="184">
        <f>'6. Staff time'!V124</f>
        <v>0</v>
      </c>
    </row>
    <row r="2524" spans="1:7" x14ac:dyDescent="0.3">
      <c r="A2524" s="181">
        <v>2523</v>
      </c>
      <c r="B2524" s="181" t="str">
        <f t="shared" si="63"/>
        <v>0-6.11-110</v>
      </c>
      <c r="C2524" s="182">
        <f>'1. General information'!$R$8</f>
        <v>0</v>
      </c>
      <c r="D2524" s="182" t="s">
        <v>445</v>
      </c>
      <c r="E2524" s="195" t="s">
        <v>4753</v>
      </c>
      <c r="F2524" s="182" t="s">
        <v>4754</v>
      </c>
      <c r="G2524" s="184">
        <f>'6. Staff time'!V125</f>
        <v>0</v>
      </c>
    </row>
    <row r="2525" spans="1:7" x14ac:dyDescent="0.3">
      <c r="A2525" s="181">
        <v>2524</v>
      </c>
      <c r="B2525" s="181" t="str">
        <f t="shared" si="63"/>
        <v>0-6.11-111</v>
      </c>
      <c r="C2525" s="182">
        <f>'1. General information'!$R$8</f>
        <v>0</v>
      </c>
      <c r="D2525" s="182" t="s">
        <v>445</v>
      </c>
      <c r="E2525" s="195" t="s">
        <v>4755</v>
      </c>
      <c r="F2525" s="182" t="s">
        <v>4756</v>
      </c>
      <c r="G2525" s="184">
        <f>'6. Staff time'!V126</f>
        <v>0</v>
      </c>
    </row>
    <row r="2526" spans="1:7" x14ac:dyDescent="0.3">
      <c r="A2526" s="181">
        <v>2525</v>
      </c>
      <c r="B2526" s="181" t="str">
        <f t="shared" si="63"/>
        <v>0-6.11-112</v>
      </c>
      <c r="C2526" s="182">
        <f>'1. General information'!$R$8</f>
        <v>0</v>
      </c>
      <c r="D2526" s="182" t="s">
        <v>445</v>
      </c>
      <c r="E2526" s="195" t="s">
        <v>4757</v>
      </c>
      <c r="F2526" s="182" t="s">
        <v>4758</v>
      </c>
      <c r="G2526" s="184">
        <f>'6. Staff time'!V127</f>
        <v>0</v>
      </c>
    </row>
    <row r="2527" spans="1:7" x14ac:dyDescent="0.3">
      <c r="A2527" s="181">
        <v>2526</v>
      </c>
      <c r="B2527" s="181" t="str">
        <f t="shared" si="63"/>
        <v>0-6.11-113</v>
      </c>
      <c r="C2527" s="182">
        <f>'1. General information'!$R$8</f>
        <v>0</v>
      </c>
      <c r="D2527" s="182" t="s">
        <v>445</v>
      </c>
      <c r="E2527" s="195" t="s">
        <v>4759</v>
      </c>
      <c r="F2527" s="182" t="s">
        <v>4760</v>
      </c>
      <c r="G2527" s="184">
        <f>'6. Staff time'!V128</f>
        <v>0</v>
      </c>
    </row>
    <row r="2528" spans="1:7" x14ac:dyDescent="0.3">
      <c r="A2528" s="181">
        <v>2527</v>
      </c>
      <c r="B2528" s="181" t="str">
        <f t="shared" si="63"/>
        <v>0-6.11-114</v>
      </c>
      <c r="C2528" s="182">
        <f>'1. General information'!$R$8</f>
        <v>0</v>
      </c>
      <c r="D2528" s="182" t="s">
        <v>445</v>
      </c>
      <c r="E2528" s="195" t="s">
        <v>4761</v>
      </c>
      <c r="F2528" s="182" t="s">
        <v>4762</v>
      </c>
      <c r="G2528" s="184">
        <f>'6. Staff time'!V129</f>
        <v>0</v>
      </c>
    </row>
    <row r="2529" spans="1:7" x14ac:dyDescent="0.3">
      <c r="A2529" s="181">
        <v>2528</v>
      </c>
      <c r="B2529" s="181" t="str">
        <f t="shared" si="63"/>
        <v>0-6.11-115</v>
      </c>
      <c r="C2529" s="182">
        <f>'1. General information'!$R$8</f>
        <v>0</v>
      </c>
      <c r="D2529" s="182" t="s">
        <v>445</v>
      </c>
      <c r="E2529" s="195" t="s">
        <v>4763</v>
      </c>
      <c r="F2529" s="182" t="s">
        <v>4764</v>
      </c>
      <c r="G2529" s="184">
        <f>'6. Staff time'!V130</f>
        <v>0</v>
      </c>
    </row>
    <row r="2530" spans="1:7" x14ac:dyDescent="0.3">
      <c r="A2530" s="181">
        <v>2529</v>
      </c>
      <c r="B2530" s="181" t="str">
        <f t="shared" si="63"/>
        <v>0-6.11-116</v>
      </c>
      <c r="C2530" s="182">
        <f>'1. General information'!$R$8</f>
        <v>0</v>
      </c>
      <c r="D2530" s="182" t="s">
        <v>445</v>
      </c>
      <c r="E2530" s="195" t="s">
        <v>4765</v>
      </c>
      <c r="F2530" s="182" t="s">
        <v>4766</v>
      </c>
      <c r="G2530" s="184">
        <f>'6. Staff time'!V131</f>
        <v>0</v>
      </c>
    </row>
    <row r="2531" spans="1:7" x14ac:dyDescent="0.3">
      <c r="A2531" s="181">
        <v>2530</v>
      </c>
      <c r="B2531" s="181" t="str">
        <f t="shared" si="63"/>
        <v>0-6.11-117</v>
      </c>
      <c r="C2531" s="182">
        <f>'1. General information'!$R$8</f>
        <v>0</v>
      </c>
      <c r="D2531" s="182" t="s">
        <v>445</v>
      </c>
      <c r="E2531" s="195" t="s">
        <v>4767</v>
      </c>
      <c r="F2531" s="182" t="s">
        <v>4768</v>
      </c>
      <c r="G2531" s="184">
        <f>'6. Staff time'!V132</f>
        <v>0</v>
      </c>
    </row>
    <row r="2532" spans="1:7" x14ac:dyDescent="0.3">
      <c r="A2532" s="181">
        <v>2531</v>
      </c>
      <c r="B2532" s="181" t="str">
        <f t="shared" si="63"/>
        <v>0-6.11-118</v>
      </c>
      <c r="C2532" s="182">
        <f>'1. General information'!$R$8</f>
        <v>0</v>
      </c>
      <c r="D2532" s="182" t="s">
        <v>445</v>
      </c>
      <c r="E2532" s="195" t="s">
        <v>4769</v>
      </c>
      <c r="F2532" s="182" t="s">
        <v>4770</v>
      </c>
      <c r="G2532" s="184">
        <f>'6. Staff time'!V133</f>
        <v>0</v>
      </c>
    </row>
    <row r="2533" spans="1:7" x14ac:dyDescent="0.3">
      <c r="A2533" s="181">
        <v>2532</v>
      </c>
      <c r="B2533" s="181" t="str">
        <f t="shared" si="63"/>
        <v>0-6.11-119</v>
      </c>
      <c r="C2533" s="182">
        <f>'1. General information'!$R$8</f>
        <v>0</v>
      </c>
      <c r="D2533" s="182" t="s">
        <v>445</v>
      </c>
      <c r="E2533" s="195" t="s">
        <v>4771</v>
      </c>
      <c r="F2533" s="182" t="s">
        <v>4772</v>
      </c>
      <c r="G2533" s="184">
        <f>'6. Staff time'!V134</f>
        <v>0</v>
      </c>
    </row>
    <row r="2534" spans="1:7" x14ac:dyDescent="0.3">
      <c r="A2534" s="181">
        <v>2533</v>
      </c>
      <c r="B2534" s="181" t="str">
        <f t="shared" si="63"/>
        <v>0-6.11-120</v>
      </c>
      <c r="C2534" s="182">
        <f>'1. General information'!$R$8</f>
        <v>0</v>
      </c>
      <c r="D2534" s="182" t="s">
        <v>445</v>
      </c>
      <c r="E2534" s="195" t="s">
        <v>4773</v>
      </c>
      <c r="F2534" s="182" t="s">
        <v>4774</v>
      </c>
      <c r="G2534" s="184">
        <f>'6. Staff time'!V135</f>
        <v>0</v>
      </c>
    </row>
    <row r="2535" spans="1:7" x14ac:dyDescent="0.3">
      <c r="A2535" s="181">
        <v>2534</v>
      </c>
      <c r="B2535" s="181" t="str">
        <f t="shared" si="63"/>
        <v>0-6.11-121</v>
      </c>
      <c r="C2535" s="182">
        <f>'1. General information'!$R$8</f>
        <v>0</v>
      </c>
      <c r="D2535" s="182" t="s">
        <v>445</v>
      </c>
      <c r="E2535" s="195" t="s">
        <v>4775</v>
      </c>
      <c r="F2535" s="182" t="s">
        <v>4776</v>
      </c>
      <c r="G2535" s="184">
        <f>'6. Staff time'!V136</f>
        <v>0</v>
      </c>
    </row>
    <row r="2536" spans="1:7" x14ac:dyDescent="0.3">
      <c r="A2536" s="181">
        <v>2535</v>
      </c>
      <c r="B2536" s="181" t="str">
        <f t="shared" si="63"/>
        <v>0-6.11-122</v>
      </c>
      <c r="C2536" s="182">
        <f>'1. General information'!$R$8</f>
        <v>0</v>
      </c>
      <c r="D2536" s="182" t="s">
        <v>445</v>
      </c>
      <c r="E2536" s="195" t="s">
        <v>4777</v>
      </c>
      <c r="F2536" s="182" t="s">
        <v>4778</v>
      </c>
      <c r="G2536" s="184">
        <f>'6. Staff time'!V137</f>
        <v>0</v>
      </c>
    </row>
    <row r="2537" spans="1:7" x14ac:dyDescent="0.3">
      <c r="A2537" s="181">
        <v>2536</v>
      </c>
      <c r="B2537" s="181" t="str">
        <f t="shared" si="63"/>
        <v>0-6.11-123</v>
      </c>
      <c r="C2537" s="182">
        <f>'1. General information'!$R$8</f>
        <v>0</v>
      </c>
      <c r="D2537" s="182" t="s">
        <v>445</v>
      </c>
      <c r="E2537" s="195" t="s">
        <v>4779</v>
      </c>
      <c r="F2537" s="182" t="s">
        <v>4780</v>
      </c>
      <c r="G2537" s="184">
        <f>'6. Staff time'!V138</f>
        <v>0</v>
      </c>
    </row>
    <row r="2538" spans="1:7" x14ac:dyDescent="0.3">
      <c r="A2538" s="181">
        <v>2537</v>
      </c>
      <c r="B2538" s="181" t="str">
        <f t="shared" si="63"/>
        <v>0-6.11-124</v>
      </c>
      <c r="C2538" s="182">
        <f>'1. General information'!$R$8</f>
        <v>0</v>
      </c>
      <c r="D2538" s="182" t="s">
        <v>445</v>
      </c>
      <c r="E2538" s="195" t="s">
        <v>4781</v>
      </c>
      <c r="F2538" s="182" t="s">
        <v>4782</v>
      </c>
      <c r="G2538" s="184">
        <f>'6. Staff time'!V139</f>
        <v>0</v>
      </c>
    </row>
    <row r="2539" spans="1:7" x14ac:dyDescent="0.3">
      <c r="A2539" s="181">
        <v>2538</v>
      </c>
      <c r="B2539" s="181" t="str">
        <f t="shared" si="63"/>
        <v>0-6.11-125</v>
      </c>
      <c r="C2539" s="182">
        <f>'1. General information'!$R$8</f>
        <v>0</v>
      </c>
      <c r="D2539" s="182" t="s">
        <v>445</v>
      </c>
      <c r="E2539" s="195" t="s">
        <v>4783</v>
      </c>
      <c r="F2539" s="182" t="s">
        <v>4784</v>
      </c>
      <c r="G2539" s="184">
        <f>'6. Staff time'!V140</f>
        <v>0</v>
      </c>
    </row>
    <row r="2540" spans="1:7" x14ac:dyDescent="0.3">
      <c r="A2540" s="181">
        <v>2539</v>
      </c>
      <c r="B2540" s="181" t="str">
        <f t="shared" si="63"/>
        <v>0-6.11-126</v>
      </c>
      <c r="C2540" s="182">
        <f>'1. General information'!$R$8</f>
        <v>0</v>
      </c>
      <c r="D2540" s="182" t="s">
        <v>445</v>
      </c>
      <c r="E2540" s="195" t="s">
        <v>4785</v>
      </c>
      <c r="F2540" s="182" t="s">
        <v>4786</v>
      </c>
      <c r="G2540" s="184">
        <f>'6. Staff time'!V141</f>
        <v>0</v>
      </c>
    </row>
    <row r="2541" spans="1:7" x14ac:dyDescent="0.3">
      <c r="A2541" s="181">
        <v>2540</v>
      </c>
      <c r="B2541" s="181" t="str">
        <f t="shared" si="63"/>
        <v>0-6.11-127</v>
      </c>
      <c r="C2541" s="182">
        <f>'1. General information'!$R$8</f>
        <v>0</v>
      </c>
      <c r="D2541" s="182" t="s">
        <v>445</v>
      </c>
      <c r="E2541" s="195" t="s">
        <v>4787</v>
      </c>
      <c r="F2541" s="182" t="s">
        <v>4788</v>
      </c>
      <c r="G2541" s="184">
        <f>'6. Staff time'!V142</f>
        <v>0</v>
      </c>
    </row>
    <row r="2542" spans="1:7" x14ac:dyDescent="0.3">
      <c r="A2542" s="181">
        <v>2541</v>
      </c>
      <c r="B2542" s="181" t="str">
        <f t="shared" si="63"/>
        <v>0-6.11-128</v>
      </c>
      <c r="C2542" s="182">
        <f>'1. General information'!$R$8</f>
        <v>0</v>
      </c>
      <c r="D2542" s="182" t="s">
        <v>445</v>
      </c>
      <c r="E2542" s="195" t="s">
        <v>4789</v>
      </c>
      <c r="F2542" s="182" t="s">
        <v>4790</v>
      </c>
      <c r="G2542" s="184">
        <f>'6. Staff time'!V143</f>
        <v>0</v>
      </c>
    </row>
    <row r="2543" spans="1:7" x14ac:dyDescent="0.3">
      <c r="A2543" s="181">
        <v>2542</v>
      </c>
      <c r="B2543" s="181" t="str">
        <f t="shared" si="63"/>
        <v>0-6.11-129</v>
      </c>
      <c r="C2543" s="182">
        <f>'1. General information'!$R$8</f>
        <v>0</v>
      </c>
      <c r="D2543" s="182" t="s">
        <v>445</v>
      </c>
      <c r="E2543" s="195" t="s">
        <v>4791</v>
      </c>
      <c r="F2543" s="182" t="s">
        <v>4792</v>
      </c>
      <c r="G2543" s="184">
        <f>'6. Staff time'!V144</f>
        <v>0</v>
      </c>
    </row>
    <row r="2544" spans="1:7" x14ac:dyDescent="0.3">
      <c r="A2544" s="181">
        <v>2543</v>
      </c>
      <c r="B2544" s="181" t="str">
        <f t="shared" si="63"/>
        <v>0-6.11-130</v>
      </c>
      <c r="C2544" s="182">
        <f>'1. General information'!$R$8</f>
        <v>0</v>
      </c>
      <c r="D2544" s="182" t="s">
        <v>445</v>
      </c>
      <c r="E2544" s="195" t="s">
        <v>4793</v>
      </c>
      <c r="F2544" s="182" t="s">
        <v>4794</v>
      </c>
      <c r="G2544" s="184">
        <f>'6. Staff time'!V145</f>
        <v>0</v>
      </c>
    </row>
    <row r="2545" spans="1:7" x14ac:dyDescent="0.3">
      <c r="A2545" s="181">
        <v>2544</v>
      </c>
      <c r="B2545" s="181" t="str">
        <f t="shared" si="63"/>
        <v>0-6.12-1</v>
      </c>
      <c r="C2545" s="182">
        <f>'1. General information'!$R$8</f>
        <v>0</v>
      </c>
      <c r="D2545" s="182" t="s">
        <v>445</v>
      </c>
      <c r="E2545" s="195" t="s">
        <v>4795</v>
      </c>
      <c r="F2545" s="182" t="s">
        <v>4796</v>
      </c>
      <c r="G2545" s="184">
        <f>'6. Staff time'!X16</f>
        <v>0</v>
      </c>
    </row>
    <row r="2546" spans="1:7" x14ac:dyDescent="0.3">
      <c r="A2546" s="181">
        <v>2545</v>
      </c>
      <c r="B2546" s="181" t="str">
        <f t="shared" si="63"/>
        <v>0-6.12-2</v>
      </c>
      <c r="C2546" s="182">
        <f>'1. General information'!$R$8</f>
        <v>0</v>
      </c>
      <c r="D2546" s="182" t="s">
        <v>445</v>
      </c>
      <c r="E2546" s="195" t="s">
        <v>4797</v>
      </c>
      <c r="F2546" s="182" t="s">
        <v>4798</v>
      </c>
      <c r="G2546" s="184">
        <f>'6. Staff time'!X17</f>
        <v>0</v>
      </c>
    </row>
    <row r="2547" spans="1:7" x14ac:dyDescent="0.3">
      <c r="A2547" s="181">
        <v>2546</v>
      </c>
      <c r="B2547" s="181" t="str">
        <f t="shared" si="63"/>
        <v>0-6.12-3</v>
      </c>
      <c r="C2547" s="182">
        <f>'1. General information'!$R$8</f>
        <v>0</v>
      </c>
      <c r="D2547" s="182" t="s">
        <v>445</v>
      </c>
      <c r="E2547" s="195" t="s">
        <v>4799</v>
      </c>
      <c r="F2547" s="182" t="s">
        <v>4800</v>
      </c>
      <c r="G2547" s="184">
        <f>'6. Staff time'!X18</f>
        <v>0</v>
      </c>
    </row>
    <row r="2548" spans="1:7" x14ac:dyDescent="0.3">
      <c r="A2548" s="181">
        <v>2547</v>
      </c>
      <c r="B2548" s="181" t="str">
        <f t="shared" ref="B2548:B2611" si="64">CONCATENATE(LEFT(C2548,2),"-",E2548)</f>
        <v>0-6.12-4</v>
      </c>
      <c r="C2548" s="182">
        <f>'1. General information'!$R$8</f>
        <v>0</v>
      </c>
      <c r="D2548" s="182" t="s">
        <v>445</v>
      </c>
      <c r="E2548" s="195" t="s">
        <v>4801</v>
      </c>
      <c r="F2548" s="182" t="s">
        <v>4802</v>
      </c>
      <c r="G2548" s="184">
        <f>'6. Staff time'!X19</f>
        <v>0</v>
      </c>
    </row>
    <row r="2549" spans="1:7" x14ac:dyDescent="0.3">
      <c r="A2549" s="181">
        <v>2548</v>
      </c>
      <c r="B2549" s="181" t="str">
        <f t="shared" si="64"/>
        <v>0-6.12-5</v>
      </c>
      <c r="C2549" s="182">
        <f>'1. General information'!$R$8</f>
        <v>0</v>
      </c>
      <c r="D2549" s="182" t="s">
        <v>445</v>
      </c>
      <c r="E2549" s="195" t="s">
        <v>4803</v>
      </c>
      <c r="F2549" s="182" t="s">
        <v>4804</v>
      </c>
      <c r="G2549" s="184">
        <f>'6. Staff time'!X20</f>
        <v>0</v>
      </c>
    </row>
    <row r="2550" spans="1:7" x14ac:dyDescent="0.3">
      <c r="A2550" s="181">
        <v>2549</v>
      </c>
      <c r="B2550" s="181" t="str">
        <f t="shared" si="64"/>
        <v>0-6.12-6</v>
      </c>
      <c r="C2550" s="182">
        <f>'1. General information'!$R$8</f>
        <v>0</v>
      </c>
      <c r="D2550" s="182" t="s">
        <v>445</v>
      </c>
      <c r="E2550" s="195" t="s">
        <v>4805</v>
      </c>
      <c r="F2550" s="182" t="s">
        <v>4806</v>
      </c>
      <c r="G2550" s="184">
        <f>'6. Staff time'!X21</f>
        <v>0</v>
      </c>
    </row>
    <row r="2551" spans="1:7" x14ac:dyDescent="0.3">
      <c r="A2551" s="181">
        <v>2550</v>
      </c>
      <c r="B2551" s="181" t="str">
        <f t="shared" si="64"/>
        <v>0-6.12-7</v>
      </c>
      <c r="C2551" s="182">
        <f>'1. General information'!$R$8</f>
        <v>0</v>
      </c>
      <c r="D2551" s="182" t="s">
        <v>445</v>
      </c>
      <c r="E2551" s="195" t="s">
        <v>4807</v>
      </c>
      <c r="F2551" s="182" t="s">
        <v>4808</v>
      </c>
      <c r="G2551" s="184">
        <f>'6. Staff time'!X22</f>
        <v>0</v>
      </c>
    </row>
    <row r="2552" spans="1:7" x14ac:dyDescent="0.3">
      <c r="A2552" s="181">
        <v>2551</v>
      </c>
      <c r="B2552" s="181" t="str">
        <f t="shared" si="64"/>
        <v>0-6.12-8</v>
      </c>
      <c r="C2552" s="182">
        <f>'1. General information'!$R$8</f>
        <v>0</v>
      </c>
      <c r="D2552" s="182" t="s">
        <v>445</v>
      </c>
      <c r="E2552" s="195" t="s">
        <v>4809</v>
      </c>
      <c r="F2552" s="182" t="s">
        <v>4810</v>
      </c>
      <c r="G2552" s="184">
        <f>'6. Staff time'!X23</f>
        <v>0</v>
      </c>
    </row>
    <row r="2553" spans="1:7" x14ac:dyDescent="0.3">
      <c r="A2553" s="181">
        <v>2552</v>
      </c>
      <c r="B2553" s="181" t="str">
        <f t="shared" si="64"/>
        <v>0-6.12-9</v>
      </c>
      <c r="C2553" s="182">
        <f>'1. General information'!$R$8</f>
        <v>0</v>
      </c>
      <c r="D2553" s="182" t="s">
        <v>445</v>
      </c>
      <c r="E2553" s="195" t="s">
        <v>4811</v>
      </c>
      <c r="F2553" s="182" t="s">
        <v>4812</v>
      </c>
      <c r="G2553" s="184">
        <f>'6. Staff time'!X24</f>
        <v>0</v>
      </c>
    </row>
    <row r="2554" spans="1:7" x14ac:dyDescent="0.3">
      <c r="A2554" s="181">
        <v>2553</v>
      </c>
      <c r="B2554" s="181" t="str">
        <f t="shared" si="64"/>
        <v>0-6.12-10</v>
      </c>
      <c r="C2554" s="182">
        <f>'1. General information'!$R$8</f>
        <v>0</v>
      </c>
      <c r="D2554" s="182" t="s">
        <v>445</v>
      </c>
      <c r="E2554" s="195" t="s">
        <v>4813</v>
      </c>
      <c r="F2554" s="182" t="s">
        <v>4814</v>
      </c>
      <c r="G2554" s="184">
        <f>'6. Staff time'!X25</f>
        <v>0</v>
      </c>
    </row>
    <row r="2555" spans="1:7" x14ac:dyDescent="0.3">
      <c r="A2555" s="181">
        <v>2554</v>
      </c>
      <c r="B2555" s="181" t="str">
        <f t="shared" si="64"/>
        <v>0-6.12-11</v>
      </c>
      <c r="C2555" s="182">
        <f>'1. General information'!$R$8</f>
        <v>0</v>
      </c>
      <c r="D2555" s="182" t="s">
        <v>445</v>
      </c>
      <c r="E2555" s="195" t="s">
        <v>4815</v>
      </c>
      <c r="F2555" s="182" t="s">
        <v>4816</v>
      </c>
      <c r="G2555" s="184">
        <f>'6. Staff time'!X26</f>
        <v>0</v>
      </c>
    </row>
    <row r="2556" spans="1:7" x14ac:dyDescent="0.3">
      <c r="A2556" s="181">
        <v>2555</v>
      </c>
      <c r="B2556" s="181" t="str">
        <f t="shared" si="64"/>
        <v>0-6.12-12</v>
      </c>
      <c r="C2556" s="182">
        <f>'1. General information'!$R$8</f>
        <v>0</v>
      </c>
      <c r="D2556" s="182" t="s">
        <v>445</v>
      </c>
      <c r="E2556" s="195" t="s">
        <v>4817</v>
      </c>
      <c r="F2556" s="182" t="s">
        <v>4818</v>
      </c>
      <c r="G2556" s="184">
        <f>'6. Staff time'!X27</f>
        <v>0</v>
      </c>
    </row>
    <row r="2557" spans="1:7" x14ac:dyDescent="0.3">
      <c r="A2557" s="181">
        <v>2556</v>
      </c>
      <c r="B2557" s="181" t="str">
        <f t="shared" si="64"/>
        <v>0-6.12-13</v>
      </c>
      <c r="C2557" s="182">
        <f>'1. General information'!$R$8</f>
        <v>0</v>
      </c>
      <c r="D2557" s="182" t="s">
        <v>445</v>
      </c>
      <c r="E2557" s="195" t="s">
        <v>4819</v>
      </c>
      <c r="F2557" s="182" t="s">
        <v>4820</v>
      </c>
      <c r="G2557" s="184">
        <f>'6. Staff time'!X28</f>
        <v>0</v>
      </c>
    </row>
    <row r="2558" spans="1:7" x14ac:dyDescent="0.3">
      <c r="A2558" s="181">
        <v>2557</v>
      </c>
      <c r="B2558" s="181" t="str">
        <f t="shared" si="64"/>
        <v>0-6.12-14</v>
      </c>
      <c r="C2558" s="182">
        <f>'1. General information'!$R$8</f>
        <v>0</v>
      </c>
      <c r="D2558" s="182" t="s">
        <v>445</v>
      </c>
      <c r="E2558" s="195" t="s">
        <v>4821</v>
      </c>
      <c r="F2558" s="182" t="s">
        <v>4822</v>
      </c>
      <c r="G2558" s="184">
        <f>'6. Staff time'!X29</f>
        <v>0</v>
      </c>
    </row>
    <row r="2559" spans="1:7" x14ac:dyDescent="0.3">
      <c r="A2559" s="181">
        <v>2558</v>
      </c>
      <c r="B2559" s="181" t="str">
        <f t="shared" si="64"/>
        <v>0-6.12-15</v>
      </c>
      <c r="C2559" s="182">
        <f>'1. General information'!$R$8</f>
        <v>0</v>
      </c>
      <c r="D2559" s="182" t="s">
        <v>445</v>
      </c>
      <c r="E2559" s="195" t="s">
        <v>4823</v>
      </c>
      <c r="F2559" s="182" t="s">
        <v>4824</v>
      </c>
      <c r="G2559" s="184">
        <f>'6. Staff time'!X30</f>
        <v>0</v>
      </c>
    </row>
    <row r="2560" spans="1:7" x14ac:dyDescent="0.3">
      <c r="A2560" s="181">
        <v>2559</v>
      </c>
      <c r="B2560" s="181" t="str">
        <f t="shared" si="64"/>
        <v>0-6.12-16</v>
      </c>
      <c r="C2560" s="182">
        <f>'1. General information'!$R$8</f>
        <v>0</v>
      </c>
      <c r="D2560" s="182" t="s">
        <v>445</v>
      </c>
      <c r="E2560" s="195" t="s">
        <v>4825</v>
      </c>
      <c r="F2560" s="182" t="s">
        <v>4826</v>
      </c>
      <c r="G2560" s="184">
        <f>'6. Staff time'!X31</f>
        <v>0</v>
      </c>
    </row>
    <row r="2561" spans="1:7" x14ac:dyDescent="0.3">
      <c r="A2561" s="181">
        <v>2560</v>
      </c>
      <c r="B2561" s="181" t="str">
        <f t="shared" si="64"/>
        <v>0-6.12-17</v>
      </c>
      <c r="C2561" s="182">
        <f>'1. General information'!$R$8</f>
        <v>0</v>
      </c>
      <c r="D2561" s="182" t="s">
        <v>445</v>
      </c>
      <c r="E2561" s="195" t="s">
        <v>4827</v>
      </c>
      <c r="F2561" s="182" t="s">
        <v>4828</v>
      </c>
      <c r="G2561" s="184">
        <f>'6. Staff time'!X32</f>
        <v>0</v>
      </c>
    </row>
    <row r="2562" spans="1:7" x14ac:dyDescent="0.3">
      <c r="A2562" s="181">
        <v>2561</v>
      </c>
      <c r="B2562" s="181" t="str">
        <f t="shared" si="64"/>
        <v>0-6.12-18</v>
      </c>
      <c r="C2562" s="182">
        <f>'1. General information'!$R$8</f>
        <v>0</v>
      </c>
      <c r="D2562" s="182" t="s">
        <v>445</v>
      </c>
      <c r="E2562" s="195" t="s">
        <v>4829</v>
      </c>
      <c r="F2562" s="182" t="s">
        <v>4830</v>
      </c>
      <c r="G2562" s="184">
        <f>'6. Staff time'!X33</f>
        <v>0</v>
      </c>
    </row>
    <row r="2563" spans="1:7" x14ac:dyDescent="0.3">
      <c r="A2563" s="181">
        <v>2562</v>
      </c>
      <c r="B2563" s="181" t="str">
        <f t="shared" si="64"/>
        <v>0-6.12-19</v>
      </c>
      <c r="C2563" s="182">
        <f>'1. General information'!$R$8</f>
        <v>0</v>
      </c>
      <c r="D2563" s="182" t="s">
        <v>445</v>
      </c>
      <c r="E2563" s="195" t="s">
        <v>4831</v>
      </c>
      <c r="F2563" s="182" t="s">
        <v>4832</v>
      </c>
      <c r="G2563" s="184">
        <f>'6. Staff time'!X34</f>
        <v>0</v>
      </c>
    </row>
    <row r="2564" spans="1:7" x14ac:dyDescent="0.3">
      <c r="A2564" s="181">
        <v>2563</v>
      </c>
      <c r="B2564" s="181" t="str">
        <f t="shared" si="64"/>
        <v>0-6.12-20</v>
      </c>
      <c r="C2564" s="182">
        <f>'1. General information'!$R$8</f>
        <v>0</v>
      </c>
      <c r="D2564" s="182" t="s">
        <v>445</v>
      </c>
      <c r="E2564" s="195" t="s">
        <v>4833</v>
      </c>
      <c r="F2564" s="182" t="s">
        <v>4834</v>
      </c>
      <c r="G2564" s="184">
        <f>'6. Staff time'!X35</f>
        <v>0</v>
      </c>
    </row>
    <row r="2565" spans="1:7" x14ac:dyDescent="0.3">
      <c r="A2565" s="181">
        <v>2564</v>
      </c>
      <c r="B2565" s="181" t="str">
        <f t="shared" si="64"/>
        <v>0-6.12-21</v>
      </c>
      <c r="C2565" s="182">
        <f>'1. General information'!$R$8</f>
        <v>0</v>
      </c>
      <c r="D2565" s="182" t="s">
        <v>445</v>
      </c>
      <c r="E2565" s="195" t="s">
        <v>4835</v>
      </c>
      <c r="F2565" s="182" t="s">
        <v>4836</v>
      </c>
      <c r="G2565" s="184">
        <f>'6. Staff time'!X36</f>
        <v>0</v>
      </c>
    </row>
    <row r="2566" spans="1:7" x14ac:dyDescent="0.3">
      <c r="A2566" s="181">
        <v>2565</v>
      </c>
      <c r="B2566" s="181" t="str">
        <f t="shared" si="64"/>
        <v>0-6.12-22</v>
      </c>
      <c r="C2566" s="182">
        <f>'1. General information'!$R$8</f>
        <v>0</v>
      </c>
      <c r="D2566" s="182" t="s">
        <v>445</v>
      </c>
      <c r="E2566" s="195" t="s">
        <v>4837</v>
      </c>
      <c r="F2566" s="182" t="s">
        <v>4838</v>
      </c>
      <c r="G2566" s="184">
        <f>'6. Staff time'!X37</f>
        <v>0</v>
      </c>
    </row>
    <row r="2567" spans="1:7" x14ac:dyDescent="0.3">
      <c r="A2567" s="181">
        <v>2566</v>
      </c>
      <c r="B2567" s="181" t="str">
        <f t="shared" si="64"/>
        <v>0-6.12-23</v>
      </c>
      <c r="C2567" s="182">
        <f>'1. General information'!$R$8</f>
        <v>0</v>
      </c>
      <c r="D2567" s="182" t="s">
        <v>445</v>
      </c>
      <c r="E2567" s="195" t="s">
        <v>4839</v>
      </c>
      <c r="F2567" s="182" t="s">
        <v>4840</v>
      </c>
      <c r="G2567" s="184">
        <f>'6. Staff time'!X38</f>
        <v>0</v>
      </c>
    </row>
    <row r="2568" spans="1:7" x14ac:dyDescent="0.3">
      <c r="A2568" s="181">
        <v>2567</v>
      </c>
      <c r="B2568" s="181" t="str">
        <f t="shared" si="64"/>
        <v>0-6.12-24</v>
      </c>
      <c r="C2568" s="182">
        <f>'1. General information'!$R$8</f>
        <v>0</v>
      </c>
      <c r="D2568" s="182" t="s">
        <v>445</v>
      </c>
      <c r="E2568" s="195" t="s">
        <v>4841</v>
      </c>
      <c r="F2568" s="182" t="s">
        <v>4842</v>
      </c>
      <c r="G2568" s="184">
        <f>'6. Staff time'!X39</f>
        <v>0</v>
      </c>
    </row>
    <row r="2569" spans="1:7" x14ac:dyDescent="0.3">
      <c r="A2569" s="181">
        <v>2568</v>
      </c>
      <c r="B2569" s="181" t="str">
        <f t="shared" si="64"/>
        <v>0-6.12-25</v>
      </c>
      <c r="C2569" s="182">
        <f>'1. General information'!$R$8</f>
        <v>0</v>
      </c>
      <c r="D2569" s="182" t="s">
        <v>445</v>
      </c>
      <c r="E2569" s="195" t="s">
        <v>4843</v>
      </c>
      <c r="F2569" s="182" t="s">
        <v>4844</v>
      </c>
      <c r="G2569" s="184">
        <f>'6. Staff time'!X40</f>
        <v>0</v>
      </c>
    </row>
    <row r="2570" spans="1:7" x14ac:dyDescent="0.3">
      <c r="A2570" s="181">
        <v>2569</v>
      </c>
      <c r="B2570" s="181" t="str">
        <f t="shared" si="64"/>
        <v>0-6.12-26</v>
      </c>
      <c r="C2570" s="182">
        <f>'1. General information'!$R$8</f>
        <v>0</v>
      </c>
      <c r="D2570" s="182" t="s">
        <v>445</v>
      </c>
      <c r="E2570" s="195" t="s">
        <v>4845</v>
      </c>
      <c r="F2570" s="182" t="s">
        <v>4846</v>
      </c>
      <c r="G2570" s="184">
        <f>'6. Staff time'!X41</f>
        <v>0</v>
      </c>
    </row>
    <row r="2571" spans="1:7" x14ac:dyDescent="0.3">
      <c r="A2571" s="181">
        <v>2570</v>
      </c>
      <c r="B2571" s="181" t="str">
        <f t="shared" si="64"/>
        <v>0-6.12-27</v>
      </c>
      <c r="C2571" s="182">
        <f>'1. General information'!$R$8</f>
        <v>0</v>
      </c>
      <c r="D2571" s="182" t="s">
        <v>445</v>
      </c>
      <c r="E2571" s="195" t="s">
        <v>4847</v>
      </c>
      <c r="F2571" s="182" t="s">
        <v>4848</v>
      </c>
      <c r="G2571" s="184">
        <f>'6. Staff time'!X42</f>
        <v>0</v>
      </c>
    </row>
    <row r="2572" spans="1:7" x14ac:dyDescent="0.3">
      <c r="A2572" s="181">
        <v>2571</v>
      </c>
      <c r="B2572" s="181" t="str">
        <f t="shared" si="64"/>
        <v>0-6.12-28</v>
      </c>
      <c r="C2572" s="182">
        <f>'1. General information'!$R$8</f>
        <v>0</v>
      </c>
      <c r="D2572" s="182" t="s">
        <v>445</v>
      </c>
      <c r="E2572" s="195" t="s">
        <v>4849</v>
      </c>
      <c r="F2572" s="182" t="s">
        <v>4850</v>
      </c>
      <c r="G2572" s="184">
        <f>'6. Staff time'!X43</f>
        <v>0</v>
      </c>
    </row>
    <row r="2573" spans="1:7" x14ac:dyDescent="0.3">
      <c r="A2573" s="181">
        <v>2572</v>
      </c>
      <c r="B2573" s="181" t="str">
        <f t="shared" si="64"/>
        <v>0-6.12-29</v>
      </c>
      <c r="C2573" s="182">
        <f>'1. General information'!$R$8</f>
        <v>0</v>
      </c>
      <c r="D2573" s="182" t="s">
        <v>445</v>
      </c>
      <c r="E2573" s="195" t="s">
        <v>4851</v>
      </c>
      <c r="F2573" s="182" t="s">
        <v>4852</v>
      </c>
      <c r="G2573" s="184">
        <f>'6. Staff time'!X44</f>
        <v>0</v>
      </c>
    </row>
    <row r="2574" spans="1:7" x14ac:dyDescent="0.3">
      <c r="A2574" s="181">
        <v>2573</v>
      </c>
      <c r="B2574" s="181" t="str">
        <f t="shared" si="64"/>
        <v>0-6.12-30</v>
      </c>
      <c r="C2574" s="182">
        <f>'1. General information'!$R$8</f>
        <v>0</v>
      </c>
      <c r="D2574" s="182" t="s">
        <v>445</v>
      </c>
      <c r="E2574" s="195" t="s">
        <v>4853</v>
      </c>
      <c r="F2574" s="182" t="s">
        <v>4854</v>
      </c>
      <c r="G2574" s="184">
        <f>'6. Staff time'!X45</f>
        <v>0</v>
      </c>
    </row>
    <row r="2575" spans="1:7" x14ac:dyDescent="0.3">
      <c r="A2575" s="181">
        <v>2574</v>
      </c>
      <c r="B2575" s="181" t="str">
        <f t="shared" si="64"/>
        <v>0-6.12-31</v>
      </c>
      <c r="C2575" s="182">
        <f>'1. General information'!$R$8</f>
        <v>0</v>
      </c>
      <c r="D2575" s="182" t="s">
        <v>445</v>
      </c>
      <c r="E2575" s="195" t="s">
        <v>4855</v>
      </c>
      <c r="F2575" s="182" t="s">
        <v>4856</v>
      </c>
      <c r="G2575" s="184">
        <f>'6. Staff time'!X46</f>
        <v>0</v>
      </c>
    </row>
    <row r="2576" spans="1:7" x14ac:dyDescent="0.3">
      <c r="A2576" s="181">
        <v>2575</v>
      </c>
      <c r="B2576" s="181" t="str">
        <f t="shared" si="64"/>
        <v>0-6.12-32</v>
      </c>
      <c r="C2576" s="182">
        <f>'1. General information'!$R$8</f>
        <v>0</v>
      </c>
      <c r="D2576" s="182" t="s">
        <v>445</v>
      </c>
      <c r="E2576" s="195" t="s">
        <v>4857</v>
      </c>
      <c r="F2576" s="182" t="s">
        <v>4858</v>
      </c>
      <c r="G2576" s="184">
        <f>'6. Staff time'!X47</f>
        <v>0</v>
      </c>
    </row>
    <row r="2577" spans="1:7" x14ac:dyDescent="0.3">
      <c r="A2577" s="181">
        <v>2576</v>
      </c>
      <c r="B2577" s="181" t="str">
        <f t="shared" si="64"/>
        <v>0-6.12-33</v>
      </c>
      <c r="C2577" s="182">
        <f>'1. General information'!$R$8</f>
        <v>0</v>
      </c>
      <c r="D2577" s="182" t="s">
        <v>445</v>
      </c>
      <c r="E2577" s="195" t="s">
        <v>4859</v>
      </c>
      <c r="F2577" s="182" t="s">
        <v>4860</v>
      </c>
      <c r="G2577" s="184">
        <f>'6. Staff time'!X48</f>
        <v>0</v>
      </c>
    </row>
    <row r="2578" spans="1:7" x14ac:dyDescent="0.3">
      <c r="A2578" s="181">
        <v>2577</v>
      </c>
      <c r="B2578" s="181" t="str">
        <f t="shared" si="64"/>
        <v>0-6.12-34</v>
      </c>
      <c r="C2578" s="182">
        <f>'1. General information'!$R$8</f>
        <v>0</v>
      </c>
      <c r="D2578" s="182" t="s">
        <v>445</v>
      </c>
      <c r="E2578" s="195" t="s">
        <v>4861</v>
      </c>
      <c r="F2578" s="182" t="s">
        <v>4862</v>
      </c>
      <c r="G2578" s="184">
        <f>'6. Staff time'!X49</f>
        <v>0</v>
      </c>
    </row>
    <row r="2579" spans="1:7" x14ac:dyDescent="0.3">
      <c r="A2579" s="181">
        <v>2578</v>
      </c>
      <c r="B2579" s="181" t="str">
        <f t="shared" si="64"/>
        <v>0-6.12-35</v>
      </c>
      <c r="C2579" s="182">
        <f>'1. General information'!$R$8</f>
        <v>0</v>
      </c>
      <c r="D2579" s="182" t="s">
        <v>445</v>
      </c>
      <c r="E2579" s="195" t="s">
        <v>4863</v>
      </c>
      <c r="F2579" s="182" t="s">
        <v>4864</v>
      </c>
      <c r="G2579" s="184">
        <f>'6. Staff time'!X50</f>
        <v>0</v>
      </c>
    </row>
    <row r="2580" spans="1:7" x14ac:dyDescent="0.3">
      <c r="A2580" s="181">
        <v>2579</v>
      </c>
      <c r="B2580" s="181" t="str">
        <f t="shared" si="64"/>
        <v>0-6.12-36</v>
      </c>
      <c r="C2580" s="182">
        <f>'1. General information'!$R$8</f>
        <v>0</v>
      </c>
      <c r="D2580" s="182" t="s">
        <v>445</v>
      </c>
      <c r="E2580" s="195" t="s">
        <v>4865</v>
      </c>
      <c r="F2580" s="182" t="s">
        <v>4866</v>
      </c>
      <c r="G2580" s="184">
        <f>'6. Staff time'!X51</f>
        <v>0</v>
      </c>
    </row>
    <row r="2581" spans="1:7" x14ac:dyDescent="0.3">
      <c r="A2581" s="181">
        <v>2580</v>
      </c>
      <c r="B2581" s="181" t="str">
        <f t="shared" si="64"/>
        <v>0-6.12-37</v>
      </c>
      <c r="C2581" s="182">
        <f>'1. General information'!$R$8</f>
        <v>0</v>
      </c>
      <c r="D2581" s="182" t="s">
        <v>445</v>
      </c>
      <c r="E2581" s="195" t="s">
        <v>4867</v>
      </c>
      <c r="F2581" s="182" t="s">
        <v>4868</v>
      </c>
      <c r="G2581" s="184">
        <f>'6. Staff time'!X52</f>
        <v>0</v>
      </c>
    </row>
    <row r="2582" spans="1:7" x14ac:dyDescent="0.3">
      <c r="A2582" s="181">
        <v>2581</v>
      </c>
      <c r="B2582" s="181" t="str">
        <f t="shared" si="64"/>
        <v>0-6.12-38</v>
      </c>
      <c r="C2582" s="182">
        <f>'1. General information'!$R$8</f>
        <v>0</v>
      </c>
      <c r="D2582" s="182" t="s">
        <v>445</v>
      </c>
      <c r="E2582" s="195" t="s">
        <v>4869</v>
      </c>
      <c r="F2582" s="182" t="s">
        <v>4870</v>
      </c>
      <c r="G2582" s="184">
        <f>'6. Staff time'!X53</f>
        <v>0</v>
      </c>
    </row>
    <row r="2583" spans="1:7" x14ac:dyDescent="0.3">
      <c r="A2583" s="181">
        <v>2582</v>
      </c>
      <c r="B2583" s="181" t="str">
        <f t="shared" si="64"/>
        <v>0-6.12-39</v>
      </c>
      <c r="C2583" s="182">
        <f>'1. General information'!$R$8</f>
        <v>0</v>
      </c>
      <c r="D2583" s="182" t="s">
        <v>445</v>
      </c>
      <c r="E2583" s="195" t="s">
        <v>4871</v>
      </c>
      <c r="F2583" s="182" t="s">
        <v>4872</v>
      </c>
      <c r="G2583" s="184">
        <f>'6. Staff time'!X54</f>
        <v>0</v>
      </c>
    </row>
    <row r="2584" spans="1:7" x14ac:dyDescent="0.3">
      <c r="A2584" s="181">
        <v>2583</v>
      </c>
      <c r="B2584" s="181" t="str">
        <f t="shared" si="64"/>
        <v>0-6.12-40</v>
      </c>
      <c r="C2584" s="182">
        <f>'1. General information'!$R$8</f>
        <v>0</v>
      </c>
      <c r="D2584" s="182" t="s">
        <v>445</v>
      </c>
      <c r="E2584" s="195" t="s">
        <v>4873</v>
      </c>
      <c r="F2584" s="182" t="s">
        <v>4874</v>
      </c>
      <c r="G2584" s="184">
        <f>'6. Staff time'!X55</f>
        <v>0</v>
      </c>
    </row>
    <row r="2585" spans="1:7" x14ac:dyDescent="0.3">
      <c r="A2585" s="181">
        <v>2584</v>
      </c>
      <c r="B2585" s="181" t="str">
        <f t="shared" si="64"/>
        <v>0-6.12-41</v>
      </c>
      <c r="C2585" s="182">
        <f>'1. General information'!$R$8</f>
        <v>0</v>
      </c>
      <c r="D2585" s="182" t="s">
        <v>445</v>
      </c>
      <c r="E2585" s="195" t="s">
        <v>4875</v>
      </c>
      <c r="F2585" s="182" t="s">
        <v>4876</v>
      </c>
      <c r="G2585" s="184">
        <f>'6. Staff time'!X56</f>
        <v>0</v>
      </c>
    </row>
    <row r="2586" spans="1:7" x14ac:dyDescent="0.3">
      <c r="A2586" s="181">
        <v>2585</v>
      </c>
      <c r="B2586" s="181" t="str">
        <f t="shared" si="64"/>
        <v>0-6.12-42</v>
      </c>
      <c r="C2586" s="182">
        <f>'1. General information'!$R$8</f>
        <v>0</v>
      </c>
      <c r="D2586" s="182" t="s">
        <v>445</v>
      </c>
      <c r="E2586" s="195" t="s">
        <v>4877</v>
      </c>
      <c r="F2586" s="182" t="s">
        <v>4878</v>
      </c>
      <c r="G2586" s="184">
        <f>'6. Staff time'!X57</f>
        <v>0</v>
      </c>
    </row>
    <row r="2587" spans="1:7" x14ac:dyDescent="0.3">
      <c r="A2587" s="181">
        <v>2586</v>
      </c>
      <c r="B2587" s="181" t="str">
        <f t="shared" si="64"/>
        <v>0-6.12-43</v>
      </c>
      <c r="C2587" s="182">
        <f>'1. General information'!$R$8</f>
        <v>0</v>
      </c>
      <c r="D2587" s="182" t="s">
        <v>445</v>
      </c>
      <c r="E2587" s="195" t="s">
        <v>4879</v>
      </c>
      <c r="F2587" s="182" t="s">
        <v>4880</v>
      </c>
      <c r="G2587" s="184">
        <f>'6. Staff time'!X58</f>
        <v>0</v>
      </c>
    </row>
    <row r="2588" spans="1:7" x14ac:dyDescent="0.3">
      <c r="A2588" s="181">
        <v>2587</v>
      </c>
      <c r="B2588" s="181" t="str">
        <f t="shared" si="64"/>
        <v>0-6.12-44</v>
      </c>
      <c r="C2588" s="182">
        <f>'1. General information'!$R$8</f>
        <v>0</v>
      </c>
      <c r="D2588" s="182" t="s">
        <v>445</v>
      </c>
      <c r="E2588" s="195" t="s">
        <v>4881</v>
      </c>
      <c r="F2588" s="182" t="s">
        <v>4882</v>
      </c>
      <c r="G2588" s="184">
        <f>'6. Staff time'!X59</f>
        <v>0</v>
      </c>
    </row>
    <row r="2589" spans="1:7" x14ac:dyDescent="0.3">
      <c r="A2589" s="181">
        <v>2588</v>
      </c>
      <c r="B2589" s="181" t="str">
        <f t="shared" si="64"/>
        <v>0-6.12-45</v>
      </c>
      <c r="C2589" s="182">
        <f>'1. General information'!$R$8</f>
        <v>0</v>
      </c>
      <c r="D2589" s="182" t="s">
        <v>445</v>
      </c>
      <c r="E2589" s="195" t="s">
        <v>4883</v>
      </c>
      <c r="F2589" s="182" t="s">
        <v>4884</v>
      </c>
      <c r="G2589" s="184">
        <f>'6. Staff time'!X60</f>
        <v>0</v>
      </c>
    </row>
    <row r="2590" spans="1:7" x14ac:dyDescent="0.3">
      <c r="A2590" s="181">
        <v>2589</v>
      </c>
      <c r="B2590" s="181" t="str">
        <f t="shared" si="64"/>
        <v>0-6.12-46</v>
      </c>
      <c r="C2590" s="182">
        <f>'1. General information'!$R$8</f>
        <v>0</v>
      </c>
      <c r="D2590" s="182" t="s">
        <v>445</v>
      </c>
      <c r="E2590" s="195" t="s">
        <v>4885</v>
      </c>
      <c r="F2590" s="182" t="s">
        <v>4886</v>
      </c>
      <c r="G2590" s="184">
        <f>'6. Staff time'!X61</f>
        <v>0</v>
      </c>
    </row>
    <row r="2591" spans="1:7" x14ac:dyDescent="0.3">
      <c r="A2591" s="181">
        <v>2590</v>
      </c>
      <c r="B2591" s="181" t="str">
        <f t="shared" si="64"/>
        <v>0-6.12-47</v>
      </c>
      <c r="C2591" s="182">
        <f>'1. General information'!$R$8</f>
        <v>0</v>
      </c>
      <c r="D2591" s="182" t="s">
        <v>445</v>
      </c>
      <c r="E2591" s="195" t="s">
        <v>4887</v>
      </c>
      <c r="F2591" s="182" t="s">
        <v>4888</v>
      </c>
      <c r="G2591" s="184">
        <f>'6. Staff time'!X62</f>
        <v>0</v>
      </c>
    </row>
    <row r="2592" spans="1:7" x14ac:dyDescent="0.3">
      <c r="A2592" s="181">
        <v>2591</v>
      </c>
      <c r="B2592" s="181" t="str">
        <f t="shared" si="64"/>
        <v>0-6.12-48</v>
      </c>
      <c r="C2592" s="182">
        <f>'1. General information'!$R$8</f>
        <v>0</v>
      </c>
      <c r="D2592" s="182" t="s">
        <v>445</v>
      </c>
      <c r="E2592" s="195" t="s">
        <v>4889</v>
      </c>
      <c r="F2592" s="182" t="s">
        <v>4890</v>
      </c>
      <c r="G2592" s="184">
        <f>'6. Staff time'!X63</f>
        <v>0</v>
      </c>
    </row>
    <row r="2593" spans="1:7" x14ac:dyDescent="0.3">
      <c r="A2593" s="181">
        <v>2592</v>
      </c>
      <c r="B2593" s="181" t="str">
        <f t="shared" si="64"/>
        <v>0-6.12-49</v>
      </c>
      <c r="C2593" s="182">
        <f>'1. General information'!$R$8</f>
        <v>0</v>
      </c>
      <c r="D2593" s="182" t="s">
        <v>445</v>
      </c>
      <c r="E2593" s="195" t="s">
        <v>4891</v>
      </c>
      <c r="F2593" s="182" t="s">
        <v>4892</v>
      </c>
      <c r="G2593" s="184">
        <f>'6. Staff time'!X64</f>
        <v>0</v>
      </c>
    </row>
    <row r="2594" spans="1:7" x14ac:dyDescent="0.3">
      <c r="A2594" s="181">
        <v>2593</v>
      </c>
      <c r="B2594" s="181" t="str">
        <f t="shared" si="64"/>
        <v>0-6.12-50</v>
      </c>
      <c r="C2594" s="182">
        <f>'1. General information'!$R$8</f>
        <v>0</v>
      </c>
      <c r="D2594" s="182" t="s">
        <v>445</v>
      </c>
      <c r="E2594" s="195" t="s">
        <v>4893</v>
      </c>
      <c r="F2594" s="182" t="s">
        <v>4894</v>
      </c>
      <c r="G2594" s="184">
        <f>'6. Staff time'!X65</f>
        <v>0</v>
      </c>
    </row>
    <row r="2595" spans="1:7" x14ac:dyDescent="0.3">
      <c r="A2595" s="181">
        <v>2594</v>
      </c>
      <c r="B2595" s="181" t="str">
        <f t="shared" si="64"/>
        <v>0-6.12-51</v>
      </c>
      <c r="C2595" s="182">
        <f>'1. General information'!$R$8</f>
        <v>0</v>
      </c>
      <c r="D2595" s="182" t="s">
        <v>445</v>
      </c>
      <c r="E2595" s="195" t="s">
        <v>4895</v>
      </c>
      <c r="F2595" s="182" t="s">
        <v>4896</v>
      </c>
      <c r="G2595" s="184">
        <f>'6. Staff time'!X66</f>
        <v>0</v>
      </c>
    </row>
    <row r="2596" spans="1:7" x14ac:dyDescent="0.3">
      <c r="A2596" s="181">
        <v>2595</v>
      </c>
      <c r="B2596" s="181" t="str">
        <f t="shared" si="64"/>
        <v>0-6.12-52</v>
      </c>
      <c r="C2596" s="182">
        <f>'1. General information'!$R$8</f>
        <v>0</v>
      </c>
      <c r="D2596" s="182" t="s">
        <v>445</v>
      </c>
      <c r="E2596" s="195" t="s">
        <v>4897</v>
      </c>
      <c r="F2596" s="182" t="s">
        <v>4898</v>
      </c>
      <c r="G2596" s="184">
        <f>'6. Staff time'!X67</f>
        <v>0</v>
      </c>
    </row>
    <row r="2597" spans="1:7" x14ac:dyDescent="0.3">
      <c r="A2597" s="181">
        <v>2596</v>
      </c>
      <c r="B2597" s="181" t="str">
        <f t="shared" si="64"/>
        <v>0-6.12-53</v>
      </c>
      <c r="C2597" s="182">
        <f>'1. General information'!$R$8</f>
        <v>0</v>
      </c>
      <c r="D2597" s="182" t="s">
        <v>445</v>
      </c>
      <c r="E2597" s="195" t="s">
        <v>4899</v>
      </c>
      <c r="F2597" s="182" t="s">
        <v>4900</v>
      </c>
      <c r="G2597" s="184">
        <f>'6. Staff time'!X68</f>
        <v>0</v>
      </c>
    </row>
    <row r="2598" spans="1:7" x14ac:dyDescent="0.3">
      <c r="A2598" s="181">
        <v>2597</v>
      </c>
      <c r="B2598" s="181" t="str">
        <f t="shared" si="64"/>
        <v>0-6.12-54</v>
      </c>
      <c r="C2598" s="182">
        <f>'1. General information'!$R$8</f>
        <v>0</v>
      </c>
      <c r="D2598" s="182" t="s">
        <v>445</v>
      </c>
      <c r="E2598" s="195" t="s">
        <v>4901</v>
      </c>
      <c r="F2598" s="182" t="s">
        <v>4902</v>
      </c>
      <c r="G2598" s="184">
        <f>'6. Staff time'!X69</f>
        <v>0</v>
      </c>
    </row>
    <row r="2599" spans="1:7" x14ac:dyDescent="0.3">
      <c r="A2599" s="181">
        <v>2598</v>
      </c>
      <c r="B2599" s="181" t="str">
        <f t="shared" si="64"/>
        <v>0-6.12-55</v>
      </c>
      <c r="C2599" s="182">
        <f>'1. General information'!$R$8</f>
        <v>0</v>
      </c>
      <c r="D2599" s="182" t="s">
        <v>445</v>
      </c>
      <c r="E2599" s="195" t="s">
        <v>4903</v>
      </c>
      <c r="F2599" s="182" t="s">
        <v>4904</v>
      </c>
      <c r="G2599" s="184">
        <f>'6. Staff time'!X70</f>
        <v>0</v>
      </c>
    </row>
    <row r="2600" spans="1:7" x14ac:dyDescent="0.3">
      <c r="A2600" s="181">
        <v>2599</v>
      </c>
      <c r="B2600" s="181" t="str">
        <f t="shared" si="64"/>
        <v>0-6.12-56</v>
      </c>
      <c r="C2600" s="182">
        <f>'1. General information'!$R$8</f>
        <v>0</v>
      </c>
      <c r="D2600" s="182" t="s">
        <v>445</v>
      </c>
      <c r="E2600" s="195" t="s">
        <v>4905</v>
      </c>
      <c r="F2600" s="182" t="s">
        <v>4906</v>
      </c>
      <c r="G2600" s="184">
        <f>'6. Staff time'!X71</f>
        <v>0</v>
      </c>
    </row>
    <row r="2601" spans="1:7" x14ac:dyDescent="0.3">
      <c r="A2601" s="181">
        <v>2600</v>
      </c>
      <c r="B2601" s="181" t="str">
        <f t="shared" si="64"/>
        <v>0-6.12-57</v>
      </c>
      <c r="C2601" s="182">
        <f>'1. General information'!$R$8</f>
        <v>0</v>
      </c>
      <c r="D2601" s="182" t="s">
        <v>445</v>
      </c>
      <c r="E2601" s="195" t="s">
        <v>4907</v>
      </c>
      <c r="F2601" s="182" t="s">
        <v>4908</v>
      </c>
      <c r="G2601" s="184">
        <f>'6. Staff time'!X72</f>
        <v>0</v>
      </c>
    </row>
    <row r="2602" spans="1:7" x14ac:dyDescent="0.3">
      <c r="A2602" s="181">
        <v>2601</v>
      </c>
      <c r="B2602" s="181" t="str">
        <f t="shared" si="64"/>
        <v>0-6.12-58</v>
      </c>
      <c r="C2602" s="182">
        <f>'1. General information'!$R$8</f>
        <v>0</v>
      </c>
      <c r="D2602" s="182" t="s">
        <v>445</v>
      </c>
      <c r="E2602" s="195" t="s">
        <v>4909</v>
      </c>
      <c r="F2602" s="182" t="s">
        <v>4910</v>
      </c>
      <c r="G2602" s="184">
        <f>'6. Staff time'!X73</f>
        <v>0</v>
      </c>
    </row>
    <row r="2603" spans="1:7" x14ac:dyDescent="0.3">
      <c r="A2603" s="181">
        <v>2602</v>
      </c>
      <c r="B2603" s="181" t="str">
        <f t="shared" si="64"/>
        <v>0-6.12-59</v>
      </c>
      <c r="C2603" s="182">
        <f>'1. General information'!$R$8</f>
        <v>0</v>
      </c>
      <c r="D2603" s="182" t="s">
        <v>445</v>
      </c>
      <c r="E2603" s="195" t="s">
        <v>4911</v>
      </c>
      <c r="F2603" s="182" t="s">
        <v>4912</v>
      </c>
      <c r="G2603" s="184">
        <f>'6. Staff time'!X74</f>
        <v>0</v>
      </c>
    </row>
    <row r="2604" spans="1:7" x14ac:dyDescent="0.3">
      <c r="A2604" s="181">
        <v>2603</v>
      </c>
      <c r="B2604" s="181" t="str">
        <f t="shared" si="64"/>
        <v>0-6.12-60</v>
      </c>
      <c r="C2604" s="182">
        <f>'1. General information'!$R$8</f>
        <v>0</v>
      </c>
      <c r="D2604" s="182" t="s">
        <v>445</v>
      </c>
      <c r="E2604" s="195" t="s">
        <v>4913</v>
      </c>
      <c r="F2604" s="182" t="s">
        <v>4914</v>
      </c>
      <c r="G2604" s="184">
        <f>'6. Staff time'!X75</f>
        <v>0</v>
      </c>
    </row>
    <row r="2605" spans="1:7" x14ac:dyDescent="0.3">
      <c r="A2605" s="181">
        <v>2604</v>
      </c>
      <c r="B2605" s="181" t="str">
        <f t="shared" si="64"/>
        <v>0-6.12-61</v>
      </c>
      <c r="C2605" s="182">
        <f>'1. General information'!$R$8</f>
        <v>0</v>
      </c>
      <c r="D2605" s="182" t="s">
        <v>445</v>
      </c>
      <c r="E2605" s="195" t="s">
        <v>4915</v>
      </c>
      <c r="F2605" s="182" t="s">
        <v>4916</v>
      </c>
      <c r="G2605" s="184">
        <f>'6. Staff time'!X76</f>
        <v>0</v>
      </c>
    </row>
    <row r="2606" spans="1:7" x14ac:dyDescent="0.3">
      <c r="A2606" s="181">
        <v>2605</v>
      </c>
      <c r="B2606" s="181" t="str">
        <f t="shared" si="64"/>
        <v>0-6.12-62</v>
      </c>
      <c r="C2606" s="182">
        <f>'1. General information'!$R$8</f>
        <v>0</v>
      </c>
      <c r="D2606" s="182" t="s">
        <v>445</v>
      </c>
      <c r="E2606" s="195" t="s">
        <v>4917</v>
      </c>
      <c r="F2606" s="182" t="s">
        <v>4918</v>
      </c>
      <c r="G2606" s="184">
        <f>'6. Staff time'!X77</f>
        <v>0</v>
      </c>
    </row>
    <row r="2607" spans="1:7" x14ac:dyDescent="0.3">
      <c r="A2607" s="181">
        <v>2606</v>
      </c>
      <c r="B2607" s="181" t="str">
        <f t="shared" si="64"/>
        <v>0-6.12-63</v>
      </c>
      <c r="C2607" s="182">
        <f>'1. General information'!$R$8</f>
        <v>0</v>
      </c>
      <c r="D2607" s="182" t="s">
        <v>445</v>
      </c>
      <c r="E2607" s="195" t="s">
        <v>4919</v>
      </c>
      <c r="F2607" s="182" t="s">
        <v>4920</v>
      </c>
      <c r="G2607" s="184">
        <f>'6. Staff time'!X78</f>
        <v>0</v>
      </c>
    </row>
    <row r="2608" spans="1:7" x14ac:dyDescent="0.3">
      <c r="A2608" s="181">
        <v>2607</v>
      </c>
      <c r="B2608" s="181" t="str">
        <f t="shared" si="64"/>
        <v>0-6.12-64</v>
      </c>
      <c r="C2608" s="182">
        <f>'1. General information'!$R$8</f>
        <v>0</v>
      </c>
      <c r="D2608" s="182" t="s">
        <v>445</v>
      </c>
      <c r="E2608" s="195" t="s">
        <v>4921</v>
      </c>
      <c r="F2608" s="182" t="s">
        <v>4922</v>
      </c>
      <c r="G2608" s="184">
        <f>'6. Staff time'!X79</f>
        <v>0</v>
      </c>
    </row>
    <row r="2609" spans="1:7" x14ac:dyDescent="0.3">
      <c r="A2609" s="181">
        <v>2608</v>
      </c>
      <c r="B2609" s="181" t="str">
        <f t="shared" si="64"/>
        <v>0-6.12-65</v>
      </c>
      <c r="C2609" s="182">
        <f>'1. General information'!$R$8</f>
        <v>0</v>
      </c>
      <c r="D2609" s="182" t="s">
        <v>445</v>
      </c>
      <c r="E2609" s="195" t="s">
        <v>4923</v>
      </c>
      <c r="F2609" s="182" t="s">
        <v>4924</v>
      </c>
      <c r="G2609" s="184">
        <f>'6. Staff time'!X80</f>
        <v>0</v>
      </c>
    </row>
    <row r="2610" spans="1:7" x14ac:dyDescent="0.3">
      <c r="A2610" s="181">
        <v>2609</v>
      </c>
      <c r="B2610" s="181" t="str">
        <f t="shared" si="64"/>
        <v>0-6.12-66</v>
      </c>
      <c r="C2610" s="182">
        <f>'1. General information'!$R$8</f>
        <v>0</v>
      </c>
      <c r="D2610" s="182" t="s">
        <v>445</v>
      </c>
      <c r="E2610" s="195" t="s">
        <v>4925</v>
      </c>
      <c r="F2610" s="182" t="s">
        <v>4926</v>
      </c>
      <c r="G2610" s="184">
        <f>'6. Staff time'!X81</f>
        <v>0</v>
      </c>
    </row>
    <row r="2611" spans="1:7" x14ac:dyDescent="0.3">
      <c r="A2611" s="181">
        <v>2610</v>
      </c>
      <c r="B2611" s="181" t="str">
        <f t="shared" si="64"/>
        <v>0-6.12-67</v>
      </c>
      <c r="C2611" s="182">
        <f>'1. General information'!$R$8</f>
        <v>0</v>
      </c>
      <c r="D2611" s="182" t="s">
        <v>445</v>
      </c>
      <c r="E2611" s="195" t="s">
        <v>4927</v>
      </c>
      <c r="F2611" s="182" t="s">
        <v>4928</v>
      </c>
      <c r="G2611" s="184">
        <f>'6. Staff time'!X82</f>
        <v>0</v>
      </c>
    </row>
    <row r="2612" spans="1:7" x14ac:dyDescent="0.3">
      <c r="A2612" s="181">
        <v>2611</v>
      </c>
      <c r="B2612" s="181" t="str">
        <f t="shared" ref="B2612:B2675" si="65">CONCATENATE(LEFT(C2612,2),"-",E2612)</f>
        <v>0-6.12-68</v>
      </c>
      <c r="C2612" s="182">
        <f>'1. General information'!$R$8</f>
        <v>0</v>
      </c>
      <c r="D2612" s="182" t="s">
        <v>445</v>
      </c>
      <c r="E2612" s="195" t="s">
        <v>4929</v>
      </c>
      <c r="F2612" s="182" t="s">
        <v>4930</v>
      </c>
      <c r="G2612" s="184">
        <f>'6. Staff time'!X83</f>
        <v>0</v>
      </c>
    </row>
    <row r="2613" spans="1:7" x14ac:dyDescent="0.3">
      <c r="A2613" s="181">
        <v>2612</v>
      </c>
      <c r="B2613" s="181" t="str">
        <f t="shared" si="65"/>
        <v>0-6.12-69</v>
      </c>
      <c r="C2613" s="182">
        <f>'1. General information'!$R$8</f>
        <v>0</v>
      </c>
      <c r="D2613" s="182" t="s">
        <v>445</v>
      </c>
      <c r="E2613" s="195" t="s">
        <v>4931</v>
      </c>
      <c r="F2613" s="182" t="s">
        <v>4932</v>
      </c>
      <c r="G2613" s="184">
        <f>'6. Staff time'!X84</f>
        <v>0</v>
      </c>
    </row>
    <row r="2614" spans="1:7" x14ac:dyDescent="0.3">
      <c r="A2614" s="181">
        <v>2613</v>
      </c>
      <c r="B2614" s="181" t="str">
        <f t="shared" si="65"/>
        <v>0-6.12-70</v>
      </c>
      <c r="C2614" s="182">
        <f>'1. General information'!$R$8</f>
        <v>0</v>
      </c>
      <c r="D2614" s="182" t="s">
        <v>445</v>
      </c>
      <c r="E2614" s="195" t="s">
        <v>4933</v>
      </c>
      <c r="F2614" s="182" t="s">
        <v>4934</v>
      </c>
      <c r="G2614" s="184">
        <f>'6. Staff time'!X85</f>
        <v>0</v>
      </c>
    </row>
    <row r="2615" spans="1:7" x14ac:dyDescent="0.3">
      <c r="A2615" s="181">
        <v>2614</v>
      </c>
      <c r="B2615" s="181" t="str">
        <f t="shared" si="65"/>
        <v>0-6.12-71</v>
      </c>
      <c r="C2615" s="182">
        <f>'1. General information'!$R$8</f>
        <v>0</v>
      </c>
      <c r="D2615" s="182" t="s">
        <v>445</v>
      </c>
      <c r="E2615" s="195" t="s">
        <v>4935</v>
      </c>
      <c r="F2615" s="182" t="s">
        <v>4936</v>
      </c>
      <c r="G2615" s="184">
        <f>'6. Staff time'!X86</f>
        <v>0</v>
      </c>
    </row>
    <row r="2616" spans="1:7" x14ac:dyDescent="0.3">
      <c r="A2616" s="181">
        <v>2615</v>
      </c>
      <c r="B2616" s="181" t="str">
        <f t="shared" si="65"/>
        <v>0-6.12-72</v>
      </c>
      <c r="C2616" s="182">
        <f>'1. General information'!$R$8</f>
        <v>0</v>
      </c>
      <c r="D2616" s="182" t="s">
        <v>445</v>
      </c>
      <c r="E2616" s="195" t="s">
        <v>4937</v>
      </c>
      <c r="F2616" s="182" t="s">
        <v>4938</v>
      </c>
      <c r="G2616" s="184">
        <f>'6. Staff time'!X87</f>
        <v>0</v>
      </c>
    </row>
    <row r="2617" spans="1:7" x14ac:dyDescent="0.3">
      <c r="A2617" s="181">
        <v>2616</v>
      </c>
      <c r="B2617" s="181" t="str">
        <f t="shared" si="65"/>
        <v>0-6.12-73</v>
      </c>
      <c r="C2617" s="182">
        <f>'1. General information'!$R$8</f>
        <v>0</v>
      </c>
      <c r="D2617" s="182" t="s">
        <v>445</v>
      </c>
      <c r="E2617" s="195" t="s">
        <v>4939</v>
      </c>
      <c r="F2617" s="182" t="s">
        <v>4940</v>
      </c>
      <c r="G2617" s="184">
        <f>'6. Staff time'!X88</f>
        <v>0</v>
      </c>
    </row>
    <row r="2618" spans="1:7" x14ac:dyDescent="0.3">
      <c r="A2618" s="181">
        <v>2617</v>
      </c>
      <c r="B2618" s="181" t="str">
        <f t="shared" si="65"/>
        <v>0-6.12-74</v>
      </c>
      <c r="C2618" s="182">
        <f>'1. General information'!$R$8</f>
        <v>0</v>
      </c>
      <c r="D2618" s="182" t="s">
        <v>445</v>
      </c>
      <c r="E2618" s="195" t="s">
        <v>4941</v>
      </c>
      <c r="F2618" s="182" t="s">
        <v>4942</v>
      </c>
      <c r="G2618" s="184">
        <f>'6. Staff time'!X89</f>
        <v>0</v>
      </c>
    </row>
    <row r="2619" spans="1:7" x14ac:dyDescent="0.3">
      <c r="A2619" s="181">
        <v>2618</v>
      </c>
      <c r="B2619" s="181" t="str">
        <f t="shared" si="65"/>
        <v>0-6.12-75</v>
      </c>
      <c r="C2619" s="182">
        <f>'1. General information'!$R$8</f>
        <v>0</v>
      </c>
      <c r="D2619" s="182" t="s">
        <v>445</v>
      </c>
      <c r="E2619" s="195" t="s">
        <v>4943</v>
      </c>
      <c r="F2619" s="182" t="s">
        <v>4944</v>
      </c>
      <c r="G2619" s="184">
        <f>'6. Staff time'!X90</f>
        <v>0</v>
      </c>
    </row>
    <row r="2620" spans="1:7" x14ac:dyDescent="0.3">
      <c r="A2620" s="181">
        <v>2619</v>
      </c>
      <c r="B2620" s="181" t="str">
        <f t="shared" si="65"/>
        <v>0-6.12-76</v>
      </c>
      <c r="C2620" s="182">
        <f>'1. General information'!$R$8</f>
        <v>0</v>
      </c>
      <c r="D2620" s="182" t="s">
        <v>445</v>
      </c>
      <c r="E2620" s="195" t="s">
        <v>4945</v>
      </c>
      <c r="F2620" s="182" t="s">
        <v>4946</v>
      </c>
      <c r="G2620" s="184">
        <f>'6. Staff time'!X91</f>
        <v>0</v>
      </c>
    </row>
    <row r="2621" spans="1:7" x14ac:dyDescent="0.3">
      <c r="A2621" s="181">
        <v>2620</v>
      </c>
      <c r="B2621" s="181" t="str">
        <f t="shared" si="65"/>
        <v>0-6.12-77</v>
      </c>
      <c r="C2621" s="182">
        <f>'1. General information'!$R$8</f>
        <v>0</v>
      </c>
      <c r="D2621" s="182" t="s">
        <v>445</v>
      </c>
      <c r="E2621" s="195" t="s">
        <v>4947</v>
      </c>
      <c r="F2621" s="182" t="s">
        <v>4948</v>
      </c>
      <c r="G2621" s="184">
        <f>'6. Staff time'!X92</f>
        <v>0</v>
      </c>
    </row>
    <row r="2622" spans="1:7" x14ac:dyDescent="0.3">
      <c r="A2622" s="181">
        <v>2621</v>
      </c>
      <c r="B2622" s="181" t="str">
        <f t="shared" si="65"/>
        <v>0-6.12-78</v>
      </c>
      <c r="C2622" s="182">
        <f>'1. General information'!$R$8</f>
        <v>0</v>
      </c>
      <c r="D2622" s="182" t="s">
        <v>445</v>
      </c>
      <c r="E2622" s="195" t="s">
        <v>4949</v>
      </c>
      <c r="F2622" s="182" t="s">
        <v>4950</v>
      </c>
      <c r="G2622" s="184">
        <f>'6. Staff time'!X93</f>
        <v>0</v>
      </c>
    </row>
    <row r="2623" spans="1:7" x14ac:dyDescent="0.3">
      <c r="A2623" s="181">
        <v>2622</v>
      </c>
      <c r="B2623" s="181" t="str">
        <f t="shared" si="65"/>
        <v>0-6.12-79</v>
      </c>
      <c r="C2623" s="182">
        <f>'1. General information'!$R$8</f>
        <v>0</v>
      </c>
      <c r="D2623" s="182" t="s">
        <v>445</v>
      </c>
      <c r="E2623" s="195" t="s">
        <v>4951</v>
      </c>
      <c r="F2623" s="182" t="s">
        <v>4952</v>
      </c>
      <c r="G2623" s="184">
        <f>'6. Staff time'!X94</f>
        <v>0</v>
      </c>
    </row>
    <row r="2624" spans="1:7" x14ac:dyDescent="0.3">
      <c r="A2624" s="181">
        <v>2623</v>
      </c>
      <c r="B2624" s="181" t="str">
        <f t="shared" si="65"/>
        <v>0-6.12-80</v>
      </c>
      <c r="C2624" s="182">
        <f>'1. General information'!$R$8</f>
        <v>0</v>
      </c>
      <c r="D2624" s="182" t="s">
        <v>445</v>
      </c>
      <c r="E2624" s="195" t="s">
        <v>4953</v>
      </c>
      <c r="F2624" s="182" t="s">
        <v>4954</v>
      </c>
      <c r="G2624" s="184">
        <f>'6. Staff time'!X95</f>
        <v>0</v>
      </c>
    </row>
    <row r="2625" spans="1:7" x14ac:dyDescent="0.3">
      <c r="A2625" s="181">
        <v>2624</v>
      </c>
      <c r="B2625" s="181" t="str">
        <f t="shared" si="65"/>
        <v>0-6.12-81</v>
      </c>
      <c r="C2625" s="182">
        <f>'1. General information'!$R$8</f>
        <v>0</v>
      </c>
      <c r="D2625" s="182" t="s">
        <v>445</v>
      </c>
      <c r="E2625" s="195" t="s">
        <v>4955</v>
      </c>
      <c r="F2625" s="182" t="s">
        <v>4956</v>
      </c>
      <c r="G2625" s="184">
        <f>'6. Staff time'!X96</f>
        <v>0</v>
      </c>
    </row>
    <row r="2626" spans="1:7" x14ac:dyDescent="0.3">
      <c r="A2626" s="181">
        <v>2625</v>
      </c>
      <c r="B2626" s="181" t="str">
        <f t="shared" si="65"/>
        <v>0-6.12-82</v>
      </c>
      <c r="C2626" s="182">
        <f>'1. General information'!$R$8</f>
        <v>0</v>
      </c>
      <c r="D2626" s="182" t="s">
        <v>445</v>
      </c>
      <c r="E2626" s="195" t="s">
        <v>4957</v>
      </c>
      <c r="F2626" s="182" t="s">
        <v>4958</v>
      </c>
      <c r="G2626" s="184">
        <f>'6. Staff time'!X97</f>
        <v>0</v>
      </c>
    </row>
    <row r="2627" spans="1:7" x14ac:dyDescent="0.3">
      <c r="A2627" s="181">
        <v>2626</v>
      </c>
      <c r="B2627" s="181" t="str">
        <f t="shared" si="65"/>
        <v>0-6.12-83</v>
      </c>
      <c r="C2627" s="182">
        <f>'1. General information'!$R$8</f>
        <v>0</v>
      </c>
      <c r="D2627" s="182" t="s">
        <v>445</v>
      </c>
      <c r="E2627" s="195" t="s">
        <v>4959</v>
      </c>
      <c r="F2627" s="182" t="s">
        <v>4960</v>
      </c>
      <c r="G2627" s="184">
        <f>'6. Staff time'!X98</f>
        <v>0</v>
      </c>
    </row>
    <row r="2628" spans="1:7" x14ac:dyDescent="0.3">
      <c r="A2628" s="181">
        <v>2627</v>
      </c>
      <c r="B2628" s="181" t="str">
        <f t="shared" si="65"/>
        <v>0-6.12-84</v>
      </c>
      <c r="C2628" s="182">
        <f>'1. General information'!$R$8</f>
        <v>0</v>
      </c>
      <c r="D2628" s="182" t="s">
        <v>445</v>
      </c>
      <c r="E2628" s="195" t="s">
        <v>4961</v>
      </c>
      <c r="F2628" s="182" t="s">
        <v>4962</v>
      </c>
      <c r="G2628" s="184">
        <f>'6. Staff time'!X99</f>
        <v>0</v>
      </c>
    </row>
    <row r="2629" spans="1:7" x14ac:dyDescent="0.3">
      <c r="A2629" s="181">
        <v>2628</v>
      </c>
      <c r="B2629" s="181" t="str">
        <f t="shared" si="65"/>
        <v>0-6.12-85</v>
      </c>
      <c r="C2629" s="182">
        <f>'1. General information'!$R$8</f>
        <v>0</v>
      </c>
      <c r="D2629" s="182" t="s">
        <v>445</v>
      </c>
      <c r="E2629" s="195" t="s">
        <v>4963</v>
      </c>
      <c r="F2629" s="182" t="s">
        <v>4964</v>
      </c>
      <c r="G2629" s="184">
        <f>'6. Staff time'!X100</f>
        <v>0</v>
      </c>
    </row>
    <row r="2630" spans="1:7" x14ac:dyDescent="0.3">
      <c r="A2630" s="181">
        <v>2629</v>
      </c>
      <c r="B2630" s="181" t="str">
        <f t="shared" si="65"/>
        <v>0-6.12-86</v>
      </c>
      <c r="C2630" s="182">
        <f>'1. General information'!$R$8</f>
        <v>0</v>
      </c>
      <c r="D2630" s="182" t="s">
        <v>445</v>
      </c>
      <c r="E2630" s="195" t="s">
        <v>4965</v>
      </c>
      <c r="F2630" s="182" t="s">
        <v>4966</v>
      </c>
      <c r="G2630" s="184">
        <f>'6. Staff time'!X101</f>
        <v>0</v>
      </c>
    </row>
    <row r="2631" spans="1:7" x14ac:dyDescent="0.3">
      <c r="A2631" s="181">
        <v>2630</v>
      </c>
      <c r="B2631" s="181" t="str">
        <f t="shared" si="65"/>
        <v>0-6.12-87</v>
      </c>
      <c r="C2631" s="182">
        <f>'1. General information'!$R$8</f>
        <v>0</v>
      </c>
      <c r="D2631" s="182" t="s">
        <v>445</v>
      </c>
      <c r="E2631" s="195" t="s">
        <v>4967</v>
      </c>
      <c r="F2631" s="182" t="s">
        <v>4968</v>
      </c>
      <c r="G2631" s="184">
        <f>'6. Staff time'!X102</f>
        <v>0</v>
      </c>
    </row>
    <row r="2632" spans="1:7" x14ac:dyDescent="0.3">
      <c r="A2632" s="181">
        <v>2631</v>
      </c>
      <c r="B2632" s="181" t="str">
        <f t="shared" si="65"/>
        <v>0-6.12-88</v>
      </c>
      <c r="C2632" s="182">
        <f>'1. General information'!$R$8</f>
        <v>0</v>
      </c>
      <c r="D2632" s="182" t="s">
        <v>445</v>
      </c>
      <c r="E2632" s="195" t="s">
        <v>4969</v>
      </c>
      <c r="F2632" s="182" t="s">
        <v>4970</v>
      </c>
      <c r="G2632" s="184">
        <f>'6. Staff time'!X103</f>
        <v>0</v>
      </c>
    </row>
    <row r="2633" spans="1:7" x14ac:dyDescent="0.3">
      <c r="A2633" s="181">
        <v>2632</v>
      </c>
      <c r="B2633" s="181" t="str">
        <f t="shared" si="65"/>
        <v>0-6.12-89</v>
      </c>
      <c r="C2633" s="182">
        <f>'1. General information'!$R$8</f>
        <v>0</v>
      </c>
      <c r="D2633" s="182" t="s">
        <v>445</v>
      </c>
      <c r="E2633" s="195" t="s">
        <v>4971</v>
      </c>
      <c r="F2633" s="182" t="s">
        <v>4972</v>
      </c>
      <c r="G2633" s="184">
        <f>'6. Staff time'!X104</f>
        <v>0</v>
      </c>
    </row>
    <row r="2634" spans="1:7" x14ac:dyDescent="0.3">
      <c r="A2634" s="181">
        <v>2633</v>
      </c>
      <c r="B2634" s="181" t="str">
        <f t="shared" si="65"/>
        <v>0-6.12-90</v>
      </c>
      <c r="C2634" s="182">
        <f>'1. General information'!$R$8</f>
        <v>0</v>
      </c>
      <c r="D2634" s="182" t="s">
        <v>445</v>
      </c>
      <c r="E2634" s="195" t="s">
        <v>4973</v>
      </c>
      <c r="F2634" s="182" t="s">
        <v>4974</v>
      </c>
      <c r="G2634" s="184">
        <f>'6. Staff time'!X105</f>
        <v>0</v>
      </c>
    </row>
    <row r="2635" spans="1:7" x14ac:dyDescent="0.3">
      <c r="A2635" s="181">
        <v>2634</v>
      </c>
      <c r="B2635" s="181" t="str">
        <f t="shared" si="65"/>
        <v>0-6.12-91</v>
      </c>
      <c r="C2635" s="182">
        <f>'1. General information'!$R$8</f>
        <v>0</v>
      </c>
      <c r="D2635" s="182" t="s">
        <v>445</v>
      </c>
      <c r="E2635" s="195" t="s">
        <v>4975</v>
      </c>
      <c r="F2635" s="182" t="s">
        <v>4976</v>
      </c>
      <c r="G2635" s="184">
        <f>'6. Staff time'!X106</f>
        <v>0</v>
      </c>
    </row>
    <row r="2636" spans="1:7" x14ac:dyDescent="0.3">
      <c r="A2636" s="181">
        <v>2635</v>
      </c>
      <c r="B2636" s="181" t="str">
        <f t="shared" si="65"/>
        <v>0-6.12-92</v>
      </c>
      <c r="C2636" s="182">
        <f>'1. General information'!$R$8</f>
        <v>0</v>
      </c>
      <c r="D2636" s="182" t="s">
        <v>445</v>
      </c>
      <c r="E2636" s="195" t="s">
        <v>4977</v>
      </c>
      <c r="F2636" s="182" t="s">
        <v>4978</v>
      </c>
      <c r="G2636" s="184">
        <f>'6. Staff time'!X107</f>
        <v>0</v>
      </c>
    </row>
    <row r="2637" spans="1:7" x14ac:dyDescent="0.3">
      <c r="A2637" s="181">
        <v>2636</v>
      </c>
      <c r="B2637" s="181" t="str">
        <f t="shared" si="65"/>
        <v>0-6.12-93</v>
      </c>
      <c r="C2637" s="182">
        <f>'1. General information'!$R$8</f>
        <v>0</v>
      </c>
      <c r="D2637" s="182" t="s">
        <v>445</v>
      </c>
      <c r="E2637" s="195" t="s">
        <v>4979</v>
      </c>
      <c r="F2637" s="182" t="s">
        <v>4980</v>
      </c>
      <c r="G2637" s="184">
        <f>'6. Staff time'!X108</f>
        <v>0</v>
      </c>
    </row>
    <row r="2638" spans="1:7" x14ac:dyDescent="0.3">
      <c r="A2638" s="181">
        <v>2637</v>
      </c>
      <c r="B2638" s="181" t="str">
        <f t="shared" si="65"/>
        <v>0-6.12-94</v>
      </c>
      <c r="C2638" s="182">
        <f>'1. General information'!$R$8</f>
        <v>0</v>
      </c>
      <c r="D2638" s="182" t="s">
        <v>445</v>
      </c>
      <c r="E2638" s="195" t="s">
        <v>4981</v>
      </c>
      <c r="F2638" s="182" t="s">
        <v>4982</v>
      </c>
      <c r="G2638" s="184">
        <f>'6. Staff time'!X109</f>
        <v>0</v>
      </c>
    </row>
    <row r="2639" spans="1:7" x14ac:dyDescent="0.3">
      <c r="A2639" s="181">
        <v>2638</v>
      </c>
      <c r="B2639" s="181" t="str">
        <f t="shared" si="65"/>
        <v>0-6.12-95</v>
      </c>
      <c r="C2639" s="182">
        <f>'1. General information'!$R$8</f>
        <v>0</v>
      </c>
      <c r="D2639" s="182" t="s">
        <v>445</v>
      </c>
      <c r="E2639" s="195" t="s">
        <v>4983</v>
      </c>
      <c r="F2639" s="182" t="s">
        <v>4984</v>
      </c>
      <c r="G2639" s="184">
        <f>'6. Staff time'!X110</f>
        <v>0</v>
      </c>
    </row>
    <row r="2640" spans="1:7" x14ac:dyDescent="0.3">
      <c r="A2640" s="181">
        <v>2639</v>
      </c>
      <c r="B2640" s="181" t="str">
        <f t="shared" si="65"/>
        <v>0-6.12-96</v>
      </c>
      <c r="C2640" s="182">
        <f>'1. General information'!$R$8</f>
        <v>0</v>
      </c>
      <c r="D2640" s="182" t="s">
        <v>445</v>
      </c>
      <c r="E2640" s="195" t="s">
        <v>4985</v>
      </c>
      <c r="F2640" s="182" t="s">
        <v>4986</v>
      </c>
      <c r="G2640" s="184">
        <f>'6. Staff time'!X111</f>
        <v>0</v>
      </c>
    </row>
    <row r="2641" spans="1:7" x14ac:dyDescent="0.3">
      <c r="A2641" s="181">
        <v>2640</v>
      </c>
      <c r="B2641" s="181" t="str">
        <f t="shared" si="65"/>
        <v>0-6.12-97</v>
      </c>
      <c r="C2641" s="182">
        <f>'1. General information'!$R$8</f>
        <v>0</v>
      </c>
      <c r="D2641" s="182" t="s">
        <v>445</v>
      </c>
      <c r="E2641" s="195" t="s">
        <v>4987</v>
      </c>
      <c r="F2641" s="182" t="s">
        <v>4988</v>
      </c>
      <c r="G2641" s="184">
        <f>'6. Staff time'!X112</f>
        <v>0</v>
      </c>
    </row>
    <row r="2642" spans="1:7" x14ac:dyDescent="0.3">
      <c r="A2642" s="181">
        <v>2641</v>
      </c>
      <c r="B2642" s="181" t="str">
        <f t="shared" si="65"/>
        <v>0-6.12-98</v>
      </c>
      <c r="C2642" s="182">
        <f>'1. General information'!$R$8</f>
        <v>0</v>
      </c>
      <c r="D2642" s="182" t="s">
        <v>445</v>
      </c>
      <c r="E2642" s="195" t="s">
        <v>4989</v>
      </c>
      <c r="F2642" s="182" t="s">
        <v>4990</v>
      </c>
      <c r="G2642" s="184">
        <f>'6. Staff time'!X113</f>
        <v>0</v>
      </c>
    </row>
    <row r="2643" spans="1:7" x14ac:dyDescent="0.3">
      <c r="A2643" s="181">
        <v>2642</v>
      </c>
      <c r="B2643" s="181" t="str">
        <f t="shared" si="65"/>
        <v>0-6.12-99</v>
      </c>
      <c r="C2643" s="182">
        <f>'1. General information'!$R$8</f>
        <v>0</v>
      </c>
      <c r="D2643" s="182" t="s">
        <v>445</v>
      </c>
      <c r="E2643" s="195" t="s">
        <v>4991</v>
      </c>
      <c r="F2643" s="182" t="s">
        <v>4992</v>
      </c>
      <c r="G2643" s="184">
        <f>'6. Staff time'!X114</f>
        <v>0</v>
      </c>
    </row>
    <row r="2644" spans="1:7" x14ac:dyDescent="0.3">
      <c r="A2644" s="181">
        <v>2643</v>
      </c>
      <c r="B2644" s="181" t="str">
        <f t="shared" si="65"/>
        <v>0-6.12-100</v>
      </c>
      <c r="C2644" s="182">
        <f>'1. General information'!$R$8</f>
        <v>0</v>
      </c>
      <c r="D2644" s="182" t="s">
        <v>445</v>
      </c>
      <c r="E2644" s="195" t="s">
        <v>4993</v>
      </c>
      <c r="F2644" s="182" t="s">
        <v>4994</v>
      </c>
      <c r="G2644" s="184">
        <f>'6. Staff time'!X115</f>
        <v>0</v>
      </c>
    </row>
    <row r="2645" spans="1:7" x14ac:dyDescent="0.3">
      <c r="A2645" s="181">
        <v>2644</v>
      </c>
      <c r="B2645" s="181" t="str">
        <f t="shared" si="65"/>
        <v>0-6.12-101</v>
      </c>
      <c r="C2645" s="182">
        <f>'1. General information'!$R$8</f>
        <v>0</v>
      </c>
      <c r="D2645" s="182" t="s">
        <v>445</v>
      </c>
      <c r="E2645" s="195" t="s">
        <v>4995</v>
      </c>
      <c r="F2645" s="182" t="s">
        <v>4996</v>
      </c>
      <c r="G2645" s="184">
        <f>'6. Staff time'!X116</f>
        <v>0</v>
      </c>
    </row>
    <row r="2646" spans="1:7" x14ac:dyDescent="0.3">
      <c r="A2646" s="181">
        <v>2645</v>
      </c>
      <c r="B2646" s="181" t="str">
        <f t="shared" si="65"/>
        <v>0-6.12-102</v>
      </c>
      <c r="C2646" s="182">
        <f>'1. General information'!$R$8</f>
        <v>0</v>
      </c>
      <c r="D2646" s="182" t="s">
        <v>445</v>
      </c>
      <c r="E2646" s="195" t="s">
        <v>4997</v>
      </c>
      <c r="F2646" s="182" t="s">
        <v>4998</v>
      </c>
      <c r="G2646" s="184">
        <f>'6. Staff time'!X117</f>
        <v>0</v>
      </c>
    </row>
    <row r="2647" spans="1:7" x14ac:dyDescent="0.3">
      <c r="A2647" s="181">
        <v>2646</v>
      </c>
      <c r="B2647" s="181" t="str">
        <f t="shared" si="65"/>
        <v>0-6.12-103</v>
      </c>
      <c r="C2647" s="182">
        <f>'1. General information'!$R$8</f>
        <v>0</v>
      </c>
      <c r="D2647" s="182" t="s">
        <v>445</v>
      </c>
      <c r="E2647" s="195" t="s">
        <v>4999</v>
      </c>
      <c r="F2647" s="182" t="s">
        <v>5000</v>
      </c>
      <c r="G2647" s="184">
        <f>'6. Staff time'!X118</f>
        <v>0</v>
      </c>
    </row>
    <row r="2648" spans="1:7" x14ac:dyDescent="0.3">
      <c r="A2648" s="181">
        <v>2647</v>
      </c>
      <c r="B2648" s="181" t="str">
        <f t="shared" si="65"/>
        <v>0-6.12-104</v>
      </c>
      <c r="C2648" s="182">
        <f>'1. General information'!$R$8</f>
        <v>0</v>
      </c>
      <c r="D2648" s="182" t="s">
        <v>445</v>
      </c>
      <c r="E2648" s="195" t="s">
        <v>5001</v>
      </c>
      <c r="F2648" s="182" t="s">
        <v>5002</v>
      </c>
      <c r="G2648" s="184">
        <f>'6. Staff time'!X119</f>
        <v>0</v>
      </c>
    </row>
    <row r="2649" spans="1:7" x14ac:dyDescent="0.3">
      <c r="A2649" s="181">
        <v>2648</v>
      </c>
      <c r="B2649" s="181" t="str">
        <f t="shared" si="65"/>
        <v>0-6.12-105</v>
      </c>
      <c r="C2649" s="182">
        <f>'1. General information'!$R$8</f>
        <v>0</v>
      </c>
      <c r="D2649" s="182" t="s">
        <v>445</v>
      </c>
      <c r="E2649" s="195" t="s">
        <v>5003</v>
      </c>
      <c r="F2649" s="182" t="s">
        <v>5004</v>
      </c>
      <c r="G2649" s="184">
        <f>'6. Staff time'!X120</f>
        <v>0</v>
      </c>
    </row>
    <row r="2650" spans="1:7" x14ac:dyDescent="0.3">
      <c r="A2650" s="181">
        <v>2649</v>
      </c>
      <c r="B2650" s="181" t="str">
        <f t="shared" si="65"/>
        <v>0-6.12-106</v>
      </c>
      <c r="C2650" s="182">
        <f>'1. General information'!$R$8</f>
        <v>0</v>
      </c>
      <c r="D2650" s="182" t="s">
        <v>445</v>
      </c>
      <c r="E2650" s="195" t="s">
        <v>5005</v>
      </c>
      <c r="F2650" s="182" t="s">
        <v>5006</v>
      </c>
      <c r="G2650" s="184">
        <f>'6. Staff time'!X121</f>
        <v>0</v>
      </c>
    </row>
    <row r="2651" spans="1:7" x14ac:dyDescent="0.3">
      <c r="A2651" s="181">
        <v>2650</v>
      </c>
      <c r="B2651" s="181" t="str">
        <f t="shared" si="65"/>
        <v>0-6.12-107</v>
      </c>
      <c r="C2651" s="182">
        <f>'1. General information'!$R$8</f>
        <v>0</v>
      </c>
      <c r="D2651" s="182" t="s">
        <v>445</v>
      </c>
      <c r="E2651" s="195" t="s">
        <v>5007</v>
      </c>
      <c r="F2651" s="182" t="s">
        <v>5008</v>
      </c>
      <c r="G2651" s="184">
        <f>'6. Staff time'!X122</f>
        <v>0</v>
      </c>
    </row>
    <row r="2652" spans="1:7" x14ac:dyDescent="0.3">
      <c r="A2652" s="181">
        <v>2651</v>
      </c>
      <c r="B2652" s="181" t="str">
        <f t="shared" si="65"/>
        <v>0-6.12-108</v>
      </c>
      <c r="C2652" s="182">
        <f>'1. General information'!$R$8</f>
        <v>0</v>
      </c>
      <c r="D2652" s="182" t="s">
        <v>445</v>
      </c>
      <c r="E2652" s="195" t="s">
        <v>5009</v>
      </c>
      <c r="F2652" s="182" t="s">
        <v>5010</v>
      </c>
      <c r="G2652" s="184">
        <f>'6. Staff time'!X123</f>
        <v>0</v>
      </c>
    </row>
    <row r="2653" spans="1:7" x14ac:dyDescent="0.3">
      <c r="A2653" s="181">
        <v>2652</v>
      </c>
      <c r="B2653" s="181" t="str">
        <f t="shared" si="65"/>
        <v>0-6.12-109</v>
      </c>
      <c r="C2653" s="182">
        <f>'1. General information'!$R$8</f>
        <v>0</v>
      </c>
      <c r="D2653" s="182" t="s">
        <v>445</v>
      </c>
      <c r="E2653" s="195" t="s">
        <v>5011</v>
      </c>
      <c r="F2653" s="182" t="s">
        <v>5012</v>
      </c>
      <c r="G2653" s="184">
        <f>'6. Staff time'!X124</f>
        <v>0</v>
      </c>
    </row>
    <row r="2654" spans="1:7" x14ac:dyDescent="0.3">
      <c r="A2654" s="181">
        <v>2653</v>
      </c>
      <c r="B2654" s="181" t="str">
        <f t="shared" si="65"/>
        <v>0-6.12-110</v>
      </c>
      <c r="C2654" s="182">
        <f>'1. General information'!$R$8</f>
        <v>0</v>
      </c>
      <c r="D2654" s="182" t="s">
        <v>445</v>
      </c>
      <c r="E2654" s="195" t="s">
        <v>5013</v>
      </c>
      <c r="F2654" s="182" t="s">
        <v>5014</v>
      </c>
      <c r="G2654" s="184">
        <f>'6. Staff time'!X125</f>
        <v>0</v>
      </c>
    </row>
    <row r="2655" spans="1:7" x14ac:dyDescent="0.3">
      <c r="A2655" s="181">
        <v>2654</v>
      </c>
      <c r="B2655" s="181" t="str">
        <f t="shared" si="65"/>
        <v>0-6.12-111</v>
      </c>
      <c r="C2655" s="182">
        <f>'1. General information'!$R$8</f>
        <v>0</v>
      </c>
      <c r="D2655" s="182" t="s">
        <v>445</v>
      </c>
      <c r="E2655" s="195" t="s">
        <v>5015</v>
      </c>
      <c r="F2655" s="182" t="s">
        <v>5016</v>
      </c>
      <c r="G2655" s="184">
        <f>'6. Staff time'!X126</f>
        <v>0</v>
      </c>
    </row>
    <row r="2656" spans="1:7" x14ac:dyDescent="0.3">
      <c r="A2656" s="181">
        <v>2655</v>
      </c>
      <c r="B2656" s="181" t="str">
        <f t="shared" si="65"/>
        <v>0-6.12-112</v>
      </c>
      <c r="C2656" s="182">
        <f>'1. General information'!$R$8</f>
        <v>0</v>
      </c>
      <c r="D2656" s="182" t="s">
        <v>445</v>
      </c>
      <c r="E2656" s="195" t="s">
        <v>5017</v>
      </c>
      <c r="F2656" s="182" t="s">
        <v>5018</v>
      </c>
      <c r="G2656" s="184">
        <f>'6. Staff time'!X127</f>
        <v>0</v>
      </c>
    </row>
    <row r="2657" spans="1:7" x14ac:dyDescent="0.3">
      <c r="A2657" s="181">
        <v>2656</v>
      </c>
      <c r="B2657" s="181" t="str">
        <f t="shared" si="65"/>
        <v>0-6.12-113</v>
      </c>
      <c r="C2657" s="182">
        <f>'1. General information'!$R$8</f>
        <v>0</v>
      </c>
      <c r="D2657" s="182" t="s">
        <v>445</v>
      </c>
      <c r="E2657" s="195" t="s">
        <v>5019</v>
      </c>
      <c r="F2657" s="182" t="s">
        <v>5020</v>
      </c>
      <c r="G2657" s="184">
        <f>'6. Staff time'!X128</f>
        <v>0</v>
      </c>
    </row>
    <row r="2658" spans="1:7" x14ac:dyDescent="0.3">
      <c r="A2658" s="181">
        <v>2657</v>
      </c>
      <c r="B2658" s="181" t="str">
        <f t="shared" si="65"/>
        <v>0-6.12-114</v>
      </c>
      <c r="C2658" s="182">
        <f>'1. General information'!$R$8</f>
        <v>0</v>
      </c>
      <c r="D2658" s="182" t="s">
        <v>445</v>
      </c>
      <c r="E2658" s="195" t="s">
        <v>5021</v>
      </c>
      <c r="F2658" s="182" t="s">
        <v>5022</v>
      </c>
      <c r="G2658" s="184">
        <f>'6. Staff time'!X129</f>
        <v>0</v>
      </c>
    </row>
    <row r="2659" spans="1:7" x14ac:dyDescent="0.3">
      <c r="A2659" s="181">
        <v>2658</v>
      </c>
      <c r="B2659" s="181" t="str">
        <f t="shared" si="65"/>
        <v>0-6.12-115</v>
      </c>
      <c r="C2659" s="182">
        <f>'1. General information'!$R$8</f>
        <v>0</v>
      </c>
      <c r="D2659" s="182" t="s">
        <v>445</v>
      </c>
      <c r="E2659" s="195" t="s">
        <v>5023</v>
      </c>
      <c r="F2659" s="182" t="s">
        <v>5024</v>
      </c>
      <c r="G2659" s="184">
        <f>'6. Staff time'!X130</f>
        <v>0</v>
      </c>
    </row>
    <row r="2660" spans="1:7" x14ac:dyDescent="0.3">
      <c r="A2660" s="181">
        <v>2659</v>
      </c>
      <c r="B2660" s="181" t="str">
        <f t="shared" si="65"/>
        <v>0-6.12-116</v>
      </c>
      <c r="C2660" s="182">
        <f>'1. General information'!$R$8</f>
        <v>0</v>
      </c>
      <c r="D2660" s="182" t="s">
        <v>445</v>
      </c>
      <c r="E2660" s="195" t="s">
        <v>5025</v>
      </c>
      <c r="F2660" s="182" t="s">
        <v>5026</v>
      </c>
      <c r="G2660" s="184">
        <f>'6. Staff time'!X131</f>
        <v>0</v>
      </c>
    </row>
    <row r="2661" spans="1:7" x14ac:dyDescent="0.3">
      <c r="A2661" s="181">
        <v>2660</v>
      </c>
      <c r="B2661" s="181" t="str">
        <f t="shared" si="65"/>
        <v>0-6.12-117</v>
      </c>
      <c r="C2661" s="182">
        <f>'1. General information'!$R$8</f>
        <v>0</v>
      </c>
      <c r="D2661" s="182" t="s">
        <v>445</v>
      </c>
      <c r="E2661" s="195" t="s">
        <v>5027</v>
      </c>
      <c r="F2661" s="182" t="s">
        <v>5028</v>
      </c>
      <c r="G2661" s="184">
        <f>'6. Staff time'!X132</f>
        <v>0</v>
      </c>
    </row>
    <row r="2662" spans="1:7" x14ac:dyDescent="0.3">
      <c r="A2662" s="181">
        <v>2661</v>
      </c>
      <c r="B2662" s="181" t="str">
        <f t="shared" si="65"/>
        <v>0-6.12-118</v>
      </c>
      <c r="C2662" s="182">
        <f>'1. General information'!$R$8</f>
        <v>0</v>
      </c>
      <c r="D2662" s="182" t="s">
        <v>445</v>
      </c>
      <c r="E2662" s="195" t="s">
        <v>5029</v>
      </c>
      <c r="F2662" s="182" t="s">
        <v>5030</v>
      </c>
      <c r="G2662" s="184">
        <f>'6. Staff time'!X133</f>
        <v>0</v>
      </c>
    </row>
    <row r="2663" spans="1:7" x14ac:dyDescent="0.3">
      <c r="A2663" s="181">
        <v>2662</v>
      </c>
      <c r="B2663" s="181" t="str">
        <f t="shared" si="65"/>
        <v>0-6.12-119</v>
      </c>
      <c r="C2663" s="182">
        <f>'1. General information'!$R$8</f>
        <v>0</v>
      </c>
      <c r="D2663" s="182" t="s">
        <v>445</v>
      </c>
      <c r="E2663" s="195" t="s">
        <v>5031</v>
      </c>
      <c r="F2663" s="182" t="s">
        <v>5032</v>
      </c>
      <c r="G2663" s="184">
        <f>'6. Staff time'!X134</f>
        <v>0</v>
      </c>
    </row>
    <row r="2664" spans="1:7" x14ac:dyDescent="0.3">
      <c r="A2664" s="181">
        <v>2663</v>
      </c>
      <c r="B2664" s="181" t="str">
        <f t="shared" si="65"/>
        <v>0-6.12-120</v>
      </c>
      <c r="C2664" s="182">
        <f>'1. General information'!$R$8</f>
        <v>0</v>
      </c>
      <c r="D2664" s="182" t="s">
        <v>445</v>
      </c>
      <c r="E2664" s="195" t="s">
        <v>5033</v>
      </c>
      <c r="F2664" s="182" t="s">
        <v>5034</v>
      </c>
      <c r="G2664" s="184">
        <f>'6. Staff time'!X135</f>
        <v>0</v>
      </c>
    </row>
    <row r="2665" spans="1:7" x14ac:dyDescent="0.3">
      <c r="A2665" s="181">
        <v>2664</v>
      </c>
      <c r="B2665" s="181" t="str">
        <f t="shared" si="65"/>
        <v>0-6.12-121</v>
      </c>
      <c r="C2665" s="182">
        <f>'1. General information'!$R$8</f>
        <v>0</v>
      </c>
      <c r="D2665" s="182" t="s">
        <v>445</v>
      </c>
      <c r="E2665" s="195" t="s">
        <v>5035</v>
      </c>
      <c r="F2665" s="182" t="s">
        <v>5036</v>
      </c>
      <c r="G2665" s="184">
        <f>'6. Staff time'!X136</f>
        <v>0</v>
      </c>
    </row>
    <row r="2666" spans="1:7" x14ac:dyDescent="0.3">
      <c r="A2666" s="181">
        <v>2665</v>
      </c>
      <c r="B2666" s="181" t="str">
        <f t="shared" si="65"/>
        <v>0-6.12-122</v>
      </c>
      <c r="C2666" s="182">
        <f>'1. General information'!$R$8</f>
        <v>0</v>
      </c>
      <c r="D2666" s="182" t="s">
        <v>445</v>
      </c>
      <c r="E2666" s="195" t="s">
        <v>5037</v>
      </c>
      <c r="F2666" s="182" t="s">
        <v>5038</v>
      </c>
      <c r="G2666" s="184">
        <f>'6. Staff time'!X137</f>
        <v>0</v>
      </c>
    </row>
    <row r="2667" spans="1:7" x14ac:dyDescent="0.3">
      <c r="A2667" s="181">
        <v>2666</v>
      </c>
      <c r="B2667" s="181" t="str">
        <f t="shared" si="65"/>
        <v>0-6.12-123</v>
      </c>
      <c r="C2667" s="182">
        <f>'1. General information'!$R$8</f>
        <v>0</v>
      </c>
      <c r="D2667" s="182" t="s">
        <v>445</v>
      </c>
      <c r="E2667" s="195" t="s">
        <v>5039</v>
      </c>
      <c r="F2667" s="182" t="s">
        <v>5040</v>
      </c>
      <c r="G2667" s="184">
        <f>'6. Staff time'!X138</f>
        <v>0</v>
      </c>
    </row>
    <row r="2668" spans="1:7" x14ac:dyDescent="0.3">
      <c r="A2668" s="181">
        <v>2667</v>
      </c>
      <c r="B2668" s="181" t="str">
        <f t="shared" si="65"/>
        <v>0-6.12-124</v>
      </c>
      <c r="C2668" s="182">
        <f>'1. General information'!$R$8</f>
        <v>0</v>
      </c>
      <c r="D2668" s="182" t="s">
        <v>445</v>
      </c>
      <c r="E2668" s="195" t="s">
        <v>5041</v>
      </c>
      <c r="F2668" s="182" t="s">
        <v>5042</v>
      </c>
      <c r="G2668" s="184">
        <f>'6. Staff time'!X139</f>
        <v>0</v>
      </c>
    </row>
    <row r="2669" spans="1:7" x14ac:dyDescent="0.3">
      <c r="A2669" s="181">
        <v>2668</v>
      </c>
      <c r="B2669" s="181" t="str">
        <f t="shared" si="65"/>
        <v>0-6.12-125</v>
      </c>
      <c r="C2669" s="182">
        <f>'1. General information'!$R$8</f>
        <v>0</v>
      </c>
      <c r="D2669" s="182" t="s">
        <v>445</v>
      </c>
      <c r="E2669" s="195" t="s">
        <v>5043</v>
      </c>
      <c r="F2669" s="182" t="s">
        <v>5044</v>
      </c>
      <c r="G2669" s="184">
        <f>'6. Staff time'!X140</f>
        <v>0</v>
      </c>
    </row>
    <row r="2670" spans="1:7" x14ac:dyDescent="0.3">
      <c r="A2670" s="181">
        <v>2669</v>
      </c>
      <c r="B2670" s="181" t="str">
        <f t="shared" si="65"/>
        <v>0-6.12-126</v>
      </c>
      <c r="C2670" s="182">
        <f>'1. General information'!$R$8</f>
        <v>0</v>
      </c>
      <c r="D2670" s="182" t="s">
        <v>445</v>
      </c>
      <c r="E2670" s="195" t="s">
        <v>5045</v>
      </c>
      <c r="F2670" s="182" t="s">
        <v>5046</v>
      </c>
      <c r="G2670" s="184">
        <f>'6. Staff time'!X141</f>
        <v>0</v>
      </c>
    </row>
    <row r="2671" spans="1:7" x14ac:dyDescent="0.3">
      <c r="A2671" s="181">
        <v>2670</v>
      </c>
      <c r="B2671" s="181" t="str">
        <f t="shared" si="65"/>
        <v>0-6.12-127</v>
      </c>
      <c r="C2671" s="182">
        <f>'1. General information'!$R$8</f>
        <v>0</v>
      </c>
      <c r="D2671" s="182" t="s">
        <v>445</v>
      </c>
      <c r="E2671" s="195" t="s">
        <v>5047</v>
      </c>
      <c r="F2671" s="182" t="s">
        <v>5048</v>
      </c>
      <c r="G2671" s="184">
        <f>'6. Staff time'!X142</f>
        <v>0</v>
      </c>
    </row>
    <row r="2672" spans="1:7" x14ac:dyDescent="0.3">
      <c r="A2672" s="181">
        <v>2671</v>
      </c>
      <c r="B2672" s="181" t="str">
        <f t="shared" si="65"/>
        <v>0-6.12-128</v>
      </c>
      <c r="C2672" s="182">
        <f>'1. General information'!$R$8</f>
        <v>0</v>
      </c>
      <c r="D2672" s="182" t="s">
        <v>445</v>
      </c>
      <c r="E2672" s="195" t="s">
        <v>5049</v>
      </c>
      <c r="F2672" s="182" t="s">
        <v>5050</v>
      </c>
      <c r="G2672" s="184">
        <f>'6. Staff time'!X143</f>
        <v>0</v>
      </c>
    </row>
    <row r="2673" spans="1:7" x14ac:dyDescent="0.3">
      <c r="A2673" s="181">
        <v>2672</v>
      </c>
      <c r="B2673" s="181" t="str">
        <f t="shared" si="65"/>
        <v>0-6.12-129</v>
      </c>
      <c r="C2673" s="182">
        <f>'1. General information'!$R$8</f>
        <v>0</v>
      </c>
      <c r="D2673" s="182" t="s">
        <v>445</v>
      </c>
      <c r="E2673" s="195" t="s">
        <v>5051</v>
      </c>
      <c r="F2673" s="182" t="s">
        <v>5052</v>
      </c>
      <c r="G2673" s="184">
        <f>'6. Staff time'!X144</f>
        <v>0</v>
      </c>
    </row>
    <row r="2674" spans="1:7" x14ac:dyDescent="0.3">
      <c r="A2674" s="181">
        <v>2673</v>
      </c>
      <c r="B2674" s="181" t="str">
        <f t="shared" si="65"/>
        <v>0-6.12-130</v>
      </c>
      <c r="C2674" s="182">
        <f>'1. General information'!$R$8</f>
        <v>0</v>
      </c>
      <c r="D2674" s="182" t="s">
        <v>445</v>
      </c>
      <c r="E2674" s="195" t="s">
        <v>5053</v>
      </c>
      <c r="F2674" s="182" t="s">
        <v>5054</v>
      </c>
      <c r="G2674" s="184">
        <f>'6. Staff time'!X145</f>
        <v>0</v>
      </c>
    </row>
    <row r="2675" spans="1:7" x14ac:dyDescent="0.3">
      <c r="A2675" s="181">
        <v>2674</v>
      </c>
      <c r="B2675" s="181" t="str">
        <f t="shared" si="65"/>
        <v>0-6.13-1</v>
      </c>
      <c r="C2675" s="182">
        <f>'1. General information'!$R$8</f>
        <v>0</v>
      </c>
      <c r="D2675" s="182" t="s">
        <v>445</v>
      </c>
      <c r="E2675" s="195" t="s">
        <v>5055</v>
      </c>
      <c r="F2675" s="182" t="s">
        <v>5056</v>
      </c>
      <c r="G2675" s="184">
        <f>'6. Staff time'!Z16</f>
        <v>0</v>
      </c>
    </row>
    <row r="2676" spans="1:7" x14ac:dyDescent="0.3">
      <c r="A2676" s="181">
        <v>2675</v>
      </c>
      <c r="B2676" s="181" t="str">
        <f t="shared" ref="B2676:B2739" si="66">CONCATENATE(LEFT(C2676,2),"-",E2676)</f>
        <v>0-6.13-2</v>
      </c>
      <c r="C2676" s="182">
        <f>'1. General information'!$R$8</f>
        <v>0</v>
      </c>
      <c r="D2676" s="182" t="s">
        <v>445</v>
      </c>
      <c r="E2676" s="195" t="s">
        <v>5057</v>
      </c>
      <c r="F2676" s="182" t="s">
        <v>5058</v>
      </c>
      <c r="G2676" s="184">
        <f>'6. Staff time'!Z17</f>
        <v>0</v>
      </c>
    </row>
    <row r="2677" spans="1:7" x14ac:dyDescent="0.3">
      <c r="A2677" s="181">
        <v>2676</v>
      </c>
      <c r="B2677" s="181" t="str">
        <f t="shared" si="66"/>
        <v>0-6.13-3</v>
      </c>
      <c r="C2677" s="182">
        <f>'1. General information'!$R$8</f>
        <v>0</v>
      </c>
      <c r="D2677" s="182" t="s">
        <v>445</v>
      </c>
      <c r="E2677" s="195" t="s">
        <v>5059</v>
      </c>
      <c r="F2677" s="182" t="s">
        <v>5060</v>
      </c>
      <c r="G2677" s="184">
        <f>'6. Staff time'!Z18</f>
        <v>0</v>
      </c>
    </row>
    <row r="2678" spans="1:7" x14ac:dyDescent="0.3">
      <c r="A2678" s="181">
        <v>2677</v>
      </c>
      <c r="B2678" s="181" t="str">
        <f t="shared" si="66"/>
        <v>0-6.13-4</v>
      </c>
      <c r="C2678" s="182">
        <f>'1. General information'!$R$8</f>
        <v>0</v>
      </c>
      <c r="D2678" s="182" t="s">
        <v>445</v>
      </c>
      <c r="E2678" s="195" t="s">
        <v>5061</v>
      </c>
      <c r="F2678" s="182" t="s">
        <v>5062</v>
      </c>
      <c r="G2678" s="184">
        <f>'6. Staff time'!Z19</f>
        <v>0</v>
      </c>
    </row>
    <row r="2679" spans="1:7" x14ac:dyDescent="0.3">
      <c r="A2679" s="181">
        <v>2678</v>
      </c>
      <c r="B2679" s="181" t="str">
        <f t="shared" si="66"/>
        <v>0-6.13-5</v>
      </c>
      <c r="C2679" s="182">
        <f>'1. General information'!$R$8</f>
        <v>0</v>
      </c>
      <c r="D2679" s="182" t="s">
        <v>445</v>
      </c>
      <c r="E2679" s="195" t="s">
        <v>5063</v>
      </c>
      <c r="F2679" s="182" t="s">
        <v>5064</v>
      </c>
      <c r="G2679" s="184">
        <f>'6. Staff time'!Z20</f>
        <v>0</v>
      </c>
    </row>
    <row r="2680" spans="1:7" x14ac:dyDescent="0.3">
      <c r="A2680" s="181">
        <v>2679</v>
      </c>
      <c r="B2680" s="181" t="str">
        <f t="shared" si="66"/>
        <v>0-6.13-6</v>
      </c>
      <c r="C2680" s="182">
        <f>'1. General information'!$R$8</f>
        <v>0</v>
      </c>
      <c r="D2680" s="182" t="s">
        <v>445</v>
      </c>
      <c r="E2680" s="195" t="s">
        <v>5065</v>
      </c>
      <c r="F2680" s="182" t="s">
        <v>5066</v>
      </c>
      <c r="G2680" s="184">
        <f>'6. Staff time'!Z21</f>
        <v>0</v>
      </c>
    </row>
    <row r="2681" spans="1:7" x14ac:dyDescent="0.3">
      <c r="A2681" s="181">
        <v>2680</v>
      </c>
      <c r="B2681" s="181" t="str">
        <f t="shared" si="66"/>
        <v>0-6.13-7</v>
      </c>
      <c r="C2681" s="182">
        <f>'1. General information'!$R$8</f>
        <v>0</v>
      </c>
      <c r="D2681" s="182" t="s">
        <v>445</v>
      </c>
      <c r="E2681" s="195" t="s">
        <v>5067</v>
      </c>
      <c r="F2681" s="182" t="s">
        <v>5068</v>
      </c>
      <c r="G2681" s="184">
        <f>'6. Staff time'!Z22</f>
        <v>0</v>
      </c>
    </row>
    <row r="2682" spans="1:7" x14ac:dyDescent="0.3">
      <c r="A2682" s="181">
        <v>2681</v>
      </c>
      <c r="B2682" s="181" t="str">
        <f t="shared" si="66"/>
        <v>0-6.13-8</v>
      </c>
      <c r="C2682" s="182">
        <f>'1. General information'!$R$8</f>
        <v>0</v>
      </c>
      <c r="D2682" s="182" t="s">
        <v>445</v>
      </c>
      <c r="E2682" s="195" t="s">
        <v>5069</v>
      </c>
      <c r="F2682" s="182" t="s">
        <v>5070</v>
      </c>
      <c r="G2682" s="184">
        <f>'6. Staff time'!Z23</f>
        <v>0</v>
      </c>
    </row>
    <row r="2683" spans="1:7" x14ac:dyDescent="0.3">
      <c r="A2683" s="181">
        <v>2682</v>
      </c>
      <c r="B2683" s="181" t="str">
        <f t="shared" si="66"/>
        <v>0-6.13-9</v>
      </c>
      <c r="C2683" s="182">
        <f>'1. General information'!$R$8</f>
        <v>0</v>
      </c>
      <c r="D2683" s="182" t="s">
        <v>445</v>
      </c>
      <c r="E2683" s="195" t="s">
        <v>5071</v>
      </c>
      <c r="F2683" s="182" t="s">
        <v>5072</v>
      </c>
      <c r="G2683" s="184">
        <f>'6. Staff time'!Z24</f>
        <v>0</v>
      </c>
    </row>
    <row r="2684" spans="1:7" x14ac:dyDescent="0.3">
      <c r="A2684" s="181">
        <v>2683</v>
      </c>
      <c r="B2684" s="181" t="str">
        <f t="shared" si="66"/>
        <v>0-6.13-10</v>
      </c>
      <c r="C2684" s="182">
        <f>'1. General information'!$R$8</f>
        <v>0</v>
      </c>
      <c r="D2684" s="182" t="s">
        <v>445</v>
      </c>
      <c r="E2684" s="195" t="s">
        <v>5073</v>
      </c>
      <c r="F2684" s="182" t="s">
        <v>5074</v>
      </c>
      <c r="G2684" s="184">
        <f>'6. Staff time'!Z25</f>
        <v>0</v>
      </c>
    </row>
    <row r="2685" spans="1:7" x14ac:dyDescent="0.3">
      <c r="A2685" s="181">
        <v>2684</v>
      </c>
      <c r="B2685" s="181" t="str">
        <f t="shared" si="66"/>
        <v>0-6.13-11</v>
      </c>
      <c r="C2685" s="182">
        <f>'1. General information'!$R$8</f>
        <v>0</v>
      </c>
      <c r="D2685" s="182" t="s">
        <v>445</v>
      </c>
      <c r="E2685" s="195" t="s">
        <v>5075</v>
      </c>
      <c r="F2685" s="182" t="s">
        <v>5076</v>
      </c>
      <c r="G2685" s="184">
        <f>'6. Staff time'!Z26</f>
        <v>0</v>
      </c>
    </row>
    <row r="2686" spans="1:7" x14ac:dyDescent="0.3">
      <c r="A2686" s="181">
        <v>2685</v>
      </c>
      <c r="B2686" s="181" t="str">
        <f t="shared" si="66"/>
        <v>0-6.13-12</v>
      </c>
      <c r="C2686" s="182">
        <f>'1. General information'!$R$8</f>
        <v>0</v>
      </c>
      <c r="D2686" s="182" t="s">
        <v>445</v>
      </c>
      <c r="E2686" s="195" t="s">
        <v>5077</v>
      </c>
      <c r="F2686" s="182" t="s">
        <v>5078</v>
      </c>
      <c r="G2686" s="184">
        <f>'6. Staff time'!Z27</f>
        <v>0</v>
      </c>
    </row>
    <row r="2687" spans="1:7" x14ac:dyDescent="0.3">
      <c r="A2687" s="181">
        <v>2686</v>
      </c>
      <c r="B2687" s="181" t="str">
        <f t="shared" si="66"/>
        <v>0-6.13-13</v>
      </c>
      <c r="C2687" s="182">
        <f>'1. General information'!$R$8</f>
        <v>0</v>
      </c>
      <c r="D2687" s="182" t="s">
        <v>445</v>
      </c>
      <c r="E2687" s="195" t="s">
        <v>5079</v>
      </c>
      <c r="F2687" s="182" t="s">
        <v>5080</v>
      </c>
      <c r="G2687" s="184">
        <f>'6. Staff time'!Z28</f>
        <v>0</v>
      </c>
    </row>
    <row r="2688" spans="1:7" x14ac:dyDescent="0.3">
      <c r="A2688" s="181">
        <v>2687</v>
      </c>
      <c r="B2688" s="181" t="str">
        <f t="shared" si="66"/>
        <v>0-6.13-14</v>
      </c>
      <c r="C2688" s="182">
        <f>'1. General information'!$R$8</f>
        <v>0</v>
      </c>
      <c r="D2688" s="182" t="s">
        <v>445</v>
      </c>
      <c r="E2688" s="195" t="s">
        <v>5081</v>
      </c>
      <c r="F2688" s="182" t="s">
        <v>5082</v>
      </c>
      <c r="G2688" s="184">
        <f>'6. Staff time'!Z29</f>
        <v>0</v>
      </c>
    </row>
    <row r="2689" spans="1:7" x14ac:dyDescent="0.3">
      <c r="A2689" s="181">
        <v>2688</v>
      </c>
      <c r="B2689" s="181" t="str">
        <f t="shared" si="66"/>
        <v>0-6.13-15</v>
      </c>
      <c r="C2689" s="182">
        <f>'1. General information'!$R$8</f>
        <v>0</v>
      </c>
      <c r="D2689" s="182" t="s">
        <v>445</v>
      </c>
      <c r="E2689" s="195" t="s">
        <v>5083</v>
      </c>
      <c r="F2689" s="182" t="s">
        <v>5084</v>
      </c>
      <c r="G2689" s="184">
        <f>'6. Staff time'!Z30</f>
        <v>0</v>
      </c>
    </row>
    <row r="2690" spans="1:7" x14ac:dyDescent="0.3">
      <c r="A2690" s="181">
        <v>2689</v>
      </c>
      <c r="B2690" s="181" t="str">
        <f t="shared" si="66"/>
        <v>0-6.13-16</v>
      </c>
      <c r="C2690" s="182">
        <f>'1. General information'!$R$8</f>
        <v>0</v>
      </c>
      <c r="D2690" s="182" t="s">
        <v>445</v>
      </c>
      <c r="E2690" s="195" t="s">
        <v>5085</v>
      </c>
      <c r="F2690" s="182" t="s">
        <v>5086</v>
      </c>
      <c r="G2690" s="184">
        <f>'6. Staff time'!Z31</f>
        <v>0</v>
      </c>
    </row>
    <row r="2691" spans="1:7" x14ac:dyDescent="0.3">
      <c r="A2691" s="181">
        <v>2690</v>
      </c>
      <c r="B2691" s="181" t="str">
        <f t="shared" si="66"/>
        <v>0-6.13-17</v>
      </c>
      <c r="C2691" s="182">
        <f>'1. General information'!$R$8</f>
        <v>0</v>
      </c>
      <c r="D2691" s="182" t="s">
        <v>445</v>
      </c>
      <c r="E2691" s="195" t="s">
        <v>5087</v>
      </c>
      <c r="F2691" s="182" t="s">
        <v>5088</v>
      </c>
      <c r="G2691" s="184">
        <f>'6. Staff time'!Z32</f>
        <v>0</v>
      </c>
    </row>
    <row r="2692" spans="1:7" x14ac:dyDescent="0.3">
      <c r="A2692" s="181">
        <v>2691</v>
      </c>
      <c r="B2692" s="181" t="str">
        <f t="shared" si="66"/>
        <v>0-6.13-18</v>
      </c>
      <c r="C2692" s="182">
        <f>'1. General information'!$R$8</f>
        <v>0</v>
      </c>
      <c r="D2692" s="182" t="s">
        <v>445</v>
      </c>
      <c r="E2692" s="195" t="s">
        <v>5089</v>
      </c>
      <c r="F2692" s="182" t="s">
        <v>5090</v>
      </c>
      <c r="G2692" s="184">
        <f>'6. Staff time'!Z33</f>
        <v>0</v>
      </c>
    </row>
    <row r="2693" spans="1:7" x14ac:dyDescent="0.3">
      <c r="A2693" s="181">
        <v>2692</v>
      </c>
      <c r="B2693" s="181" t="str">
        <f t="shared" si="66"/>
        <v>0-6.13-19</v>
      </c>
      <c r="C2693" s="182">
        <f>'1. General information'!$R$8</f>
        <v>0</v>
      </c>
      <c r="D2693" s="182" t="s">
        <v>445</v>
      </c>
      <c r="E2693" s="195" t="s">
        <v>5091</v>
      </c>
      <c r="F2693" s="182" t="s">
        <v>5092</v>
      </c>
      <c r="G2693" s="184">
        <f>'6. Staff time'!Z34</f>
        <v>0</v>
      </c>
    </row>
    <row r="2694" spans="1:7" x14ac:dyDescent="0.3">
      <c r="A2694" s="181">
        <v>2693</v>
      </c>
      <c r="B2694" s="181" t="str">
        <f t="shared" si="66"/>
        <v>0-6.13-20</v>
      </c>
      <c r="C2694" s="182">
        <f>'1. General information'!$R$8</f>
        <v>0</v>
      </c>
      <c r="D2694" s="182" t="s">
        <v>445</v>
      </c>
      <c r="E2694" s="195" t="s">
        <v>5093</v>
      </c>
      <c r="F2694" s="182" t="s">
        <v>5094</v>
      </c>
      <c r="G2694" s="184">
        <f>'6. Staff time'!Z35</f>
        <v>0</v>
      </c>
    </row>
    <row r="2695" spans="1:7" x14ac:dyDescent="0.3">
      <c r="A2695" s="181">
        <v>2694</v>
      </c>
      <c r="B2695" s="181" t="str">
        <f t="shared" si="66"/>
        <v>0-6.13-21</v>
      </c>
      <c r="C2695" s="182">
        <f>'1. General information'!$R$8</f>
        <v>0</v>
      </c>
      <c r="D2695" s="182" t="s">
        <v>445</v>
      </c>
      <c r="E2695" s="195" t="s">
        <v>5095</v>
      </c>
      <c r="F2695" s="182" t="s">
        <v>5096</v>
      </c>
      <c r="G2695" s="184">
        <f>'6. Staff time'!Z36</f>
        <v>0</v>
      </c>
    </row>
    <row r="2696" spans="1:7" x14ac:dyDescent="0.3">
      <c r="A2696" s="181">
        <v>2695</v>
      </c>
      <c r="B2696" s="181" t="str">
        <f t="shared" si="66"/>
        <v>0-6.13-22</v>
      </c>
      <c r="C2696" s="182">
        <f>'1. General information'!$R$8</f>
        <v>0</v>
      </c>
      <c r="D2696" s="182" t="s">
        <v>445</v>
      </c>
      <c r="E2696" s="195" t="s">
        <v>5097</v>
      </c>
      <c r="F2696" s="182" t="s">
        <v>5098</v>
      </c>
      <c r="G2696" s="184">
        <f>'6. Staff time'!Z37</f>
        <v>0</v>
      </c>
    </row>
    <row r="2697" spans="1:7" x14ac:dyDescent="0.3">
      <c r="A2697" s="181">
        <v>2696</v>
      </c>
      <c r="B2697" s="181" t="str">
        <f t="shared" si="66"/>
        <v>0-6.13-23</v>
      </c>
      <c r="C2697" s="182">
        <f>'1. General information'!$R$8</f>
        <v>0</v>
      </c>
      <c r="D2697" s="182" t="s">
        <v>445</v>
      </c>
      <c r="E2697" s="195" t="s">
        <v>5099</v>
      </c>
      <c r="F2697" s="182" t="s">
        <v>5100</v>
      </c>
      <c r="G2697" s="184">
        <f>'6. Staff time'!Z38</f>
        <v>0</v>
      </c>
    </row>
    <row r="2698" spans="1:7" x14ac:dyDescent="0.3">
      <c r="A2698" s="181">
        <v>2697</v>
      </c>
      <c r="B2698" s="181" t="str">
        <f t="shared" si="66"/>
        <v>0-6.13-24</v>
      </c>
      <c r="C2698" s="182">
        <f>'1. General information'!$R$8</f>
        <v>0</v>
      </c>
      <c r="D2698" s="182" t="s">
        <v>445</v>
      </c>
      <c r="E2698" s="195" t="s">
        <v>5101</v>
      </c>
      <c r="F2698" s="182" t="s">
        <v>5102</v>
      </c>
      <c r="G2698" s="184">
        <f>'6. Staff time'!Z39</f>
        <v>0</v>
      </c>
    </row>
    <row r="2699" spans="1:7" x14ac:dyDescent="0.3">
      <c r="A2699" s="181">
        <v>2698</v>
      </c>
      <c r="B2699" s="181" t="str">
        <f t="shared" si="66"/>
        <v>0-6.13-25</v>
      </c>
      <c r="C2699" s="182">
        <f>'1. General information'!$R$8</f>
        <v>0</v>
      </c>
      <c r="D2699" s="182" t="s">
        <v>445</v>
      </c>
      <c r="E2699" s="195" t="s">
        <v>5103</v>
      </c>
      <c r="F2699" s="182" t="s">
        <v>5104</v>
      </c>
      <c r="G2699" s="184">
        <f>'6. Staff time'!Z40</f>
        <v>0</v>
      </c>
    </row>
    <row r="2700" spans="1:7" x14ac:dyDescent="0.3">
      <c r="A2700" s="181">
        <v>2699</v>
      </c>
      <c r="B2700" s="181" t="str">
        <f t="shared" si="66"/>
        <v>0-6.13-26</v>
      </c>
      <c r="C2700" s="182">
        <f>'1. General information'!$R$8</f>
        <v>0</v>
      </c>
      <c r="D2700" s="182" t="s">
        <v>445</v>
      </c>
      <c r="E2700" s="195" t="s">
        <v>5105</v>
      </c>
      <c r="F2700" s="182" t="s">
        <v>5106</v>
      </c>
      <c r="G2700" s="184">
        <f>'6. Staff time'!Z41</f>
        <v>0</v>
      </c>
    </row>
    <row r="2701" spans="1:7" x14ac:dyDescent="0.3">
      <c r="A2701" s="181">
        <v>2700</v>
      </c>
      <c r="B2701" s="181" t="str">
        <f t="shared" si="66"/>
        <v>0-6.13-27</v>
      </c>
      <c r="C2701" s="182">
        <f>'1. General information'!$R$8</f>
        <v>0</v>
      </c>
      <c r="D2701" s="182" t="s">
        <v>445</v>
      </c>
      <c r="E2701" s="195" t="s">
        <v>5107</v>
      </c>
      <c r="F2701" s="182" t="s">
        <v>5108</v>
      </c>
      <c r="G2701" s="184">
        <f>'6. Staff time'!Z42</f>
        <v>0</v>
      </c>
    </row>
    <row r="2702" spans="1:7" x14ac:dyDescent="0.3">
      <c r="A2702" s="181">
        <v>2701</v>
      </c>
      <c r="B2702" s="181" t="str">
        <f t="shared" si="66"/>
        <v>0-6.13-28</v>
      </c>
      <c r="C2702" s="182">
        <f>'1. General information'!$R$8</f>
        <v>0</v>
      </c>
      <c r="D2702" s="182" t="s">
        <v>445</v>
      </c>
      <c r="E2702" s="195" t="s">
        <v>5109</v>
      </c>
      <c r="F2702" s="182" t="s">
        <v>5110</v>
      </c>
      <c r="G2702" s="184">
        <f>'6. Staff time'!Z43</f>
        <v>0</v>
      </c>
    </row>
    <row r="2703" spans="1:7" x14ac:dyDescent="0.3">
      <c r="A2703" s="181">
        <v>2702</v>
      </c>
      <c r="B2703" s="181" t="str">
        <f t="shared" si="66"/>
        <v>0-6.13-29</v>
      </c>
      <c r="C2703" s="182">
        <f>'1. General information'!$R$8</f>
        <v>0</v>
      </c>
      <c r="D2703" s="182" t="s">
        <v>445</v>
      </c>
      <c r="E2703" s="195" t="s">
        <v>5111</v>
      </c>
      <c r="F2703" s="182" t="s">
        <v>5112</v>
      </c>
      <c r="G2703" s="184">
        <f>'6. Staff time'!Z44</f>
        <v>0</v>
      </c>
    </row>
    <row r="2704" spans="1:7" x14ac:dyDescent="0.3">
      <c r="A2704" s="181">
        <v>2703</v>
      </c>
      <c r="B2704" s="181" t="str">
        <f t="shared" si="66"/>
        <v>0-6.13-30</v>
      </c>
      <c r="C2704" s="182">
        <f>'1. General information'!$R$8</f>
        <v>0</v>
      </c>
      <c r="D2704" s="182" t="s">
        <v>445</v>
      </c>
      <c r="E2704" s="195" t="s">
        <v>5113</v>
      </c>
      <c r="F2704" s="182" t="s">
        <v>5114</v>
      </c>
      <c r="G2704" s="184">
        <f>'6. Staff time'!Z45</f>
        <v>0</v>
      </c>
    </row>
    <row r="2705" spans="1:7" x14ac:dyDescent="0.3">
      <c r="A2705" s="181">
        <v>2704</v>
      </c>
      <c r="B2705" s="181" t="str">
        <f t="shared" si="66"/>
        <v>0-6.13-31</v>
      </c>
      <c r="C2705" s="182">
        <f>'1. General information'!$R$8</f>
        <v>0</v>
      </c>
      <c r="D2705" s="182" t="s">
        <v>445</v>
      </c>
      <c r="E2705" s="195" t="s">
        <v>5115</v>
      </c>
      <c r="F2705" s="182" t="s">
        <v>5116</v>
      </c>
      <c r="G2705" s="184">
        <f>'6. Staff time'!Z46</f>
        <v>0</v>
      </c>
    </row>
    <row r="2706" spans="1:7" x14ac:dyDescent="0.3">
      <c r="A2706" s="181">
        <v>2705</v>
      </c>
      <c r="B2706" s="181" t="str">
        <f t="shared" si="66"/>
        <v>0-6.13-32</v>
      </c>
      <c r="C2706" s="182">
        <f>'1. General information'!$R$8</f>
        <v>0</v>
      </c>
      <c r="D2706" s="182" t="s">
        <v>445</v>
      </c>
      <c r="E2706" s="195" t="s">
        <v>5117</v>
      </c>
      <c r="F2706" s="182" t="s">
        <v>5118</v>
      </c>
      <c r="G2706" s="184">
        <f>'6. Staff time'!Z47</f>
        <v>0</v>
      </c>
    </row>
    <row r="2707" spans="1:7" x14ac:dyDescent="0.3">
      <c r="A2707" s="181">
        <v>2706</v>
      </c>
      <c r="B2707" s="181" t="str">
        <f t="shared" si="66"/>
        <v>0-6.13-33</v>
      </c>
      <c r="C2707" s="182">
        <f>'1. General information'!$R$8</f>
        <v>0</v>
      </c>
      <c r="D2707" s="182" t="s">
        <v>445</v>
      </c>
      <c r="E2707" s="195" t="s">
        <v>5119</v>
      </c>
      <c r="F2707" s="182" t="s">
        <v>5120</v>
      </c>
      <c r="G2707" s="184">
        <f>'6. Staff time'!Z48</f>
        <v>0</v>
      </c>
    </row>
    <row r="2708" spans="1:7" x14ac:dyDescent="0.3">
      <c r="A2708" s="181">
        <v>2707</v>
      </c>
      <c r="B2708" s="181" t="str">
        <f t="shared" si="66"/>
        <v>0-6.13-34</v>
      </c>
      <c r="C2708" s="182">
        <f>'1. General information'!$R$8</f>
        <v>0</v>
      </c>
      <c r="D2708" s="182" t="s">
        <v>445</v>
      </c>
      <c r="E2708" s="195" t="s">
        <v>5121</v>
      </c>
      <c r="F2708" s="182" t="s">
        <v>5122</v>
      </c>
      <c r="G2708" s="184">
        <f>'6. Staff time'!Z49</f>
        <v>0</v>
      </c>
    </row>
    <row r="2709" spans="1:7" x14ac:dyDescent="0.3">
      <c r="A2709" s="181">
        <v>2708</v>
      </c>
      <c r="B2709" s="181" t="str">
        <f t="shared" si="66"/>
        <v>0-6.13-35</v>
      </c>
      <c r="C2709" s="182">
        <f>'1. General information'!$R$8</f>
        <v>0</v>
      </c>
      <c r="D2709" s="182" t="s">
        <v>445</v>
      </c>
      <c r="E2709" s="195" t="s">
        <v>5123</v>
      </c>
      <c r="F2709" s="182" t="s">
        <v>5124</v>
      </c>
      <c r="G2709" s="184">
        <f>'6. Staff time'!Z50</f>
        <v>0</v>
      </c>
    </row>
    <row r="2710" spans="1:7" x14ac:dyDescent="0.3">
      <c r="A2710" s="181">
        <v>2709</v>
      </c>
      <c r="B2710" s="181" t="str">
        <f t="shared" si="66"/>
        <v>0-6.13-36</v>
      </c>
      <c r="C2710" s="182">
        <f>'1. General information'!$R$8</f>
        <v>0</v>
      </c>
      <c r="D2710" s="182" t="s">
        <v>445</v>
      </c>
      <c r="E2710" s="195" t="s">
        <v>5125</v>
      </c>
      <c r="F2710" s="182" t="s">
        <v>5126</v>
      </c>
      <c r="G2710" s="184">
        <f>'6. Staff time'!Z51</f>
        <v>0</v>
      </c>
    </row>
    <row r="2711" spans="1:7" x14ac:dyDescent="0.3">
      <c r="A2711" s="181">
        <v>2710</v>
      </c>
      <c r="B2711" s="181" t="str">
        <f t="shared" si="66"/>
        <v>0-6.13-37</v>
      </c>
      <c r="C2711" s="182">
        <f>'1. General information'!$R$8</f>
        <v>0</v>
      </c>
      <c r="D2711" s="182" t="s">
        <v>445</v>
      </c>
      <c r="E2711" s="195" t="s">
        <v>5127</v>
      </c>
      <c r="F2711" s="182" t="s">
        <v>5128</v>
      </c>
      <c r="G2711" s="184">
        <f>'6. Staff time'!Z52</f>
        <v>0</v>
      </c>
    </row>
    <row r="2712" spans="1:7" x14ac:dyDescent="0.3">
      <c r="A2712" s="181">
        <v>2711</v>
      </c>
      <c r="B2712" s="181" t="str">
        <f t="shared" si="66"/>
        <v>0-6.13-38</v>
      </c>
      <c r="C2712" s="182">
        <f>'1. General information'!$R$8</f>
        <v>0</v>
      </c>
      <c r="D2712" s="182" t="s">
        <v>445</v>
      </c>
      <c r="E2712" s="195" t="s">
        <v>5129</v>
      </c>
      <c r="F2712" s="182" t="s">
        <v>5130</v>
      </c>
      <c r="G2712" s="184">
        <f>'6. Staff time'!Z53</f>
        <v>0</v>
      </c>
    </row>
    <row r="2713" spans="1:7" x14ac:dyDescent="0.3">
      <c r="A2713" s="181">
        <v>2712</v>
      </c>
      <c r="B2713" s="181" t="str">
        <f t="shared" si="66"/>
        <v>0-6.13-39</v>
      </c>
      <c r="C2713" s="182">
        <f>'1. General information'!$R$8</f>
        <v>0</v>
      </c>
      <c r="D2713" s="182" t="s">
        <v>445</v>
      </c>
      <c r="E2713" s="195" t="s">
        <v>5131</v>
      </c>
      <c r="F2713" s="182" t="s">
        <v>5132</v>
      </c>
      <c r="G2713" s="184">
        <f>'6. Staff time'!Z54</f>
        <v>0</v>
      </c>
    </row>
    <row r="2714" spans="1:7" x14ac:dyDescent="0.3">
      <c r="A2714" s="181">
        <v>2713</v>
      </c>
      <c r="B2714" s="181" t="str">
        <f t="shared" si="66"/>
        <v>0-6.13-40</v>
      </c>
      <c r="C2714" s="182">
        <f>'1. General information'!$R$8</f>
        <v>0</v>
      </c>
      <c r="D2714" s="182" t="s">
        <v>445</v>
      </c>
      <c r="E2714" s="195" t="s">
        <v>5133</v>
      </c>
      <c r="F2714" s="182" t="s">
        <v>5134</v>
      </c>
      <c r="G2714" s="184">
        <f>'6. Staff time'!Z55</f>
        <v>0</v>
      </c>
    </row>
    <row r="2715" spans="1:7" x14ac:dyDescent="0.3">
      <c r="A2715" s="181">
        <v>2714</v>
      </c>
      <c r="B2715" s="181" t="str">
        <f t="shared" si="66"/>
        <v>0-6.13-41</v>
      </c>
      <c r="C2715" s="182">
        <f>'1. General information'!$R$8</f>
        <v>0</v>
      </c>
      <c r="D2715" s="182" t="s">
        <v>445</v>
      </c>
      <c r="E2715" s="195" t="s">
        <v>5135</v>
      </c>
      <c r="F2715" s="182" t="s">
        <v>5136</v>
      </c>
      <c r="G2715" s="184">
        <f>'6. Staff time'!Z56</f>
        <v>0</v>
      </c>
    </row>
    <row r="2716" spans="1:7" x14ac:dyDescent="0.3">
      <c r="A2716" s="181">
        <v>2715</v>
      </c>
      <c r="B2716" s="181" t="str">
        <f t="shared" si="66"/>
        <v>0-6.13-42</v>
      </c>
      <c r="C2716" s="182">
        <f>'1. General information'!$R$8</f>
        <v>0</v>
      </c>
      <c r="D2716" s="182" t="s">
        <v>445</v>
      </c>
      <c r="E2716" s="195" t="s">
        <v>5137</v>
      </c>
      <c r="F2716" s="182" t="s">
        <v>5138</v>
      </c>
      <c r="G2716" s="184">
        <f>'6. Staff time'!Z57</f>
        <v>0</v>
      </c>
    </row>
    <row r="2717" spans="1:7" x14ac:dyDescent="0.3">
      <c r="A2717" s="181">
        <v>2716</v>
      </c>
      <c r="B2717" s="181" t="str">
        <f t="shared" si="66"/>
        <v>0-6.13-43</v>
      </c>
      <c r="C2717" s="182">
        <f>'1. General information'!$R$8</f>
        <v>0</v>
      </c>
      <c r="D2717" s="182" t="s">
        <v>445</v>
      </c>
      <c r="E2717" s="195" t="s">
        <v>5139</v>
      </c>
      <c r="F2717" s="182" t="s">
        <v>5140</v>
      </c>
      <c r="G2717" s="184">
        <f>'6. Staff time'!Z58</f>
        <v>0</v>
      </c>
    </row>
    <row r="2718" spans="1:7" x14ac:dyDescent="0.3">
      <c r="A2718" s="181">
        <v>2717</v>
      </c>
      <c r="B2718" s="181" t="str">
        <f t="shared" si="66"/>
        <v>0-6.13-44</v>
      </c>
      <c r="C2718" s="182">
        <f>'1. General information'!$R$8</f>
        <v>0</v>
      </c>
      <c r="D2718" s="182" t="s">
        <v>445</v>
      </c>
      <c r="E2718" s="195" t="s">
        <v>5141</v>
      </c>
      <c r="F2718" s="182" t="s">
        <v>5142</v>
      </c>
      <c r="G2718" s="184">
        <f>'6. Staff time'!Z59</f>
        <v>0</v>
      </c>
    </row>
    <row r="2719" spans="1:7" x14ac:dyDescent="0.3">
      <c r="A2719" s="181">
        <v>2718</v>
      </c>
      <c r="B2719" s="181" t="str">
        <f t="shared" si="66"/>
        <v>0-6.13-45</v>
      </c>
      <c r="C2719" s="182">
        <f>'1. General information'!$R$8</f>
        <v>0</v>
      </c>
      <c r="D2719" s="182" t="s">
        <v>445</v>
      </c>
      <c r="E2719" s="195" t="s">
        <v>5143</v>
      </c>
      <c r="F2719" s="182" t="s">
        <v>5144</v>
      </c>
      <c r="G2719" s="184">
        <f>'6. Staff time'!Z60</f>
        <v>0</v>
      </c>
    </row>
    <row r="2720" spans="1:7" x14ac:dyDescent="0.3">
      <c r="A2720" s="181">
        <v>2719</v>
      </c>
      <c r="B2720" s="181" t="str">
        <f t="shared" si="66"/>
        <v>0-6.13-46</v>
      </c>
      <c r="C2720" s="182">
        <f>'1. General information'!$R$8</f>
        <v>0</v>
      </c>
      <c r="D2720" s="182" t="s">
        <v>445</v>
      </c>
      <c r="E2720" s="195" t="s">
        <v>5145</v>
      </c>
      <c r="F2720" s="182" t="s">
        <v>5146</v>
      </c>
      <c r="G2720" s="184">
        <f>'6. Staff time'!Z61</f>
        <v>0</v>
      </c>
    </row>
    <row r="2721" spans="1:7" x14ac:dyDescent="0.3">
      <c r="A2721" s="181">
        <v>2720</v>
      </c>
      <c r="B2721" s="181" t="str">
        <f t="shared" si="66"/>
        <v>0-6.13-47</v>
      </c>
      <c r="C2721" s="182">
        <f>'1. General information'!$R$8</f>
        <v>0</v>
      </c>
      <c r="D2721" s="182" t="s">
        <v>445</v>
      </c>
      <c r="E2721" s="195" t="s">
        <v>5147</v>
      </c>
      <c r="F2721" s="182" t="s">
        <v>5148</v>
      </c>
      <c r="G2721" s="184">
        <f>'6. Staff time'!Z62</f>
        <v>0</v>
      </c>
    </row>
    <row r="2722" spans="1:7" x14ac:dyDescent="0.3">
      <c r="A2722" s="181">
        <v>2721</v>
      </c>
      <c r="B2722" s="181" t="str">
        <f t="shared" si="66"/>
        <v>0-6.13-48</v>
      </c>
      <c r="C2722" s="182">
        <f>'1. General information'!$R$8</f>
        <v>0</v>
      </c>
      <c r="D2722" s="182" t="s">
        <v>445</v>
      </c>
      <c r="E2722" s="195" t="s">
        <v>5149</v>
      </c>
      <c r="F2722" s="182" t="s">
        <v>5150</v>
      </c>
      <c r="G2722" s="184">
        <f>'6. Staff time'!Z63</f>
        <v>0</v>
      </c>
    </row>
    <row r="2723" spans="1:7" x14ac:dyDescent="0.3">
      <c r="A2723" s="181">
        <v>2722</v>
      </c>
      <c r="B2723" s="181" t="str">
        <f t="shared" si="66"/>
        <v>0-6.13-49</v>
      </c>
      <c r="C2723" s="182">
        <f>'1. General information'!$R$8</f>
        <v>0</v>
      </c>
      <c r="D2723" s="182" t="s">
        <v>445</v>
      </c>
      <c r="E2723" s="195" t="s">
        <v>5151</v>
      </c>
      <c r="F2723" s="182" t="s">
        <v>5152</v>
      </c>
      <c r="G2723" s="184">
        <f>'6. Staff time'!Z64</f>
        <v>0</v>
      </c>
    </row>
    <row r="2724" spans="1:7" x14ac:dyDescent="0.3">
      <c r="A2724" s="181">
        <v>2723</v>
      </c>
      <c r="B2724" s="181" t="str">
        <f t="shared" si="66"/>
        <v>0-6.13-50</v>
      </c>
      <c r="C2724" s="182">
        <f>'1. General information'!$R$8</f>
        <v>0</v>
      </c>
      <c r="D2724" s="182" t="s">
        <v>445</v>
      </c>
      <c r="E2724" s="195" t="s">
        <v>5153</v>
      </c>
      <c r="F2724" s="182" t="s">
        <v>5154</v>
      </c>
      <c r="G2724" s="184">
        <f>'6. Staff time'!Z65</f>
        <v>0</v>
      </c>
    </row>
    <row r="2725" spans="1:7" x14ac:dyDescent="0.3">
      <c r="A2725" s="181">
        <v>2724</v>
      </c>
      <c r="B2725" s="181" t="str">
        <f t="shared" si="66"/>
        <v>0-6.13-51</v>
      </c>
      <c r="C2725" s="182">
        <f>'1. General information'!$R$8</f>
        <v>0</v>
      </c>
      <c r="D2725" s="182" t="s">
        <v>445</v>
      </c>
      <c r="E2725" s="195" t="s">
        <v>5155</v>
      </c>
      <c r="F2725" s="182" t="s">
        <v>5156</v>
      </c>
      <c r="G2725" s="184">
        <f>'6. Staff time'!Z66</f>
        <v>0</v>
      </c>
    </row>
    <row r="2726" spans="1:7" x14ac:dyDescent="0.3">
      <c r="A2726" s="181">
        <v>2725</v>
      </c>
      <c r="B2726" s="181" t="str">
        <f t="shared" si="66"/>
        <v>0-6.13-52</v>
      </c>
      <c r="C2726" s="182">
        <f>'1. General information'!$R$8</f>
        <v>0</v>
      </c>
      <c r="D2726" s="182" t="s">
        <v>445</v>
      </c>
      <c r="E2726" s="195" t="s">
        <v>5157</v>
      </c>
      <c r="F2726" s="182" t="s">
        <v>5158</v>
      </c>
      <c r="G2726" s="184">
        <f>'6. Staff time'!Z67</f>
        <v>0</v>
      </c>
    </row>
    <row r="2727" spans="1:7" x14ac:dyDescent="0.3">
      <c r="A2727" s="181">
        <v>2726</v>
      </c>
      <c r="B2727" s="181" t="str">
        <f t="shared" si="66"/>
        <v>0-6.13-53</v>
      </c>
      <c r="C2727" s="182">
        <f>'1. General information'!$R$8</f>
        <v>0</v>
      </c>
      <c r="D2727" s="182" t="s">
        <v>445</v>
      </c>
      <c r="E2727" s="195" t="s">
        <v>5159</v>
      </c>
      <c r="F2727" s="182" t="s">
        <v>5160</v>
      </c>
      <c r="G2727" s="184">
        <f>'6. Staff time'!Z68</f>
        <v>0</v>
      </c>
    </row>
    <row r="2728" spans="1:7" x14ac:dyDescent="0.3">
      <c r="A2728" s="181">
        <v>2727</v>
      </c>
      <c r="B2728" s="181" t="str">
        <f t="shared" si="66"/>
        <v>0-6.13-54</v>
      </c>
      <c r="C2728" s="182">
        <f>'1. General information'!$R$8</f>
        <v>0</v>
      </c>
      <c r="D2728" s="182" t="s">
        <v>445</v>
      </c>
      <c r="E2728" s="195" t="s">
        <v>5161</v>
      </c>
      <c r="F2728" s="182" t="s">
        <v>5162</v>
      </c>
      <c r="G2728" s="184">
        <f>'6. Staff time'!Z69</f>
        <v>0</v>
      </c>
    </row>
    <row r="2729" spans="1:7" x14ac:dyDescent="0.3">
      <c r="A2729" s="181">
        <v>2728</v>
      </c>
      <c r="B2729" s="181" t="str">
        <f t="shared" si="66"/>
        <v>0-6.13-55</v>
      </c>
      <c r="C2729" s="182">
        <f>'1. General information'!$R$8</f>
        <v>0</v>
      </c>
      <c r="D2729" s="182" t="s">
        <v>445</v>
      </c>
      <c r="E2729" s="195" t="s">
        <v>5163</v>
      </c>
      <c r="F2729" s="182" t="s">
        <v>5164</v>
      </c>
      <c r="G2729" s="184">
        <f>'6. Staff time'!Z70</f>
        <v>0</v>
      </c>
    </row>
    <row r="2730" spans="1:7" x14ac:dyDescent="0.3">
      <c r="A2730" s="181">
        <v>2729</v>
      </c>
      <c r="B2730" s="181" t="str">
        <f t="shared" si="66"/>
        <v>0-6.13-56</v>
      </c>
      <c r="C2730" s="182">
        <f>'1. General information'!$R$8</f>
        <v>0</v>
      </c>
      <c r="D2730" s="182" t="s">
        <v>445</v>
      </c>
      <c r="E2730" s="195" t="s">
        <v>5165</v>
      </c>
      <c r="F2730" s="182" t="s">
        <v>5166</v>
      </c>
      <c r="G2730" s="184">
        <f>'6. Staff time'!Z71</f>
        <v>0</v>
      </c>
    </row>
    <row r="2731" spans="1:7" x14ac:dyDescent="0.3">
      <c r="A2731" s="181">
        <v>2730</v>
      </c>
      <c r="B2731" s="181" t="str">
        <f t="shared" si="66"/>
        <v>0-6.13-57</v>
      </c>
      <c r="C2731" s="182">
        <f>'1. General information'!$R$8</f>
        <v>0</v>
      </c>
      <c r="D2731" s="182" t="s">
        <v>445</v>
      </c>
      <c r="E2731" s="195" t="s">
        <v>5167</v>
      </c>
      <c r="F2731" s="182" t="s">
        <v>5168</v>
      </c>
      <c r="G2731" s="184">
        <f>'6. Staff time'!Z72</f>
        <v>0</v>
      </c>
    </row>
    <row r="2732" spans="1:7" x14ac:dyDescent="0.3">
      <c r="A2732" s="181">
        <v>2731</v>
      </c>
      <c r="B2732" s="181" t="str">
        <f t="shared" si="66"/>
        <v>0-6.13-58</v>
      </c>
      <c r="C2732" s="182">
        <f>'1. General information'!$R$8</f>
        <v>0</v>
      </c>
      <c r="D2732" s="182" t="s">
        <v>445</v>
      </c>
      <c r="E2732" s="195" t="s">
        <v>5169</v>
      </c>
      <c r="F2732" s="182" t="s">
        <v>5170</v>
      </c>
      <c r="G2732" s="184">
        <f>'6. Staff time'!Z73</f>
        <v>0</v>
      </c>
    </row>
    <row r="2733" spans="1:7" x14ac:dyDescent="0.3">
      <c r="A2733" s="181">
        <v>2732</v>
      </c>
      <c r="B2733" s="181" t="str">
        <f t="shared" si="66"/>
        <v>0-6.13-59</v>
      </c>
      <c r="C2733" s="182">
        <f>'1. General information'!$R$8</f>
        <v>0</v>
      </c>
      <c r="D2733" s="182" t="s">
        <v>445</v>
      </c>
      <c r="E2733" s="195" t="s">
        <v>5171</v>
      </c>
      <c r="F2733" s="182" t="s">
        <v>5172</v>
      </c>
      <c r="G2733" s="184">
        <f>'6. Staff time'!Z74</f>
        <v>0</v>
      </c>
    </row>
    <row r="2734" spans="1:7" x14ac:dyDescent="0.3">
      <c r="A2734" s="181">
        <v>2733</v>
      </c>
      <c r="B2734" s="181" t="str">
        <f t="shared" si="66"/>
        <v>0-6.13-60</v>
      </c>
      <c r="C2734" s="182">
        <f>'1. General information'!$R$8</f>
        <v>0</v>
      </c>
      <c r="D2734" s="182" t="s">
        <v>445</v>
      </c>
      <c r="E2734" s="195" t="s">
        <v>5173</v>
      </c>
      <c r="F2734" s="182" t="s">
        <v>5174</v>
      </c>
      <c r="G2734" s="184">
        <f>'6. Staff time'!Z75</f>
        <v>0</v>
      </c>
    </row>
    <row r="2735" spans="1:7" x14ac:dyDescent="0.3">
      <c r="A2735" s="181">
        <v>2734</v>
      </c>
      <c r="B2735" s="181" t="str">
        <f t="shared" si="66"/>
        <v>0-6.13-61</v>
      </c>
      <c r="C2735" s="182">
        <f>'1. General information'!$R$8</f>
        <v>0</v>
      </c>
      <c r="D2735" s="182" t="s">
        <v>445</v>
      </c>
      <c r="E2735" s="195" t="s">
        <v>5175</v>
      </c>
      <c r="F2735" s="182" t="s">
        <v>5176</v>
      </c>
      <c r="G2735" s="184">
        <f>'6. Staff time'!Z76</f>
        <v>0</v>
      </c>
    </row>
    <row r="2736" spans="1:7" x14ac:dyDescent="0.3">
      <c r="A2736" s="181">
        <v>2735</v>
      </c>
      <c r="B2736" s="181" t="str">
        <f t="shared" si="66"/>
        <v>0-6.13-62</v>
      </c>
      <c r="C2736" s="182">
        <f>'1. General information'!$R$8</f>
        <v>0</v>
      </c>
      <c r="D2736" s="182" t="s">
        <v>445</v>
      </c>
      <c r="E2736" s="195" t="s">
        <v>5177</v>
      </c>
      <c r="F2736" s="182" t="s">
        <v>5178</v>
      </c>
      <c r="G2736" s="184">
        <f>'6. Staff time'!Z77</f>
        <v>0</v>
      </c>
    </row>
    <row r="2737" spans="1:7" x14ac:dyDescent="0.3">
      <c r="A2737" s="181">
        <v>2736</v>
      </c>
      <c r="B2737" s="181" t="str">
        <f t="shared" si="66"/>
        <v>0-6.13-63</v>
      </c>
      <c r="C2737" s="182">
        <f>'1. General information'!$R$8</f>
        <v>0</v>
      </c>
      <c r="D2737" s="182" t="s">
        <v>445</v>
      </c>
      <c r="E2737" s="195" t="s">
        <v>5179</v>
      </c>
      <c r="F2737" s="182" t="s">
        <v>5180</v>
      </c>
      <c r="G2737" s="184">
        <f>'6. Staff time'!Z78</f>
        <v>0</v>
      </c>
    </row>
    <row r="2738" spans="1:7" x14ac:dyDescent="0.3">
      <c r="A2738" s="181">
        <v>2737</v>
      </c>
      <c r="B2738" s="181" t="str">
        <f t="shared" si="66"/>
        <v>0-6.13-64</v>
      </c>
      <c r="C2738" s="182">
        <f>'1. General information'!$R$8</f>
        <v>0</v>
      </c>
      <c r="D2738" s="182" t="s">
        <v>445</v>
      </c>
      <c r="E2738" s="195" t="s">
        <v>5181</v>
      </c>
      <c r="F2738" s="182" t="s">
        <v>5182</v>
      </c>
      <c r="G2738" s="184">
        <f>'6. Staff time'!Z79</f>
        <v>0</v>
      </c>
    </row>
    <row r="2739" spans="1:7" x14ac:dyDescent="0.3">
      <c r="A2739" s="181">
        <v>2738</v>
      </c>
      <c r="B2739" s="181" t="str">
        <f t="shared" si="66"/>
        <v>0-6.13-65</v>
      </c>
      <c r="C2739" s="182">
        <f>'1. General information'!$R$8</f>
        <v>0</v>
      </c>
      <c r="D2739" s="182" t="s">
        <v>445</v>
      </c>
      <c r="E2739" s="195" t="s">
        <v>5183</v>
      </c>
      <c r="F2739" s="182" t="s">
        <v>5184</v>
      </c>
      <c r="G2739" s="184">
        <f>'6. Staff time'!Z80</f>
        <v>0</v>
      </c>
    </row>
    <row r="2740" spans="1:7" x14ac:dyDescent="0.3">
      <c r="A2740" s="181">
        <v>2739</v>
      </c>
      <c r="B2740" s="181" t="str">
        <f t="shared" ref="B2740:B2803" si="67">CONCATENATE(LEFT(C2740,2),"-",E2740)</f>
        <v>0-6.13-66</v>
      </c>
      <c r="C2740" s="182">
        <f>'1. General information'!$R$8</f>
        <v>0</v>
      </c>
      <c r="D2740" s="182" t="s">
        <v>445</v>
      </c>
      <c r="E2740" s="195" t="s">
        <v>5185</v>
      </c>
      <c r="F2740" s="182" t="s">
        <v>5186</v>
      </c>
      <c r="G2740" s="184">
        <f>'6. Staff time'!Z81</f>
        <v>0</v>
      </c>
    </row>
    <row r="2741" spans="1:7" x14ac:dyDescent="0.3">
      <c r="A2741" s="181">
        <v>2740</v>
      </c>
      <c r="B2741" s="181" t="str">
        <f t="shared" si="67"/>
        <v>0-6.13-67</v>
      </c>
      <c r="C2741" s="182">
        <f>'1. General information'!$R$8</f>
        <v>0</v>
      </c>
      <c r="D2741" s="182" t="s">
        <v>445</v>
      </c>
      <c r="E2741" s="195" t="s">
        <v>5187</v>
      </c>
      <c r="F2741" s="182" t="s">
        <v>5188</v>
      </c>
      <c r="G2741" s="184">
        <f>'6. Staff time'!Z82</f>
        <v>0</v>
      </c>
    </row>
    <row r="2742" spans="1:7" x14ac:dyDescent="0.3">
      <c r="A2742" s="181">
        <v>2741</v>
      </c>
      <c r="B2742" s="181" t="str">
        <f t="shared" si="67"/>
        <v>0-6.13-68</v>
      </c>
      <c r="C2742" s="182">
        <f>'1. General information'!$R$8</f>
        <v>0</v>
      </c>
      <c r="D2742" s="182" t="s">
        <v>445</v>
      </c>
      <c r="E2742" s="195" t="s">
        <v>5189</v>
      </c>
      <c r="F2742" s="182" t="s">
        <v>5190</v>
      </c>
      <c r="G2742" s="184">
        <f>'6. Staff time'!Z83</f>
        <v>0</v>
      </c>
    </row>
    <row r="2743" spans="1:7" x14ac:dyDescent="0.3">
      <c r="A2743" s="181">
        <v>2742</v>
      </c>
      <c r="B2743" s="181" t="str">
        <f t="shared" si="67"/>
        <v>0-6.13-69</v>
      </c>
      <c r="C2743" s="182">
        <f>'1. General information'!$R$8</f>
        <v>0</v>
      </c>
      <c r="D2743" s="182" t="s">
        <v>445</v>
      </c>
      <c r="E2743" s="195" t="s">
        <v>5191</v>
      </c>
      <c r="F2743" s="182" t="s">
        <v>5192</v>
      </c>
      <c r="G2743" s="184">
        <f>'6. Staff time'!Z84</f>
        <v>0</v>
      </c>
    </row>
    <row r="2744" spans="1:7" x14ac:dyDescent="0.3">
      <c r="A2744" s="181">
        <v>2743</v>
      </c>
      <c r="B2744" s="181" t="str">
        <f t="shared" si="67"/>
        <v>0-6.13-70</v>
      </c>
      <c r="C2744" s="182">
        <f>'1. General information'!$R$8</f>
        <v>0</v>
      </c>
      <c r="D2744" s="182" t="s">
        <v>445</v>
      </c>
      <c r="E2744" s="195" t="s">
        <v>5193</v>
      </c>
      <c r="F2744" s="182" t="s">
        <v>5194</v>
      </c>
      <c r="G2744" s="184">
        <f>'6. Staff time'!Z85</f>
        <v>0</v>
      </c>
    </row>
    <row r="2745" spans="1:7" x14ac:dyDescent="0.3">
      <c r="A2745" s="181">
        <v>2744</v>
      </c>
      <c r="B2745" s="181" t="str">
        <f t="shared" si="67"/>
        <v>0-6.13-71</v>
      </c>
      <c r="C2745" s="182">
        <f>'1. General information'!$R$8</f>
        <v>0</v>
      </c>
      <c r="D2745" s="182" t="s">
        <v>445</v>
      </c>
      <c r="E2745" s="195" t="s">
        <v>5195</v>
      </c>
      <c r="F2745" s="182" t="s">
        <v>5196</v>
      </c>
      <c r="G2745" s="184">
        <f>'6. Staff time'!Z86</f>
        <v>0</v>
      </c>
    </row>
    <row r="2746" spans="1:7" x14ac:dyDescent="0.3">
      <c r="A2746" s="181">
        <v>2745</v>
      </c>
      <c r="B2746" s="181" t="str">
        <f t="shared" si="67"/>
        <v>0-6.13-72</v>
      </c>
      <c r="C2746" s="182">
        <f>'1. General information'!$R$8</f>
        <v>0</v>
      </c>
      <c r="D2746" s="182" t="s">
        <v>445</v>
      </c>
      <c r="E2746" s="195" t="s">
        <v>5197</v>
      </c>
      <c r="F2746" s="182" t="s">
        <v>5198</v>
      </c>
      <c r="G2746" s="184">
        <f>'6. Staff time'!Z87</f>
        <v>0</v>
      </c>
    </row>
    <row r="2747" spans="1:7" x14ac:dyDescent="0.3">
      <c r="A2747" s="181">
        <v>2746</v>
      </c>
      <c r="B2747" s="181" t="str">
        <f t="shared" si="67"/>
        <v>0-6.13-73</v>
      </c>
      <c r="C2747" s="182">
        <f>'1. General information'!$R$8</f>
        <v>0</v>
      </c>
      <c r="D2747" s="182" t="s">
        <v>445</v>
      </c>
      <c r="E2747" s="195" t="s">
        <v>5199</v>
      </c>
      <c r="F2747" s="182" t="s">
        <v>5200</v>
      </c>
      <c r="G2747" s="184">
        <f>'6. Staff time'!Z88</f>
        <v>0</v>
      </c>
    </row>
    <row r="2748" spans="1:7" x14ac:dyDescent="0.3">
      <c r="A2748" s="181">
        <v>2747</v>
      </c>
      <c r="B2748" s="181" t="str">
        <f t="shared" si="67"/>
        <v>0-6.13-74</v>
      </c>
      <c r="C2748" s="182">
        <f>'1. General information'!$R$8</f>
        <v>0</v>
      </c>
      <c r="D2748" s="182" t="s">
        <v>445</v>
      </c>
      <c r="E2748" s="195" t="s">
        <v>5201</v>
      </c>
      <c r="F2748" s="182" t="s">
        <v>5202</v>
      </c>
      <c r="G2748" s="184">
        <f>'6. Staff time'!Z89</f>
        <v>0</v>
      </c>
    </row>
    <row r="2749" spans="1:7" x14ac:dyDescent="0.3">
      <c r="A2749" s="181">
        <v>2748</v>
      </c>
      <c r="B2749" s="181" t="str">
        <f t="shared" si="67"/>
        <v>0-6.13-75</v>
      </c>
      <c r="C2749" s="182">
        <f>'1. General information'!$R$8</f>
        <v>0</v>
      </c>
      <c r="D2749" s="182" t="s">
        <v>445</v>
      </c>
      <c r="E2749" s="195" t="s">
        <v>5203</v>
      </c>
      <c r="F2749" s="182" t="s">
        <v>5204</v>
      </c>
      <c r="G2749" s="184">
        <f>'6. Staff time'!Z90</f>
        <v>0</v>
      </c>
    </row>
    <row r="2750" spans="1:7" x14ac:dyDescent="0.3">
      <c r="A2750" s="181">
        <v>2749</v>
      </c>
      <c r="B2750" s="181" t="str">
        <f t="shared" si="67"/>
        <v>0-6.13-76</v>
      </c>
      <c r="C2750" s="182">
        <f>'1. General information'!$R$8</f>
        <v>0</v>
      </c>
      <c r="D2750" s="182" t="s">
        <v>445</v>
      </c>
      <c r="E2750" s="195" t="s">
        <v>5205</v>
      </c>
      <c r="F2750" s="182" t="s">
        <v>5206</v>
      </c>
      <c r="G2750" s="184">
        <f>'6. Staff time'!Z91</f>
        <v>0</v>
      </c>
    </row>
    <row r="2751" spans="1:7" x14ac:dyDescent="0.3">
      <c r="A2751" s="181">
        <v>2750</v>
      </c>
      <c r="B2751" s="181" t="str">
        <f t="shared" si="67"/>
        <v>0-6.13-77</v>
      </c>
      <c r="C2751" s="182">
        <f>'1. General information'!$R$8</f>
        <v>0</v>
      </c>
      <c r="D2751" s="182" t="s">
        <v>445</v>
      </c>
      <c r="E2751" s="195" t="s">
        <v>5207</v>
      </c>
      <c r="F2751" s="182" t="s">
        <v>5208</v>
      </c>
      <c r="G2751" s="184">
        <f>'6. Staff time'!Z92</f>
        <v>0</v>
      </c>
    </row>
    <row r="2752" spans="1:7" x14ac:dyDescent="0.3">
      <c r="A2752" s="181">
        <v>2751</v>
      </c>
      <c r="B2752" s="181" t="str">
        <f t="shared" si="67"/>
        <v>0-6.13-78</v>
      </c>
      <c r="C2752" s="182">
        <f>'1. General information'!$R$8</f>
        <v>0</v>
      </c>
      <c r="D2752" s="182" t="s">
        <v>445</v>
      </c>
      <c r="E2752" s="195" t="s">
        <v>5209</v>
      </c>
      <c r="F2752" s="182" t="s">
        <v>5210</v>
      </c>
      <c r="G2752" s="184">
        <f>'6. Staff time'!Z93</f>
        <v>0</v>
      </c>
    </row>
    <row r="2753" spans="1:7" x14ac:dyDescent="0.3">
      <c r="A2753" s="181">
        <v>2752</v>
      </c>
      <c r="B2753" s="181" t="str">
        <f t="shared" si="67"/>
        <v>0-6.13-79</v>
      </c>
      <c r="C2753" s="182">
        <f>'1. General information'!$R$8</f>
        <v>0</v>
      </c>
      <c r="D2753" s="182" t="s">
        <v>445</v>
      </c>
      <c r="E2753" s="195" t="s">
        <v>5211</v>
      </c>
      <c r="F2753" s="182" t="s">
        <v>5212</v>
      </c>
      <c r="G2753" s="184">
        <f>'6. Staff time'!Z94</f>
        <v>0</v>
      </c>
    </row>
    <row r="2754" spans="1:7" x14ac:dyDescent="0.3">
      <c r="A2754" s="181">
        <v>2753</v>
      </c>
      <c r="B2754" s="181" t="str">
        <f t="shared" si="67"/>
        <v>0-6.13-80</v>
      </c>
      <c r="C2754" s="182">
        <f>'1. General information'!$R$8</f>
        <v>0</v>
      </c>
      <c r="D2754" s="182" t="s">
        <v>445</v>
      </c>
      <c r="E2754" s="195" t="s">
        <v>5213</v>
      </c>
      <c r="F2754" s="182" t="s">
        <v>5214</v>
      </c>
      <c r="G2754" s="184">
        <f>'6. Staff time'!Z95</f>
        <v>0</v>
      </c>
    </row>
    <row r="2755" spans="1:7" x14ac:dyDescent="0.3">
      <c r="A2755" s="181">
        <v>2754</v>
      </c>
      <c r="B2755" s="181" t="str">
        <f t="shared" si="67"/>
        <v>0-6.13-81</v>
      </c>
      <c r="C2755" s="182">
        <f>'1. General information'!$R$8</f>
        <v>0</v>
      </c>
      <c r="D2755" s="182" t="s">
        <v>445</v>
      </c>
      <c r="E2755" s="195" t="s">
        <v>5215</v>
      </c>
      <c r="F2755" s="182" t="s">
        <v>5216</v>
      </c>
      <c r="G2755" s="184">
        <f>'6. Staff time'!Z96</f>
        <v>0</v>
      </c>
    </row>
    <row r="2756" spans="1:7" x14ac:dyDescent="0.3">
      <c r="A2756" s="181">
        <v>2755</v>
      </c>
      <c r="B2756" s="181" t="str">
        <f t="shared" si="67"/>
        <v>0-6.13-82</v>
      </c>
      <c r="C2756" s="182">
        <f>'1. General information'!$R$8</f>
        <v>0</v>
      </c>
      <c r="D2756" s="182" t="s">
        <v>445</v>
      </c>
      <c r="E2756" s="195" t="s">
        <v>5217</v>
      </c>
      <c r="F2756" s="182" t="s">
        <v>5218</v>
      </c>
      <c r="G2756" s="184">
        <f>'6. Staff time'!Z97</f>
        <v>0</v>
      </c>
    </row>
    <row r="2757" spans="1:7" x14ac:dyDescent="0.3">
      <c r="A2757" s="181">
        <v>2756</v>
      </c>
      <c r="B2757" s="181" t="str">
        <f t="shared" si="67"/>
        <v>0-6.13-83</v>
      </c>
      <c r="C2757" s="182">
        <f>'1. General information'!$R$8</f>
        <v>0</v>
      </c>
      <c r="D2757" s="182" t="s">
        <v>445</v>
      </c>
      <c r="E2757" s="195" t="s">
        <v>5219</v>
      </c>
      <c r="F2757" s="182" t="s">
        <v>5220</v>
      </c>
      <c r="G2757" s="184">
        <f>'6. Staff time'!Z98</f>
        <v>0</v>
      </c>
    </row>
    <row r="2758" spans="1:7" x14ac:dyDescent="0.3">
      <c r="A2758" s="181">
        <v>2757</v>
      </c>
      <c r="B2758" s="181" t="str">
        <f t="shared" si="67"/>
        <v>0-6.13-84</v>
      </c>
      <c r="C2758" s="182">
        <f>'1. General information'!$R$8</f>
        <v>0</v>
      </c>
      <c r="D2758" s="182" t="s">
        <v>445</v>
      </c>
      <c r="E2758" s="195" t="s">
        <v>5221</v>
      </c>
      <c r="F2758" s="182" t="s">
        <v>5222</v>
      </c>
      <c r="G2758" s="184">
        <f>'6. Staff time'!Z99</f>
        <v>0</v>
      </c>
    </row>
    <row r="2759" spans="1:7" x14ac:dyDescent="0.3">
      <c r="A2759" s="181">
        <v>2758</v>
      </c>
      <c r="B2759" s="181" t="str">
        <f t="shared" si="67"/>
        <v>0-6.13-85</v>
      </c>
      <c r="C2759" s="182">
        <f>'1. General information'!$R$8</f>
        <v>0</v>
      </c>
      <c r="D2759" s="182" t="s">
        <v>445</v>
      </c>
      <c r="E2759" s="195" t="s">
        <v>5223</v>
      </c>
      <c r="F2759" s="182" t="s">
        <v>5224</v>
      </c>
      <c r="G2759" s="184">
        <f>'6. Staff time'!Z100</f>
        <v>0</v>
      </c>
    </row>
    <row r="2760" spans="1:7" x14ac:dyDescent="0.3">
      <c r="A2760" s="181">
        <v>2759</v>
      </c>
      <c r="B2760" s="181" t="str">
        <f t="shared" si="67"/>
        <v>0-6.13-86</v>
      </c>
      <c r="C2760" s="182">
        <f>'1. General information'!$R$8</f>
        <v>0</v>
      </c>
      <c r="D2760" s="182" t="s">
        <v>445</v>
      </c>
      <c r="E2760" s="195" t="s">
        <v>5225</v>
      </c>
      <c r="F2760" s="182" t="s">
        <v>5226</v>
      </c>
      <c r="G2760" s="184">
        <f>'6. Staff time'!Z101</f>
        <v>0</v>
      </c>
    </row>
    <row r="2761" spans="1:7" x14ac:dyDescent="0.3">
      <c r="A2761" s="181">
        <v>2760</v>
      </c>
      <c r="B2761" s="181" t="str">
        <f t="shared" si="67"/>
        <v>0-6.13-87</v>
      </c>
      <c r="C2761" s="182">
        <f>'1. General information'!$R$8</f>
        <v>0</v>
      </c>
      <c r="D2761" s="182" t="s">
        <v>445</v>
      </c>
      <c r="E2761" s="195" t="s">
        <v>5227</v>
      </c>
      <c r="F2761" s="182" t="s">
        <v>5228</v>
      </c>
      <c r="G2761" s="184">
        <f>'6. Staff time'!Z102</f>
        <v>0</v>
      </c>
    </row>
    <row r="2762" spans="1:7" x14ac:dyDescent="0.3">
      <c r="A2762" s="181">
        <v>2761</v>
      </c>
      <c r="B2762" s="181" t="str">
        <f t="shared" si="67"/>
        <v>0-6.13-88</v>
      </c>
      <c r="C2762" s="182">
        <f>'1. General information'!$R$8</f>
        <v>0</v>
      </c>
      <c r="D2762" s="182" t="s">
        <v>445</v>
      </c>
      <c r="E2762" s="195" t="s">
        <v>5229</v>
      </c>
      <c r="F2762" s="182" t="s">
        <v>5230</v>
      </c>
      <c r="G2762" s="184">
        <f>'6. Staff time'!Z103</f>
        <v>0</v>
      </c>
    </row>
    <row r="2763" spans="1:7" x14ac:dyDescent="0.3">
      <c r="A2763" s="181">
        <v>2762</v>
      </c>
      <c r="B2763" s="181" t="str">
        <f t="shared" si="67"/>
        <v>0-6.13-89</v>
      </c>
      <c r="C2763" s="182">
        <f>'1. General information'!$R$8</f>
        <v>0</v>
      </c>
      <c r="D2763" s="182" t="s">
        <v>445</v>
      </c>
      <c r="E2763" s="195" t="s">
        <v>5231</v>
      </c>
      <c r="F2763" s="182" t="s">
        <v>5232</v>
      </c>
      <c r="G2763" s="184">
        <f>'6. Staff time'!Z104</f>
        <v>0</v>
      </c>
    </row>
    <row r="2764" spans="1:7" x14ac:dyDescent="0.3">
      <c r="A2764" s="181">
        <v>2763</v>
      </c>
      <c r="B2764" s="181" t="str">
        <f t="shared" si="67"/>
        <v>0-6.13-90</v>
      </c>
      <c r="C2764" s="182">
        <f>'1. General information'!$R$8</f>
        <v>0</v>
      </c>
      <c r="D2764" s="182" t="s">
        <v>445</v>
      </c>
      <c r="E2764" s="195" t="s">
        <v>5233</v>
      </c>
      <c r="F2764" s="182" t="s">
        <v>5234</v>
      </c>
      <c r="G2764" s="184">
        <f>'6. Staff time'!Z105</f>
        <v>0</v>
      </c>
    </row>
    <row r="2765" spans="1:7" x14ac:dyDescent="0.3">
      <c r="A2765" s="181">
        <v>2764</v>
      </c>
      <c r="B2765" s="181" t="str">
        <f t="shared" si="67"/>
        <v>0-6.13-91</v>
      </c>
      <c r="C2765" s="182">
        <f>'1. General information'!$R$8</f>
        <v>0</v>
      </c>
      <c r="D2765" s="182" t="s">
        <v>445</v>
      </c>
      <c r="E2765" s="195" t="s">
        <v>5235</v>
      </c>
      <c r="F2765" s="182" t="s">
        <v>5236</v>
      </c>
      <c r="G2765" s="184">
        <f>'6. Staff time'!Z106</f>
        <v>0</v>
      </c>
    </row>
    <row r="2766" spans="1:7" x14ac:dyDescent="0.3">
      <c r="A2766" s="181">
        <v>2765</v>
      </c>
      <c r="B2766" s="181" t="str">
        <f t="shared" si="67"/>
        <v>0-6.13-92</v>
      </c>
      <c r="C2766" s="182">
        <f>'1. General information'!$R$8</f>
        <v>0</v>
      </c>
      <c r="D2766" s="182" t="s">
        <v>445</v>
      </c>
      <c r="E2766" s="195" t="s">
        <v>5237</v>
      </c>
      <c r="F2766" s="182" t="s">
        <v>5238</v>
      </c>
      <c r="G2766" s="184">
        <f>'6. Staff time'!Z107</f>
        <v>0</v>
      </c>
    </row>
    <row r="2767" spans="1:7" x14ac:dyDescent="0.3">
      <c r="A2767" s="181">
        <v>2766</v>
      </c>
      <c r="B2767" s="181" t="str">
        <f t="shared" si="67"/>
        <v>0-6.13-93</v>
      </c>
      <c r="C2767" s="182">
        <f>'1. General information'!$R$8</f>
        <v>0</v>
      </c>
      <c r="D2767" s="182" t="s">
        <v>445</v>
      </c>
      <c r="E2767" s="195" t="s">
        <v>5239</v>
      </c>
      <c r="F2767" s="182" t="s">
        <v>5240</v>
      </c>
      <c r="G2767" s="184">
        <f>'6. Staff time'!Z108</f>
        <v>0</v>
      </c>
    </row>
    <row r="2768" spans="1:7" x14ac:dyDescent="0.3">
      <c r="A2768" s="181">
        <v>2767</v>
      </c>
      <c r="B2768" s="181" t="str">
        <f t="shared" si="67"/>
        <v>0-6.13-94</v>
      </c>
      <c r="C2768" s="182">
        <f>'1. General information'!$R$8</f>
        <v>0</v>
      </c>
      <c r="D2768" s="182" t="s">
        <v>445</v>
      </c>
      <c r="E2768" s="195" t="s">
        <v>5241</v>
      </c>
      <c r="F2768" s="182" t="s">
        <v>5242</v>
      </c>
      <c r="G2768" s="184">
        <f>'6. Staff time'!Z109</f>
        <v>0</v>
      </c>
    </row>
    <row r="2769" spans="1:7" x14ac:dyDescent="0.3">
      <c r="A2769" s="181">
        <v>2768</v>
      </c>
      <c r="B2769" s="181" t="str">
        <f t="shared" si="67"/>
        <v>0-6.13-95</v>
      </c>
      <c r="C2769" s="182">
        <f>'1. General information'!$R$8</f>
        <v>0</v>
      </c>
      <c r="D2769" s="182" t="s">
        <v>445</v>
      </c>
      <c r="E2769" s="195" t="s">
        <v>5243</v>
      </c>
      <c r="F2769" s="182" t="s">
        <v>5244</v>
      </c>
      <c r="G2769" s="184">
        <f>'6. Staff time'!Z110</f>
        <v>0</v>
      </c>
    </row>
    <row r="2770" spans="1:7" x14ac:dyDescent="0.3">
      <c r="A2770" s="181">
        <v>2769</v>
      </c>
      <c r="B2770" s="181" t="str">
        <f t="shared" si="67"/>
        <v>0-6.13-96</v>
      </c>
      <c r="C2770" s="182">
        <f>'1. General information'!$R$8</f>
        <v>0</v>
      </c>
      <c r="D2770" s="182" t="s">
        <v>445</v>
      </c>
      <c r="E2770" s="195" t="s">
        <v>5245</v>
      </c>
      <c r="F2770" s="182" t="s">
        <v>5246</v>
      </c>
      <c r="G2770" s="184">
        <f>'6. Staff time'!Z111</f>
        <v>0</v>
      </c>
    </row>
    <row r="2771" spans="1:7" x14ac:dyDescent="0.3">
      <c r="A2771" s="181">
        <v>2770</v>
      </c>
      <c r="B2771" s="181" t="str">
        <f t="shared" si="67"/>
        <v>0-6.13-97</v>
      </c>
      <c r="C2771" s="182">
        <f>'1. General information'!$R$8</f>
        <v>0</v>
      </c>
      <c r="D2771" s="182" t="s">
        <v>445</v>
      </c>
      <c r="E2771" s="195" t="s">
        <v>5247</v>
      </c>
      <c r="F2771" s="182" t="s">
        <v>5248</v>
      </c>
      <c r="G2771" s="184">
        <f>'6. Staff time'!Z112</f>
        <v>0</v>
      </c>
    </row>
    <row r="2772" spans="1:7" x14ac:dyDescent="0.3">
      <c r="A2772" s="181">
        <v>2771</v>
      </c>
      <c r="B2772" s="181" t="str">
        <f t="shared" si="67"/>
        <v>0-6.13-98</v>
      </c>
      <c r="C2772" s="182">
        <f>'1. General information'!$R$8</f>
        <v>0</v>
      </c>
      <c r="D2772" s="182" t="s">
        <v>445</v>
      </c>
      <c r="E2772" s="195" t="s">
        <v>5249</v>
      </c>
      <c r="F2772" s="182" t="s">
        <v>5250</v>
      </c>
      <c r="G2772" s="184">
        <f>'6. Staff time'!Z113</f>
        <v>0</v>
      </c>
    </row>
    <row r="2773" spans="1:7" x14ac:dyDescent="0.3">
      <c r="A2773" s="181">
        <v>2772</v>
      </c>
      <c r="B2773" s="181" t="str">
        <f t="shared" si="67"/>
        <v>0-6.13-99</v>
      </c>
      <c r="C2773" s="182">
        <f>'1. General information'!$R$8</f>
        <v>0</v>
      </c>
      <c r="D2773" s="182" t="s">
        <v>445</v>
      </c>
      <c r="E2773" s="195" t="s">
        <v>5251</v>
      </c>
      <c r="F2773" s="182" t="s">
        <v>5252</v>
      </c>
      <c r="G2773" s="184">
        <f>'6. Staff time'!Z114</f>
        <v>0</v>
      </c>
    </row>
    <row r="2774" spans="1:7" x14ac:dyDescent="0.3">
      <c r="A2774" s="181">
        <v>2773</v>
      </c>
      <c r="B2774" s="181" t="str">
        <f t="shared" si="67"/>
        <v>0-6.13-100</v>
      </c>
      <c r="C2774" s="182">
        <f>'1. General information'!$R$8</f>
        <v>0</v>
      </c>
      <c r="D2774" s="182" t="s">
        <v>445</v>
      </c>
      <c r="E2774" s="195" t="s">
        <v>5253</v>
      </c>
      <c r="F2774" s="182" t="s">
        <v>5254</v>
      </c>
      <c r="G2774" s="184">
        <f>'6. Staff time'!Z115</f>
        <v>0</v>
      </c>
    </row>
    <row r="2775" spans="1:7" x14ac:dyDescent="0.3">
      <c r="A2775" s="181">
        <v>2774</v>
      </c>
      <c r="B2775" s="181" t="str">
        <f t="shared" si="67"/>
        <v>0-6.13-101</v>
      </c>
      <c r="C2775" s="182">
        <f>'1. General information'!$R$8</f>
        <v>0</v>
      </c>
      <c r="D2775" s="182" t="s">
        <v>445</v>
      </c>
      <c r="E2775" s="195" t="s">
        <v>5255</v>
      </c>
      <c r="F2775" s="182" t="s">
        <v>5256</v>
      </c>
      <c r="G2775" s="184">
        <f>'6. Staff time'!Z116</f>
        <v>0</v>
      </c>
    </row>
    <row r="2776" spans="1:7" x14ac:dyDescent="0.3">
      <c r="A2776" s="181">
        <v>2775</v>
      </c>
      <c r="B2776" s="181" t="str">
        <f t="shared" si="67"/>
        <v>0-6.13-102</v>
      </c>
      <c r="C2776" s="182">
        <f>'1. General information'!$R$8</f>
        <v>0</v>
      </c>
      <c r="D2776" s="182" t="s">
        <v>445</v>
      </c>
      <c r="E2776" s="195" t="s">
        <v>5257</v>
      </c>
      <c r="F2776" s="182" t="s">
        <v>5258</v>
      </c>
      <c r="G2776" s="184">
        <f>'6. Staff time'!Z117</f>
        <v>0</v>
      </c>
    </row>
    <row r="2777" spans="1:7" x14ac:dyDescent="0.3">
      <c r="A2777" s="181">
        <v>2776</v>
      </c>
      <c r="B2777" s="181" t="str">
        <f t="shared" si="67"/>
        <v>0-6.13-103</v>
      </c>
      <c r="C2777" s="182">
        <f>'1. General information'!$R$8</f>
        <v>0</v>
      </c>
      <c r="D2777" s="182" t="s">
        <v>445</v>
      </c>
      <c r="E2777" s="195" t="s">
        <v>5259</v>
      </c>
      <c r="F2777" s="182" t="s">
        <v>5260</v>
      </c>
      <c r="G2777" s="184">
        <f>'6. Staff time'!Z118</f>
        <v>0</v>
      </c>
    </row>
    <row r="2778" spans="1:7" x14ac:dyDescent="0.3">
      <c r="A2778" s="181">
        <v>2777</v>
      </c>
      <c r="B2778" s="181" t="str">
        <f t="shared" si="67"/>
        <v>0-6.13-104</v>
      </c>
      <c r="C2778" s="182">
        <f>'1. General information'!$R$8</f>
        <v>0</v>
      </c>
      <c r="D2778" s="182" t="s">
        <v>445</v>
      </c>
      <c r="E2778" s="195" t="s">
        <v>5261</v>
      </c>
      <c r="F2778" s="182" t="s">
        <v>5262</v>
      </c>
      <c r="G2778" s="184">
        <f>'6. Staff time'!Z119</f>
        <v>0</v>
      </c>
    </row>
    <row r="2779" spans="1:7" x14ac:dyDescent="0.3">
      <c r="A2779" s="181">
        <v>2778</v>
      </c>
      <c r="B2779" s="181" t="str">
        <f t="shared" si="67"/>
        <v>0-6.13-105</v>
      </c>
      <c r="C2779" s="182">
        <f>'1. General information'!$R$8</f>
        <v>0</v>
      </c>
      <c r="D2779" s="182" t="s">
        <v>445</v>
      </c>
      <c r="E2779" s="195" t="s">
        <v>5263</v>
      </c>
      <c r="F2779" s="182" t="s">
        <v>5264</v>
      </c>
      <c r="G2779" s="184">
        <f>'6. Staff time'!Z120</f>
        <v>0</v>
      </c>
    </row>
    <row r="2780" spans="1:7" x14ac:dyDescent="0.3">
      <c r="A2780" s="181">
        <v>2779</v>
      </c>
      <c r="B2780" s="181" t="str">
        <f t="shared" si="67"/>
        <v>0-6.13-106</v>
      </c>
      <c r="C2780" s="182">
        <f>'1. General information'!$R$8</f>
        <v>0</v>
      </c>
      <c r="D2780" s="182" t="s">
        <v>445</v>
      </c>
      <c r="E2780" s="195" t="s">
        <v>5265</v>
      </c>
      <c r="F2780" s="182" t="s">
        <v>5266</v>
      </c>
      <c r="G2780" s="184">
        <f>'6. Staff time'!Z121</f>
        <v>0</v>
      </c>
    </row>
    <row r="2781" spans="1:7" x14ac:dyDescent="0.3">
      <c r="A2781" s="181">
        <v>2780</v>
      </c>
      <c r="B2781" s="181" t="str">
        <f t="shared" si="67"/>
        <v>0-6.13-107</v>
      </c>
      <c r="C2781" s="182">
        <f>'1. General information'!$R$8</f>
        <v>0</v>
      </c>
      <c r="D2781" s="182" t="s">
        <v>445</v>
      </c>
      <c r="E2781" s="195" t="s">
        <v>5267</v>
      </c>
      <c r="F2781" s="182" t="s">
        <v>5268</v>
      </c>
      <c r="G2781" s="184">
        <f>'6. Staff time'!Z122</f>
        <v>0</v>
      </c>
    </row>
    <row r="2782" spans="1:7" x14ac:dyDescent="0.3">
      <c r="A2782" s="181">
        <v>2781</v>
      </c>
      <c r="B2782" s="181" t="str">
        <f t="shared" si="67"/>
        <v>0-6.13-108</v>
      </c>
      <c r="C2782" s="182">
        <f>'1. General information'!$R$8</f>
        <v>0</v>
      </c>
      <c r="D2782" s="182" t="s">
        <v>445</v>
      </c>
      <c r="E2782" s="195" t="s">
        <v>5269</v>
      </c>
      <c r="F2782" s="182" t="s">
        <v>5270</v>
      </c>
      <c r="G2782" s="184">
        <f>'6. Staff time'!Z123</f>
        <v>0</v>
      </c>
    </row>
    <row r="2783" spans="1:7" x14ac:dyDescent="0.3">
      <c r="A2783" s="181">
        <v>2782</v>
      </c>
      <c r="B2783" s="181" t="str">
        <f t="shared" si="67"/>
        <v>0-6.13-109</v>
      </c>
      <c r="C2783" s="182">
        <f>'1. General information'!$R$8</f>
        <v>0</v>
      </c>
      <c r="D2783" s="182" t="s">
        <v>445</v>
      </c>
      <c r="E2783" s="195" t="s">
        <v>5271</v>
      </c>
      <c r="F2783" s="182" t="s">
        <v>5272</v>
      </c>
      <c r="G2783" s="184">
        <f>'6. Staff time'!Z124</f>
        <v>0</v>
      </c>
    </row>
    <row r="2784" spans="1:7" x14ac:dyDescent="0.3">
      <c r="A2784" s="181">
        <v>2783</v>
      </c>
      <c r="B2784" s="181" t="str">
        <f t="shared" si="67"/>
        <v>0-6.13-110</v>
      </c>
      <c r="C2784" s="182">
        <f>'1. General information'!$R$8</f>
        <v>0</v>
      </c>
      <c r="D2784" s="182" t="s">
        <v>445</v>
      </c>
      <c r="E2784" s="195" t="s">
        <v>5273</v>
      </c>
      <c r="F2784" s="182" t="s">
        <v>5274</v>
      </c>
      <c r="G2784" s="184">
        <f>'6. Staff time'!Z125</f>
        <v>0</v>
      </c>
    </row>
    <row r="2785" spans="1:7" x14ac:dyDescent="0.3">
      <c r="A2785" s="181">
        <v>2784</v>
      </c>
      <c r="B2785" s="181" t="str">
        <f t="shared" si="67"/>
        <v>0-6.13-111</v>
      </c>
      <c r="C2785" s="182">
        <f>'1. General information'!$R$8</f>
        <v>0</v>
      </c>
      <c r="D2785" s="182" t="s">
        <v>445</v>
      </c>
      <c r="E2785" s="195" t="s">
        <v>5275</v>
      </c>
      <c r="F2785" s="182" t="s">
        <v>5276</v>
      </c>
      <c r="G2785" s="184">
        <f>'6. Staff time'!Z126</f>
        <v>0</v>
      </c>
    </row>
    <row r="2786" spans="1:7" x14ac:dyDescent="0.3">
      <c r="A2786" s="181">
        <v>2785</v>
      </c>
      <c r="B2786" s="181" t="str">
        <f t="shared" si="67"/>
        <v>0-6.13-112</v>
      </c>
      <c r="C2786" s="182">
        <f>'1. General information'!$R$8</f>
        <v>0</v>
      </c>
      <c r="D2786" s="182" t="s">
        <v>445</v>
      </c>
      <c r="E2786" s="195" t="s">
        <v>5277</v>
      </c>
      <c r="F2786" s="182" t="s">
        <v>5278</v>
      </c>
      <c r="G2786" s="184">
        <f>'6. Staff time'!Z127</f>
        <v>0</v>
      </c>
    </row>
    <row r="2787" spans="1:7" x14ac:dyDescent="0.3">
      <c r="A2787" s="181">
        <v>2786</v>
      </c>
      <c r="B2787" s="181" t="str">
        <f t="shared" si="67"/>
        <v>0-6.13-113</v>
      </c>
      <c r="C2787" s="182">
        <f>'1. General information'!$R$8</f>
        <v>0</v>
      </c>
      <c r="D2787" s="182" t="s">
        <v>445</v>
      </c>
      <c r="E2787" s="195" t="s">
        <v>5279</v>
      </c>
      <c r="F2787" s="182" t="s">
        <v>5280</v>
      </c>
      <c r="G2787" s="184">
        <f>'6. Staff time'!Z128</f>
        <v>0</v>
      </c>
    </row>
    <row r="2788" spans="1:7" x14ac:dyDescent="0.3">
      <c r="A2788" s="181">
        <v>2787</v>
      </c>
      <c r="B2788" s="181" t="str">
        <f t="shared" si="67"/>
        <v>0-6.13-114</v>
      </c>
      <c r="C2788" s="182">
        <f>'1. General information'!$R$8</f>
        <v>0</v>
      </c>
      <c r="D2788" s="182" t="s">
        <v>445</v>
      </c>
      <c r="E2788" s="195" t="s">
        <v>5281</v>
      </c>
      <c r="F2788" s="182" t="s">
        <v>5282</v>
      </c>
      <c r="G2788" s="184">
        <f>'6. Staff time'!Z129</f>
        <v>0</v>
      </c>
    </row>
    <row r="2789" spans="1:7" x14ac:dyDescent="0.3">
      <c r="A2789" s="181">
        <v>2788</v>
      </c>
      <c r="B2789" s="181" t="str">
        <f t="shared" si="67"/>
        <v>0-6.13-115</v>
      </c>
      <c r="C2789" s="182">
        <f>'1. General information'!$R$8</f>
        <v>0</v>
      </c>
      <c r="D2789" s="182" t="s">
        <v>445</v>
      </c>
      <c r="E2789" s="195" t="s">
        <v>5283</v>
      </c>
      <c r="F2789" s="182" t="s">
        <v>5284</v>
      </c>
      <c r="G2789" s="184">
        <f>'6. Staff time'!Z130</f>
        <v>0</v>
      </c>
    </row>
    <row r="2790" spans="1:7" x14ac:dyDescent="0.3">
      <c r="A2790" s="181">
        <v>2789</v>
      </c>
      <c r="B2790" s="181" t="str">
        <f t="shared" si="67"/>
        <v>0-6.13-116</v>
      </c>
      <c r="C2790" s="182">
        <f>'1. General information'!$R$8</f>
        <v>0</v>
      </c>
      <c r="D2790" s="182" t="s">
        <v>445</v>
      </c>
      <c r="E2790" s="195" t="s">
        <v>5285</v>
      </c>
      <c r="F2790" s="182" t="s">
        <v>5286</v>
      </c>
      <c r="G2790" s="184">
        <f>'6. Staff time'!Z131</f>
        <v>0</v>
      </c>
    </row>
    <row r="2791" spans="1:7" x14ac:dyDescent="0.3">
      <c r="A2791" s="181">
        <v>2790</v>
      </c>
      <c r="B2791" s="181" t="str">
        <f t="shared" si="67"/>
        <v>0-6.13-117</v>
      </c>
      <c r="C2791" s="182">
        <f>'1. General information'!$R$8</f>
        <v>0</v>
      </c>
      <c r="D2791" s="182" t="s">
        <v>445</v>
      </c>
      <c r="E2791" s="195" t="s">
        <v>5287</v>
      </c>
      <c r="F2791" s="182" t="s">
        <v>5288</v>
      </c>
      <c r="G2791" s="184">
        <f>'6. Staff time'!Z132</f>
        <v>0</v>
      </c>
    </row>
    <row r="2792" spans="1:7" x14ac:dyDescent="0.3">
      <c r="A2792" s="181">
        <v>2791</v>
      </c>
      <c r="B2792" s="181" t="str">
        <f t="shared" si="67"/>
        <v>0-6.13-118</v>
      </c>
      <c r="C2792" s="182">
        <f>'1. General information'!$R$8</f>
        <v>0</v>
      </c>
      <c r="D2792" s="182" t="s">
        <v>445</v>
      </c>
      <c r="E2792" s="195" t="s">
        <v>5289</v>
      </c>
      <c r="F2792" s="182" t="s">
        <v>5290</v>
      </c>
      <c r="G2792" s="184">
        <f>'6. Staff time'!Z133</f>
        <v>0</v>
      </c>
    </row>
    <row r="2793" spans="1:7" x14ac:dyDescent="0.3">
      <c r="A2793" s="181">
        <v>2792</v>
      </c>
      <c r="B2793" s="181" t="str">
        <f t="shared" si="67"/>
        <v>0-6.13-119</v>
      </c>
      <c r="C2793" s="182">
        <f>'1. General information'!$R$8</f>
        <v>0</v>
      </c>
      <c r="D2793" s="182" t="s">
        <v>445</v>
      </c>
      <c r="E2793" s="195" t="s">
        <v>5291</v>
      </c>
      <c r="F2793" s="182" t="s">
        <v>5292</v>
      </c>
      <c r="G2793" s="184">
        <f>'6. Staff time'!Z134</f>
        <v>0</v>
      </c>
    </row>
    <row r="2794" spans="1:7" x14ac:dyDescent="0.3">
      <c r="A2794" s="181">
        <v>2793</v>
      </c>
      <c r="B2794" s="181" t="str">
        <f t="shared" si="67"/>
        <v>0-6.13-120</v>
      </c>
      <c r="C2794" s="182">
        <f>'1. General information'!$R$8</f>
        <v>0</v>
      </c>
      <c r="D2794" s="182" t="s">
        <v>445</v>
      </c>
      <c r="E2794" s="195" t="s">
        <v>5293</v>
      </c>
      <c r="F2794" s="182" t="s">
        <v>5294</v>
      </c>
      <c r="G2794" s="184">
        <f>'6. Staff time'!Z135</f>
        <v>0</v>
      </c>
    </row>
    <row r="2795" spans="1:7" x14ac:dyDescent="0.3">
      <c r="A2795" s="181">
        <v>2794</v>
      </c>
      <c r="B2795" s="181" t="str">
        <f t="shared" si="67"/>
        <v>0-6.13-121</v>
      </c>
      <c r="C2795" s="182">
        <f>'1. General information'!$R$8</f>
        <v>0</v>
      </c>
      <c r="D2795" s="182" t="s">
        <v>445</v>
      </c>
      <c r="E2795" s="195" t="s">
        <v>5295</v>
      </c>
      <c r="F2795" s="182" t="s">
        <v>5296</v>
      </c>
      <c r="G2795" s="184">
        <f>'6. Staff time'!Z136</f>
        <v>0</v>
      </c>
    </row>
    <row r="2796" spans="1:7" x14ac:dyDescent="0.3">
      <c r="A2796" s="181">
        <v>2795</v>
      </c>
      <c r="B2796" s="181" t="str">
        <f t="shared" si="67"/>
        <v>0-6.13-122</v>
      </c>
      <c r="C2796" s="182">
        <f>'1. General information'!$R$8</f>
        <v>0</v>
      </c>
      <c r="D2796" s="182" t="s">
        <v>445</v>
      </c>
      <c r="E2796" s="195" t="s">
        <v>5297</v>
      </c>
      <c r="F2796" s="182" t="s">
        <v>5298</v>
      </c>
      <c r="G2796" s="184">
        <f>'6. Staff time'!Z137</f>
        <v>0</v>
      </c>
    </row>
    <row r="2797" spans="1:7" x14ac:dyDescent="0.3">
      <c r="A2797" s="181">
        <v>2796</v>
      </c>
      <c r="B2797" s="181" t="str">
        <f t="shared" si="67"/>
        <v>0-6.13-123</v>
      </c>
      <c r="C2797" s="182">
        <f>'1. General information'!$R$8</f>
        <v>0</v>
      </c>
      <c r="D2797" s="182" t="s">
        <v>445</v>
      </c>
      <c r="E2797" s="195" t="s">
        <v>5299</v>
      </c>
      <c r="F2797" s="182" t="s">
        <v>5300</v>
      </c>
      <c r="G2797" s="184">
        <f>'6. Staff time'!Z138</f>
        <v>0</v>
      </c>
    </row>
    <row r="2798" spans="1:7" x14ac:dyDescent="0.3">
      <c r="A2798" s="181">
        <v>2797</v>
      </c>
      <c r="B2798" s="181" t="str">
        <f t="shared" si="67"/>
        <v>0-6.13-124</v>
      </c>
      <c r="C2798" s="182">
        <f>'1. General information'!$R$8</f>
        <v>0</v>
      </c>
      <c r="D2798" s="182" t="s">
        <v>445</v>
      </c>
      <c r="E2798" s="195" t="s">
        <v>5301</v>
      </c>
      <c r="F2798" s="182" t="s">
        <v>5302</v>
      </c>
      <c r="G2798" s="184">
        <f>'6. Staff time'!Z139</f>
        <v>0</v>
      </c>
    </row>
    <row r="2799" spans="1:7" x14ac:dyDescent="0.3">
      <c r="A2799" s="181">
        <v>2798</v>
      </c>
      <c r="B2799" s="181" t="str">
        <f t="shared" si="67"/>
        <v>0-6.13-125</v>
      </c>
      <c r="C2799" s="182">
        <f>'1. General information'!$R$8</f>
        <v>0</v>
      </c>
      <c r="D2799" s="182" t="s">
        <v>445</v>
      </c>
      <c r="E2799" s="195" t="s">
        <v>5303</v>
      </c>
      <c r="F2799" s="182" t="s">
        <v>5304</v>
      </c>
      <c r="G2799" s="184">
        <f>'6. Staff time'!Z140</f>
        <v>0</v>
      </c>
    </row>
    <row r="2800" spans="1:7" x14ac:dyDescent="0.3">
      <c r="A2800" s="181">
        <v>2799</v>
      </c>
      <c r="B2800" s="181" t="str">
        <f t="shared" si="67"/>
        <v>0-6.13-126</v>
      </c>
      <c r="C2800" s="182">
        <f>'1. General information'!$R$8</f>
        <v>0</v>
      </c>
      <c r="D2800" s="182" t="s">
        <v>445</v>
      </c>
      <c r="E2800" s="195" t="s">
        <v>5305</v>
      </c>
      <c r="F2800" s="182" t="s">
        <v>5306</v>
      </c>
      <c r="G2800" s="184">
        <f>'6. Staff time'!Z141</f>
        <v>0</v>
      </c>
    </row>
    <row r="2801" spans="1:7" x14ac:dyDescent="0.3">
      <c r="A2801" s="181">
        <v>2800</v>
      </c>
      <c r="B2801" s="181" t="str">
        <f t="shared" si="67"/>
        <v>0-6.13-127</v>
      </c>
      <c r="C2801" s="182">
        <f>'1. General information'!$R$8</f>
        <v>0</v>
      </c>
      <c r="D2801" s="182" t="s">
        <v>445</v>
      </c>
      <c r="E2801" s="195" t="s">
        <v>5307</v>
      </c>
      <c r="F2801" s="182" t="s">
        <v>5308</v>
      </c>
      <c r="G2801" s="184">
        <f>'6. Staff time'!Z142</f>
        <v>0</v>
      </c>
    </row>
    <row r="2802" spans="1:7" x14ac:dyDescent="0.3">
      <c r="A2802" s="181">
        <v>2801</v>
      </c>
      <c r="B2802" s="181" t="str">
        <f t="shared" si="67"/>
        <v>0-6.13-128</v>
      </c>
      <c r="C2802" s="182">
        <f>'1. General information'!$R$8</f>
        <v>0</v>
      </c>
      <c r="D2802" s="182" t="s">
        <v>445</v>
      </c>
      <c r="E2802" s="195" t="s">
        <v>5309</v>
      </c>
      <c r="F2802" s="182" t="s">
        <v>5310</v>
      </c>
      <c r="G2802" s="184">
        <f>'6. Staff time'!Z143</f>
        <v>0</v>
      </c>
    </row>
    <row r="2803" spans="1:7" x14ac:dyDescent="0.3">
      <c r="A2803" s="181">
        <v>2802</v>
      </c>
      <c r="B2803" s="181" t="str">
        <f t="shared" si="67"/>
        <v>0-6.13-129</v>
      </c>
      <c r="C2803" s="182">
        <f>'1. General information'!$R$8</f>
        <v>0</v>
      </c>
      <c r="D2803" s="182" t="s">
        <v>445</v>
      </c>
      <c r="E2803" s="195" t="s">
        <v>5311</v>
      </c>
      <c r="F2803" s="182" t="s">
        <v>5312</v>
      </c>
      <c r="G2803" s="184">
        <f>'6. Staff time'!Z144</f>
        <v>0</v>
      </c>
    </row>
    <row r="2804" spans="1:7" x14ac:dyDescent="0.3">
      <c r="A2804" s="181">
        <v>2803</v>
      </c>
      <c r="B2804" s="181" t="str">
        <f t="shared" ref="B2804:B2867" si="68">CONCATENATE(LEFT(C2804,2),"-",E2804)</f>
        <v>0-6.13-130</v>
      </c>
      <c r="C2804" s="182">
        <f>'1. General information'!$R$8</f>
        <v>0</v>
      </c>
      <c r="D2804" s="182" t="s">
        <v>445</v>
      </c>
      <c r="E2804" s="195" t="s">
        <v>5313</v>
      </c>
      <c r="F2804" s="182" t="s">
        <v>5314</v>
      </c>
      <c r="G2804" s="184">
        <f>'6. Staff time'!Z145</f>
        <v>0</v>
      </c>
    </row>
    <row r="2805" spans="1:7" x14ac:dyDescent="0.3">
      <c r="A2805" s="181">
        <v>2804</v>
      </c>
      <c r="B2805" s="181" t="str">
        <f t="shared" si="68"/>
        <v>0-6.14-1</v>
      </c>
      <c r="C2805" s="182">
        <f>'1. General information'!$R$8</f>
        <v>0</v>
      </c>
      <c r="D2805" s="182" t="s">
        <v>445</v>
      </c>
      <c r="E2805" s="195" t="s">
        <v>5315</v>
      </c>
      <c r="F2805" s="182" t="s">
        <v>5316</v>
      </c>
      <c r="G2805" s="184">
        <f>'6. Staff time'!AA16</f>
        <v>0</v>
      </c>
    </row>
    <row r="2806" spans="1:7" x14ac:dyDescent="0.3">
      <c r="A2806" s="181">
        <v>2805</v>
      </c>
      <c r="B2806" s="181" t="str">
        <f t="shared" si="68"/>
        <v>0-6.14-2</v>
      </c>
      <c r="C2806" s="182">
        <f>'1. General information'!$R$8</f>
        <v>0</v>
      </c>
      <c r="D2806" s="182" t="s">
        <v>445</v>
      </c>
      <c r="E2806" s="195" t="s">
        <v>5317</v>
      </c>
      <c r="F2806" s="182" t="s">
        <v>5318</v>
      </c>
      <c r="G2806" s="184">
        <f>'6. Staff time'!AA17</f>
        <v>0</v>
      </c>
    </row>
    <row r="2807" spans="1:7" x14ac:dyDescent="0.3">
      <c r="A2807" s="181">
        <v>2806</v>
      </c>
      <c r="B2807" s="181" t="str">
        <f t="shared" si="68"/>
        <v>0-6.14-3</v>
      </c>
      <c r="C2807" s="182">
        <f>'1. General information'!$R$8</f>
        <v>0</v>
      </c>
      <c r="D2807" s="182" t="s">
        <v>445</v>
      </c>
      <c r="E2807" s="195" t="s">
        <v>5319</v>
      </c>
      <c r="F2807" s="182" t="s">
        <v>5320</v>
      </c>
      <c r="G2807" s="184">
        <f>'6. Staff time'!AA18</f>
        <v>0</v>
      </c>
    </row>
    <row r="2808" spans="1:7" x14ac:dyDescent="0.3">
      <c r="A2808" s="181">
        <v>2807</v>
      </c>
      <c r="B2808" s="181" t="str">
        <f t="shared" si="68"/>
        <v>0-6.14-4</v>
      </c>
      <c r="C2808" s="182">
        <f>'1. General information'!$R$8</f>
        <v>0</v>
      </c>
      <c r="D2808" s="182" t="s">
        <v>445</v>
      </c>
      <c r="E2808" s="195" t="s">
        <v>5321</v>
      </c>
      <c r="F2808" s="182" t="s">
        <v>5322</v>
      </c>
      <c r="G2808" s="184">
        <f>'6. Staff time'!AA19</f>
        <v>0</v>
      </c>
    </row>
    <row r="2809" spans="1:7" x14ac:dyDescent="0.3">
      <c r="A2809" s="181">
        <v>2808</v>
      </c>
      <c r="B2809" s="181" t="str">
        <f t="shared" si="68"/>
        <v>0-6.14-5</v>
      </c>
      <c r="C2809" s="182">
        <f>'1. General information'!$R$8</f>
        <v>0</v>
      </c>
      <c r="D2809" s="182" t="s">
        <v>445</v>
      </c>
      <c r="E2809" s="195" t="s">
        <v>5323</v>
      </c>
      <c r="F2809" s="182" t="s">
        <v>5324</v>
      </c>
      <c r="G2809" s="184">
        <f>'6. Staff time'!AA20</f>
        <v>0</v>
      </c>
    </row>
    <row r="2810" spans="1:7" x14ac:dyDescent="0.3">
      <c r="A2810" s="181">
        <v>2809</v>
      </c>
      <c r="B2810" s="181" t="str">
        <f t="shared" si="68"/>
        <v>0-6.14-6</v>
      </c>
      <c r="C2810" s="182">
        <f>'1. General information'!$R$8</f>
        <v>0</v>
      </c>
      <c r="D2810" s="182" t="s">
        <v>445</v>
      </c>
      <c r="E2810" s="195" t="s">
        <v>5325</v>
      </c>
      <c r="F2810" s="182" t="s">
        <v>5326</v>
      </c>
      <c r="G2810" s="184">
        <f>'6. Staff time'!AA21</f>
        <v>0</v>
      </c>
    </row>
    <row r="2811" spans="1:7" x14ac:dyDescent="0.3">
      <c r="A2811" s="181">
        <v>2810</v>
      </c>
      <c r="B2811" s="181" t="str">
        <f t="shared" si="68"/>
        <v>0-6.14-7</v>
      </c>
      <c r="C2811" s="182">
        <f>'1. General information'!$R$8</f>
        <v>0</v>
      </c>
      <c r="D2811" s="182" t="s">
        <v>445</v>
      </c>
      <c r="E2811" s="195" t="s">
        <v>5327</v>
      </c>
      <c r="F2811" s="182" t="s">
        <v>5328</v>
      </c>
      <c r="G2811" s="184">
        <f>'6. Staff time'!AA22</f>
        <v>0</v>
      </c>
    </row>
    <row r="2812" spans="1:7" x14ac:dyDescent="0.3">
      <c r="A2812" s="181">
        <v>2811</v>
      </c>
      <c r="B2812" s="181" t="str">
        <f t="shared" si="68"/>
        <v>0-6.14-8</v>
      </c>
      <c r="C2812" s="182">
        <f>'1. General information'!$R$8</f>
        <v>0</v>
      </c>
      <c r="D2812" s="182" t="s">
        <v>445</v>
      </c>
      <c r="E2812" s="195" t="s">
        <v>5329</v>
      </c>
      <c r="F2812" s="182" t="s">
        <v>5330</v>
      </c>
      <c r="G2812" s="184">
        <f>'6. Staff time'!AA23</f>
        <v>0</v>
      </c>
    </row>
    <row r="2813" spans="1:7" x14ac:dyDescent="0.3">
      <c r="A2813" s="181">
        <v>2812</v>
      </c>
      <c r="B2813" s="181" t="str">
        <f t="shared" si="68"/>
        <v>0-6.14-9</v>
      </c>
      <c r="C2813" s="182">
        <f>'1. General information'!$R$8</f>
        <v>0</v>
      </c>
      <c r="D2813" s="182" t="s">
        <v>445</v>
      </c>
      <c r="E2813" s="195" t="s">
        <v>5331</v>
      </c>
      <c r="F2813" s="182" t="s">
        <v>5332</v>
      </c>
      <c r="G2813" s="184">
        <f>'6. Staff time'!AA24</f>
        <v>0</v>
      </c>
    </row>
    <row r="2814" spans="1:7" x14ac:dyDescent="0.3">
      <c r="A2814" s="181">
        <v>2813</v>
      </c>
      <c r="B2814" s="181" t="str">
        <f t="shared" si="68"/>
        <v>0-6.14-10</v>
      </c>
      <c r="C2814" s="182">
        <f>'1. General information'!$R$8</f>
        <v>0</v>
      </c>
      <c r="D2814" s="182" t="s">
        <v>445</v>
      </c>
      <c r="E2814" s="195" t="s">
        <v>5333</v>
      </c>
      <c r="F2814" s="182" t="s">
        <v>5334</v>
      </c>
      <c r="G2814" s="184">
        <f>'6. Staff time'!AA25</f>
        <v>0</v>
      </c>
    </row>
    <row r="2815" spans="1:7" x14ac:dyDescent="0.3">
      <c r="A2815" s="181">
        <v>2814</v>
      </c>
      <c r="B2815" s="181" t="str">
        <f t="shared" si="68"/>
        <v>0-6.14-11</v>
      </c>
      <c r="C2815" s="182">
        <f>'1. General information'!$R$8</f>
        <v>0</v>
      </c>
      <c r="D2815" s="182" t="s">
        <v>445</v>
      </c>
      <c r="E2815" s="195" t="s">
        <v>5335</v>
      </c>
      <c r="F2815" s="182" t="s">
        <v>5336</v>
      </c>
      <c r="G2815" s="184">
        <f>'6. Staff time'!AA26</f>
        <v>0</v>
      </c>
    </row>
    <row r="2816" spans="1:7" x14ac:dyDescent="0.3">
      <c r="A2816" s="181">
        <v>2815</v>
      </c>
      <c r="B2816" s="181" t="str">
        <f t="shared" si="68"/>
        <v>0-6.14-12</v>
      </c>
      <c r="C2816" s="182">
        <f>'1. General information'!$R$8</f>
        <v>0</v>
      </c>
      <c r="D2816" s="182" t="s">
        <v>445</v>
      </c>
      <c r="E2816" s="195" t="s">
        <v>5337</v>
      </c>
      <c r="F2816" s="182" t="s">
        <v>5338</v>
      </c>
      <c r="G2816" s="184">
        <f>'6. Staff time'!AA27</f>
        <v>0</v>
      </c>
    </row>
    <row r="2817" spans="1:7" x14ac:dyDescent="0.3">
      <c r="A2817" s="181">
        <v>2816</v>
      </c>
      <c r="B2817" s="181" t="str">
        <f t="shared" si="68"/>
        <v>0-6.14-13</v>
      </c>
      <c r="C2817" s="182">
        <f>'1. General information'!$R$8</f>
        <v>0</v>
      </c>
      <c r="D2817" s="182" t="s">
        <v>445</v>
      </c>
      <c r="E2817" s="195" t="s">
        <v>5339</v>
      </c>
      <c r="F2817" s="182" t="s">
        <v>5340</v>
      </c>
      <c r="G2817" s="184">
        <f>'6. Staff time'!AA28</f>
        <v>0</v>
      </c>
    </row>
    <row r="2818" spans="1:7" x14ac:dyDescent="0.3">
      <c r="A2818" s="181">
        <v>2817</v>
      </c>
      <c r="B2818" s="181" t="str">
        <f t="shared" si="68"/>
        <v>0-6.14-14</v>
      </c>
      <c r="C2818" s="182">
        <f>'1. General information'!$R$8</f>
        <v>0</v>
      </c>
      <c r="D2818" s="182" t="s">
        <v>445</v>
      </c>
      <c r="E2818" s="195" t="s">
        <v>5341</v>
      </c>
      <c r="F2818" s="182" t="s">
        <v>5342</v>
      </c>
      <c r="G2818" s="184">
        <f>'6. Staff time'!AA29</f>
        <v>0</v>
      </c>
    </row>
    <row r="2819" spans="1:7" x14ac:dyDescent="0.3">
      <c r="A2819" s="181">
        <v>2818</v>
      </c>
      <c r="B2819" s="181" t="str">
        <f t="shared" si="68"/>
        <v>0-6.14-15</v>
      </c>
      <c r="C2819" s="182">
        <f>'1. General information'!$R$8</f>
        <v>0</v>
      </c>
      <c r="D2819" s="182" t="s">
        <v>445</v>
      </c>
      <c r="E2819" s="195" t="s">
        <v>5343</v>
      </c>
      <c r="F2819" s="182" t="s">
        <v>5344</v>
      </c>
      <c r="G2819" s="184">
        <f>'6. Staff time'!AA30</f>
        <v>0</v>
      </c>
    </row>
    <row r="2820" spans="1:7" x14ac:dyDescent="0.3">
      <c r="A2820" s="181">
        <v>2819</v>
      </c>
      <c r="B2820" s="181" t="str">
        <f t="shared" si="68"/>
        <v>0-6.14-16</v>
      </c>
      <c r="C2820" s="182">
        <f>'1. General information'!$R$8</f>
        <v>0</v>
      </c>
      <c r="D2820" s="182" t="s">
        <v>445</v>
      </c>
      <c r="E2820" s="195" t="s">
        <v>5345</v>
      </c>
      <c r="F2820" s="182" t="s">
        <v>5346</v>
      </c>
      <c r="G2820" s="184">
        <f>'6. Staff time'!AA31</f>
        <v>0</v>
      </c>
    </row>
    <row r="2821" spans="1:7" x14ac:dyDescent="0.3">
      <c r="A2821" s="181">
        <v>2820</v>
      </c>
      <c r="B2821" s="181" t="str">
        <f t="shared" si="68"/>
        <v>0-6.14-17</v>
      </c>
      <c r="C2821" s="182">
        <f>'1. General information'!$R$8</f>
        <v>0</v>
      </c>
      <c r="D2821" s="182" t="s">
        <v>445</v>
      </c>
      <c r="E2821" s="195" t="s">
        <v>5347</v>
      </c>
      <c r="F2821" s="182" t="s">
        <v>5348</v>
      </c>
      <c r="G2821" s="184">
        <f>'6. Staff time'!AA32</f>
        <v>0</v>
      </c>
    </row>
    <row r="2822" spans="1:7" x14ac:dyDescent="0.3">
      <c r="A2822" s="181">
        <v>2821</v>
      </c>
      <c r="B2822" s="181" t="str">
        <f t="shared" si="68"/>
        <v>0-6.14-18</v>
      </c>
      <c r="C2822" s="182">
        <f>'1. General information'!$R$8</f>
        <v>0</v>
      </c>
      <c r="D2822" s="182" t="s">
        <v>445</v>
      </c>
      <c r="E2822" s="195" t="s">
        <v>5349</v>
      </c>
      <c r="F2822" s="182" t="s">
        <v>5350</v>
      </c>
      <c r="G2822" s="184">
        <f>'6. Staff time'!AA33</f>
        <v>0</v>
      </c>
    </row>
    <row r="2823" spans="1:7" x14ac:dyDescent="0.3">
      <c r="A2823" s="181">
        <v>2822</v>
      </c>
      <c r="B2823" s="181" t="str">
        <f t="shared" si="68"/>
        <v>0-6.14-19</v>
      </c>
      <c r="C2823" s="182">
        <f>'1. General information'!$R$8</f>
        <v>0</v>
      </c>
      <c r="D2823" s="182" t="s">
        <v>445</v>
      </c>
      <c r="E2823" s="195" t="s">
        <v>5351</v>
      </c>
      <c r="F2823" s="182" t="s">
        <v>5352</v>
      </c>
      <c r="G2823" s="184">
        <f>'6. Staff time'!AA34</f>
        <v>0</v>
      </c>
    </row>
    <row r="2824" spans="1:7" x14ac:dyDescent="0.3">
      <c r="A2824" s="181">
        <v>2823</v>
      </c>
      <c r="B2824" s="181" t="str">
        <f t="shared" si="68"/>
        <v>0-6.14-20</v>
      </c>
      <c r="C2824" s="182">
        <f>'1. General information'!$R$8</f>
        <v>0</v>
      </c>
      <c r="D2824" s="182" t="s">
        <v>445</v>
      </c>
      <c r="E2824" s="195" t="s">
        <v>5353</v>
      </c>
      <c r="F2824" s="182" t="s">
        <v>5354</v>
      </c>
      <c r="G2824" s="184">
        <f>'6. Staff time'!AA35</f>
        <v>0</v>
      </c>
    </row>
    <row r="2825" spans="1:7" x14ac:dyDescent="0.3">
      <c r="A2825" s="181">
        <v>2824</v>
      </c>
      <c r="B2825" s="181" t="str">
        <f t="shared" si="68"/>
        <v>0-6.14-21</v>
      </c>
      <c r="C2825" s="182">
        <f>'1. General information'!$R$8</f>
        <v>0</v>
      </c>
      <c r="D2825" s="182" t="s">
        <v>445</v>
      </c>
      <c r="E2825" s="195" t="s">
        <v>5355</v>
      </c>
      <c r="F2825" s="182" t="s">
        <v>5356</v>
      </c>
      <c r="G2825" s="184">
        <f>'6. Staff time'!AA36</f>
        <v>0</v>
      </c>
    </row>
    <row r="2826" spans="1:7" x14ac:dyDescent="0.3">
      <c r="A2826" s="181">
        <v>2825</v>
      </c>
      <c r="B2826" s="181" t="str">
        <f t="shared" si="68"/>
        <v>0-6.14-22</v>
      </c>
      <c r="C2826" s="182">
        <f>'1. General information'!$R$8</f>
        <v>0</v>
      </c>
      <c r="D2826" s="182" t="s">
        <v>445</v>
      </c>
      <c r="E2826" s="195" t="s">
        <v>5357</v>
      </c>
      <c r="F2826" s="182" t="s">
        <v>5358</v>
      </c>
      <c r="G2826" s="184">
        <f>'6. Staff time'!AA37</f>
        <v>0</v>
      </c>
    </row>
    <row r="2827" spans="1:7" x14ac:dyDescent="0.3">
      <c r="A2827" s="181">
        <v>2826</v>
      </c>
      <c r="B2827" s="181" t="str">
        <f t="shared" si="68"/>
        <v>0-6.14-23</v>
      </c>
      <c r="C2827" s="182">
        <f>'1. General information'!$R$8</f>
        <v>0</v>
      </c>
      <c r="D2827" s="182" t="s">
        <v>445</v>
      </c>
      <c r="E2827" s="195" t="s">
        <v>5359</v>
      </c>
      <c r="F2827" s="182" t="s">
        <v>5360</v>
      </c>
      <c r="G2827" s="184">
        <f>'6. Staff time'!AA38</f>
        <v>0</v>
      </c>
    </row>
    <row r="2828" spans="1:7" x14ac:dyDescent="0.3">
      <c r="A2828" s="181">
        <v>2827</v>
      </c>
      <c r="B2828" s="181" t="str">
        <f t="shared" si="68"/>
        <v>0-6.14-24</v>
      </c>
      <c r="C2828" s="182">
        <f>'1. General information'!$R$8</f>
        <v>0</v>
      </c>
      <c r="D2828" s="182" t="s">
        <v>445</v>
      </c>
      <c r="E2828" s="195" t="s">
        <v>5361</v>
      </c>
      <c r="F2828" s="182" t="s">
        <v>5362</v>
      </c>
      <c r="G2828" s="184">
        <f>'6. Staff time'!AA39</f>
        <v>0</v>
      </c>
    </row>
    <row r="2829" spans="1:7" x14ac:dyDescent="0.3">
      <c r="A2829" s="181">
        <v>2828</v>
      </c>
      <c r="B2829" s="181" t="str">
        <f t="shared" si="68"/>
        <v>0-6.14-25</v>
      </c>
      <c r="C2829" s="182">
        <f>'1. General information'!$R$8</f>
        <v>0</v>
      </c>
      <c r="D2829" s="182" t="s">
        <v>445</v>
      </c>
      <c r="E2829" s="195" t="s">
        <v>5363</v>
      </c>
      <c r="F2829" s="182" t="s">
        <v>5364</v>
      </c>
      <c r="G2829" s="184">
        <f>'6. Staff time'!AA40</f>
        <v>0</v>
      </c>
    </row>
    <row r="2830" spans="1:7" x14ac:dyDescent="0.3">
      <c r="A2830" s="181">
        <v>2829</v>
      </c>
      <c r="B2830" s="181" t="str">
        <f t="shared" si="68"/>
        <v>0-6.14-26</v>
      </c>
      <c r="C2830" s="182">
        <f>'1. General information'!$R$8</f>
        <v>0</v>
      </c>
      <c r="D2830" s="182" t="s">
        <v>445</v>
      </c>
      <c r="E2830" s="195" t="s">
        <v>5365</v>
      </c>
      <c r="F2830" s="182" t="s">
        <v>5366</v>
      </c>
      <c r="G2830" s="184">
        <f>'6. Staff time'!AA41</f>
        <v>0</v>
      </c>
    </row>
    <row r="2831" spans="1:7" x14ac:dyDescent="0.3">
      <c r="A2831" s="181">
        <v>2830</v>
      </c>
      <c r="B2831" s="181" t="str">
        <f t="shared" si="68"/>
        <v>0-6.14-27</v>
      </c>
      <c r="C2831" s="182">
        <f>'1. General information'!$R$8</f>
        <v>0</v>
      </c>
      <c r="D2831" s="182" t="s">
        <v>445</v>
      </c>
      <c r="E2831" s="195" t="s">
        <v>5367</v>
      </c>
      <c r="F2831" s="182" t="s">
        <v>5368</v>
      </c>
      <c r="G2831" s="184">
        <f>'6. Staff time'!AA42</f>
        <v>0</v>
      </c>
    </row>
    <row r="2832" spans="1:7" x14ac:dyDescent="0.3">
      <c r="A2832" s="181">
        <v>2831</v>
      </c>
      <c r="B2832" s="181" t="str">
        <f t="shared" si="68"/>
        <v>0-6.14-28</v>
      </c>
      <c r="C2832" s="182">
        <f>'1. General information'!$R$8</f>
        <v>0</v>
      </c>
      <c r="D2832" s="182" t="s">
        <v>445</v>
      </c>
      <c r="E2832" s="195" t="s">
        <v>5369</v>
      </c>
      <c r="F2832" s="182" t="s">
        <v>5370</v>
      </c>
      <c r="G2832" s="184">
        <f>'6. Staff time'!AA43</f>
        <v>0</v>
      </c>
    </row>
    <row r="2833" spans="1:7" x14ac:dyDescent="0.3">
      <c r="A2833" s="181">
        <v>2832</v>
      </c>
      <c r="B2833" s="181" t="str">
        <f t="shared" si="68"/>
        <v>0-6.14-29</v>
      </c>
      <c r="C2833" s="182">
        <f>'1. General information'!$R$8</f>
        <v>0</v>
      </c>
      <c r="D2833" s="182" t="s">
        <v>445</v>
      </c>
      <c r="E2833" s="195" t="s">
        <v>5371</v>
      </c>
      <c r="F2833" s="182" t="s">
        <v>5372</v>
      </c>
      <c r="G2833" s="184">
        <f>'6. Staff time'!AA44</f>
        <v>0</v>
      </c>
    </row>
    <row r="2834" spans="1:7" x14ac:dyDescent="0.3">
      <c r="A2834" s="181">
        <v>2833</v>
      </c>
      <c r="B2834" s="181" t="str">
        <f t="shared" si="68"/>
        <v>0-6.14-30</v>
      </c>
      <c r="C2834" s="182">
        <f>'1. General information'!$R$8</f>
        <v>0</v>
      </c>
      <c r="D2834" s="182" t="s">
        <v>445</v>
      </c>
      <c r="E2834" s="195" t="s">
        <v>5373</v>
      </c>
      <c r="F2834" s="182" t="s">
        <v>5374</v>
      </c>
      <c r="G2834" s="184">
        <f>'6. Staff time'!AA45</f>
        <v>0</v>
      </c>
    </row>
    <row r="2835" spans="1:7" x14ac:dyDescent="0.3">
      <c r="A2835" s="181">
        <v>2834</v>
      </c>
      <c r="B2835" s="181" t="str">
        <f t="shared" si="68"/>
        <v>0-6.14-31</v>
      </c>
      <c r="C2835" s="182">
        <f>'1. General information'!$R$8</f>
        <v>0</v>
      </c>
      <c r="D2835" s="182" t="s">
        <v>445</v>
      </c>
      <c r="E2835" s="195" t="s">
        <v>5375</v>
      </c>
      <c r="F2835" s="182" t="s">
        <v>5376</v>
      </c>
      <c r="G2835" s="184">
        <f>'6. Staff time'!AA46</f>
        <v>0</v>
      </c>
    </row>
    <row r="2836" spans="1:7" x14ac:dyDescent="0.3">
      <c r="A2836" s="181">
        <v>2835</v>
      </c>
      <c r="B2836" s="181" t="str">
        <f t="shared" si="68"/>
        <v>0-6.14-32</v>
      </c>
      <c r="C2836" s="182">
        <f>'1. General information'!$R$8</f>
        <v>0</v>
      </c>
      <c r="D2836" s="182" t="s">
        <v>445</v>
      </c>
      <c r="E2836" s="195" t="s">
        <v>5377</v>
      </c>
      <c r="F2836" s="182" t="s">
        <v>5378</v>
      </c>
      <c r="G2836" s="184">
        <f>'6. Staff time'!AA47</f>
        <v>0</v>
      </c>
    </row>
    <row r="2837" spans="1:7" x14ac:dyDescent="0.3">
      <c r="A2837" s="181">
        <v>2836</v>
      </c>
      <c r="B2837" s="181" t="str">
        <f t="shared" si="68"/>
        <v>0-6.14-33</v>
      </c>
      <c r="C2837" s="182">
        <f>'1. General information'!$R$8</f>
        <v>0</v>
      </c>
      <c r="D2837" s="182" t="s">
        <v>445</v>
      </c>
      <c r="E2837" s="195" t="s">
        <v>5379</v>
      </c>
      <c r="F2837" s="182" t="s">
        <v>5380</v>
      </c>
      <c r="G2837" s="184">
        <f>'6. Staff time'!AA48</f>
        <v>0</v>
      </c>
    </row>
    <row r="2838" spans="1:7" x14ac:dyDescent="0.3">
      <c r="A2838" s="181">
        <v>2837</v>
      </c>
      <c r="B2838" s="181" t="str">
        <f t="shared" si="68"/>
        <v>0-6.14-34</v>
      </c>
      <c r="C2838" s="182">
        <f>'1. General information'!$R$8</f>
        <v>0</v>
      </c>
      <c r="D2838" s="182" t="s">
        <v>445</v>
      </c>
      <c r="E2838" s="195" t="s">
        <v>5381</v>
      </c>
      <c r="F2838" s="182" t="s">
        <v>5382</v>
      </c>
      <c r="G2838" s="184">
        <f>'6. Staff time'!AA49</f>
        <v>0</v>
      </c>
    </row>
    <row r="2839" spans="1:7" x14ac:dyDescent="0.3">
      <c r="A2839" s="181">
        <v>2838</v>
      </c>
      <c r="B2839" s="181" t="str">
        <f t="shared" si="68"/>
        <v>0-6.14-35</v>
      </c>
      <c r="C2839" s="182">
        <f>'1. General information'!$R$8</f>
        <v>0</v>
      </c>
      <c r="D2839" s="182" t="s">
        <v>445</v>
      </c>
      <c r="E2839" s="195" t="s">
        <v>5383</v>
      </c>
      <c r="F2839" s="182" t="s">
        <v>5384</v>
      </c>
      <c r="G2839" s="184">
        <f>'6. Staff time'!AA50</f>
        <v>0</v>
      </c>
    </row>
    <row r="2840" spans="1:7" x14ac:dyDescent="0.3">
      <c r="A2840" s="181">
        <v>2839</v>
      </c>
      <c r="B2840" s="181" t="str">
        <f t="shared" si="68"/>
        <v>0-6.14-36</v>
      </c>
      <c r="C2840" s="182">
        <f>'1. General information'!$R$8</f>
        <v>0</v>
      </c>
      <c r="D2840" s="182" t="s">
        <v>445</v>
      </c>
      <c r="E2840" s="195" t="s">
        <v>5385</v>
      </c>
      <c r="F2840" s="182" t="s">
        <v>5386</v>
      </c>
      <c r="G2840" s="184">
        <f>'6. Staff time'!AA51</f>
        <v>0</v>
      </c>
    </row>
    <row r="2841" spans="1:7" x14ac:dyDescent="0.3">
      <c r="A2841" s="181">
        <v>2840</v>
      </c>
      <c r="B2841" s="181" t="str">
        <f t="shared" si="68"/>
        <v>0-6.14-37</v>
      </c>
      <c r="C2841" s="182">
        <f>'1. General information'!$R$8</f>
        <v>0</v>
      </c>
      <c r="D2841" s="182" t="s">
        <v>445</v>
      </c>
      <c r="E2841" s="195" t="s">
        <v>5387</v>
      </c>
      <c r="F2841" s="182" t="s">
        <v>5388</v>
      </c>
      <c r="G2841" s="184">
        <f>'6. Staff time'!AA52</f>
        <v>0</v>
      </c>
    </row>
    <row r="2842" spans="1:7" x14ac:dyDescent="0.3">
      <c r="A2842" s="181">
        <v>2841</v>
      </c>
      <c r="B2842" s="181" t="str">
        <f t="shared" si="68"/>
        <v>0-6.14-38</v>
      </c>
      <c r="C2842" s="182">
        <f>'1. General information'!$R$8</f>
        <v>0</v>
      </c>
      <c r="D2842" s="182" t="s">
        <v>445</v>
      </c>
      <c r="E2842" s="195" t="s">
        <v>5389</v>
      </c>
      <c r="F2842" s="182" t="s">
        <v>5390</v>
      </c>
      <c r="G2842" s="184">
        <f>'6. Staff time'!AA53</f>
        <v>0</v>
      </c>
    </row>
    <row r="2843" spans="1:7" x14ac:dyDescent="0.3">
      <c r="A2843" s="181">
        <v>2842</v>
      </c>
      <c r="B2843" s="181" t="str">
        <f t="shared" si="68"/>
        <v>0-6.14-39</v>
      </c>
      <c r="C2843" s="182">
        <f>'1. General information'!$R$8</f>
        <v>0</v>
      </c>
      <c r="D2843" s="182" t="s">
        <v>445</v>
      </c>
      <c r="E2843" s="195" t="s">
        <v>5391</v>
      </c>
      <c r="F2843" s="182" t="s">
        <v>5392</v>
      </c>
      <c r="G2843" s="184">
        <f>'6. Staff time'!AA54</f>
        <v>0</v>
      </c>
    </row>
    <row r="2844" spans="1:7" x14ac:dyDescent="0.3">
      <c r="A2844" s="181">
        <v>2843</v>
      </c>
      <c r="B2844" s="181" t="str">
        <f t="shared" si="68"/>
        <v>0-6.14-40</v>
      </c>
      <c r="C2844" s="182">
        <f>'1. General information'!$R$8</f>
        <v>0</v>
      </c>
      <c r="D2844" s="182" t="s">
        <v>445</v>
      </c>
      <c r="E2844" s="195" t="s">
        <v>5393</v>
      </c>
      <c r="F2844" s="182" t="s">
        <v>5394</v>
      </c>
      <c r="G2844" s="184">
        <f>'6. Staff time'!AA55</f>
        <v>0</v>
      </c>
    </row>
    <row r="2845" spans="1:7" x14ac:dyDescent="0.3">
      <c r="A2845" s="181">
        <v>2844</v>
      </c>
      <c r="B2845" s="181" t="str">
        <f t="shared" si="68"/>
        <v>0-6.14-41</v>
      </c>
      <c r="C2845" s="182">
        <f>'1. General information'!$R$8</f>
        <v>0</v>
      </c>
      <c r="D2845" s="182" t="s">
        <v>445</v>
      </c>
      <c r="E2845" s="195" t="s">
        <v>5395</v>
      </c>
      <c r="F2845" s="182" t="s">
        <v>5396</v>
      </c>
      <c r="G2845" s="184">
        <f>'6. Staff time'!AA56</f>
        <v>0</v>
      </c>
    </row>
    <row r="2846" spans="1:7" x14ac:dyDescent="0.3">
      <c r="A2846" s="181">
        <v>2845</v>
      </c>
      <c r="B2846" s="181" t="str">
        <f t="shared" si="68"/>
        <v>0-6.14-42</v>
      </c>
      <c r="C2846" s="182">
        <f>'1. General information'!$R$8</f>
        <v>0</v>
      </c>
      <c r="D2846" s="182" t="s">
        <v>445</v>
      </c>
      <c r="E2846" s="195" t="s">
        <v>5397</v>
      </c>
      <c r="F2846" s="182" t="s">
        <v>5398</v>
      </c>
      <c r="G2846" s="184">
        <f>'6. Staff time'!AA57</f>
        <v>0</v>
      </c>
    </row>
    <row r="2847" spans="1:7" x14ac:dyDescent="0.3">
      <c r="A2847" s="181">
        <v>2846</v>
      </c>
      <c r="B2847" s="181" t="str">
        <f t="shared" si="68"/>
        <v>0-6.14-43</v>
      </c>
      <c r="C2847" s="182">
        <f>'1. General information'!$R$8</f>
        <v>0</v>
      </c>
      <c r="D2847" s="182" t="s">
        <v>445</v>
      </c>
      <c r="E2847" s="195" t="s">
        <v>5399</v>
      </c>
      <c r="F2847" s="182" t="s">
        <v>5400</v>
      </c>
      <c r="G2847" s="184">
        <f>'6. Staff time'!AA58</f>
        <v>0</v>
      </c>
    </row>
    <row r="2848" spans="1:7" x14ac:dyDescent="0.3">
      <c r="A2848" s="181">
        <v>2847</v>
      </c>
      <c r="B2848" s="181" t="str">
        <f t="shared" si="68"/>
        <v>0-6.14-44</v>
      </c>
      <c r="C2848" s="182">
        <f>'1. General information'!$R$8</f>
        <v>0</v>
      </c>
      <c r="D2848" s="182" t="s">
        <v>445</v>
      </c>
      <c r="E2848" s="195" t="s">
        <v>5401</v>
      </c>
      <c r="F2848" s="182" t="s">
        <v>5402</v>
      </c>
      <c r="G2848" s="184">
        <f>'6. Staff time'!AA59</f>
        <v>0</v>
      </c>
    </row>
    <row r="2849" spans="1:7" x14ac:dyDescent="0.3">
      <c r="A2849" s="181">
        <v>2848</v>
      </c>
      <c r="B2849" s="181" t="str">
        <f t="shared" si="68"/>
        <v>0-6.14-45</v>
      </c>
      <c r="C2849" s="182">
        <f>'1. General information'!$R$8</f>
        <v>0</v>
      </c>
      <c r="D2849" s="182" t="s">
        <v>445</v>
      </c>
      <c r="E2849" s="195" t="s">
        <v>5403</v>
      </c>
      <c r="F2849" s="182" t="s">
        <v>5404</v>
      </c>
      <c r="G2849" s="184">
        <f>'6. Staff time'!AA60</f>
        <v>0</v>
      </c>
    </row>
    <row r="2850" spans="1:7" x14ac:dyDescent="0.3">
      <c r="A2850" s="181">
        <v>2849</v>
      </c>
      <c r="B2850" s="181" t="str">
        <f t="shared" si="68"/>
        <v>0-6.14-46</v>
      </c>
      <c r="C2850" s="182">
        <f>'1. General information'!$R$8</f>
        <v>0</v>
      </c>
      <c r="D2850" s="182" t="s">
        <v>445</v>
      </c>
      <c r="E2850" s="195" t="s">
        <v>5405</v>
      </c>
      <c r="F2850" s="182" t="s">
        <v>5406</v>
      </c>
      <c r="G2850" s="184">
        <f>'6. Staff time'!AA61</f>
        <v>0</v>
      </c>
    </row>
    <row r="2851" spans="1:7" x14ac:dyDescent="0.3">
      <c r="A2851" s="181">
        <v>2850</v>
      </c>
      <c r="B2851" s="181" t="str">
        <f t="shared" si="68"/>
        <v>0-6.14-47</v>
      </c>
      <c r="C2851" s="182">
        <f>'1. General information'!$R$8</f>
        <v>0</v>
      </c>
      <c r="D2851" s="182" t="s">
        <v>445</v>
      </c>
      <c r="E2851" s="195" t="s">
        <v>5407</v>
      </c>
      <c r="F2851" s="182" t="s">
        <v>5408</v>
      </c>
      <c r="G2851" s="184">
        <f>'6. Staff time'!AA62</f>
        <v>0</v>
      </c>
    </row>
    <row r="2852" spans="1:7" x14ac:dyDescent="0.3">
      <c r="A2852" s="181">
        <v>2851</v>
      </c>
      <c r="B2852" s="181" t="str">
        <f t="shared" si="68"/>
        <v>0-6.14-48</v>
      </c>
      <c r="C2852" s="182">
        <f>'1. General information'!$R$8</f>
        <v>0</v>
      </c>
      <c r="D2852" s="182" t="s">
        <v>445</v>
      </c>
      <c r="E2852" s="195" t="s">
        <v>5409</v>
      </c>
      <c r="F2852" s="182" t="s">
        <v>5410</v>
      </c>
      <c r="G2852" s="184">
        <f>'6. Staff time'!AA63</f>
        <v>0</v>
      </c>
    </row>
    <row r="2853" spans="1:7" x14ac:dyDescent="0.3">
      <c r="A2853" s="181">
        <v>2852</v>
      </c>
      <c r="B2853" s="181" t="str">
        <f t="shared" si="68"/>
        <v>0-6.14-49</v>
      </c>
      <c r="C2853" s="182">
        <f>'1. General information'!$R$8</f>
        <v>0</v>
      </c>
      <c r="D2853" s="182" t="s">
        <v>445</v>
      </c>
      <c r="E2853" s="195" t="s">
        <v>5411</v>
      </c>
      <c r="F2853" s="182" t="s">
        <v>5412</v>
      </c>
      <c r="G2853" s="184">
        <f>'6. Staff time'!AA64</f>
        <v>0</v>
      </c>
    </row>
    <row r="2854" spans="1:7" x14ac:dyDescent="0.3">
      <c r="A2854" s="181">
        <v>2853</v>
      </c>
      <c r="B2854" s="181" t="str">
        <f t="shared" si="68"/>
        <v>0-6.14-50</v>
      </c>
      <c r="C2854" s="182">
        <f>'1. General information'!$R$8</f>
        <v>0</v>
      </c>
      <c r="D2854" s="182" t="s">
        <v>445</v>
      </c>
      <c r="E2854" s="195" t="s">
        <v>5413</v>
      </c>
      <c r="F2854" s="182" t="s">
        <v>5414</v>
      </c>
      <c r="G2854" s="184">
        <f>'6. Staff time'!AA65</f>
        <v>0</v>
      </c>
    </row>
    <row r="2855" spans="1:7" x14ac:dyDescent="0.3">
      <c r="A2855" s="181">
        <v>2854</v>
      </c>
      <c r="B2855" s="181" t="str">
        <f t="shared" si="68"/>
        <v>0-6.14-51</v>
      </c>
      <c r="C2855" s="182">
        <f>'1. General information'!$R$8</f>
        <v>0</v>
      </c>
      <c r="D2855" s="182" t="s">
        <v>445</v>
      </c>
      <c r="E2855" s="195" t="s">
        <v>5415</v>
      </c>
      <c r="F2855" s="182" t="s">
        <v>5416</v>
      </c>
      <c r="G2855" s="184">
        <f>'6. Staff time'!AA66</f>
        <v>0</v>
      </c>
    </row>
    <row r="2856" spans="1:7" x14ac:dyDescent="0.3">
      <c r="A2856" s="181">
        <v>2855</v>
      </c>
      <c r="B2856" s="181" t="str">
        <f t="shared" si="68"/>
        <v>0-6.14-52</v>
      </c>
      <c r="C2856" s="182">
        <f>'1. General information'!$R$8</f>
        <v>0</v>
      </c>
      <c r="D2856" s="182" t="s">
        <v>445</v>
      </c>
      <c r="E2856" s="195" t="s">
        <v>5417</v>
      </c>
      <c r="F2856" s="182" t="s">
        <v>5418</v>
      </c>
      <c r="G2856" s="184">
        <f>'6. Staff time'!AA67</f>
        <v>0</v>
      </c>
    </row>
    <row r="2857" spans="1:7" x14ac:dyDescent="0.3">
      <c r="A2857" s="181">
        <v>2856</v>
      </c>
      <c r="B2857" s="181" t="str">
        <f t="shared" si="68"/>
        <v>0-6.14-53</v>
      </c>
      <c r="C2857" s="182">
        <f>'1. General information'!$R$8</f>
        <v>0</v>
      </c>
      <c r="D2857" s="182" t="s">
        <v>445</v>
      </c>
      <c r="E2857" s="195" t="s">
        <v>5419</v>
      </c>
      <c r="F2857" s="182" t="s">
        <v>5420</v>
      </c>
      <c r="G2857" s="184">
        <f>'6. Staff time'!AA68</f>
        <v>0</v>
      </c>
    </row>
    <row r="2858" spans="1:7" x14ac:dyDescent="0.3">
      <c r="A2858" s="181">
        <v>2857</v>
      </c>
      <c r="B2858" s="181" t="str">
        <f t="shared" si="68"/>
        <v>0-6.14-54</v>
      </c>
      <c r="C2858" s="182">
        <f>'1. General information'!$R$8</f>
        <v>0</v>
      </c>
      <c r="D2858" s="182" t="s">
        <v>445</v>
      </c>
      <c r="E2858" s="195" t="s">
        <v>5421</v>
      </c>
      <c r="F2858" s="182" t="s">
        <v>5422</v>
      </c>
      <c r="G2858" s="184">
        <f>'6. Staff time'!AA69</f>
        <v>0</v>
      </c>
    </row>
    <row r="2859" spans="1:7" x14ac:dyDescent="0.3">
      <c r="A2859" s="181">
        <v>2858</v>
      </c>
      <c r="B2859" s="181" t="str">
        <f t="shared" si="68"/>
        <v>0-6.14-55</v>
      </c>
      <c r="C2859" s="182">
        <f>'1. General information'!$R$8</f>
        <v>0</v>
      </c>
      <c r="D2859" s="182" t="s">
        <v>445</v>
      </c>
      <c r="E2859" s="195" t="s">
        <v>5423</v>
      </c>
      <c r="F2859" s="182" t="s">
        <v>5424</v>
      </c>
      <c r="G2859" s="184">
        <f>'6. Staff time'!AA70</f>
        <v>0</v>
      </c>
    </row>
    <row r="2860" spans="1:7" x14ac:dyDescent="0.3">
      <c r="A2860" s="181">
        <v>2859</v>
      </c>
      <c r="B2860" s="181" t="str">
        <f t="shared" si="68"/>
        <v>0-6.14-56</v>
      </c>
      <c r="C2860" s="182">
        <f>'1. General information'!$R$8</f>
        <v>0</v>
      </c>
      <c r="D2860" s="182" t="s">
        <v>445</v>
      </c>
      <c r="E2860" s="195" t="s">
        <v>5425</v>
      </c>
      <c r="F2860" s="182" t="s">
        <v>5426</v>
      </c>
      <c r="G2860" s="184">
        <f>'6. Staff time'!AA71</f>
        <v>0</v>
      </c>
    </row>
    <row r="2861" spans="1:7" x14ac:dyDescent="0.3">
      <c r="A2861" s="181">
        <v>2860</v>
      </c>
      <c r="B2861" s="181" t="str">
        <f t="shared" si="68"/>
        <v>0-6.14-57</v>
      </c>
      <c r="C2861" s="182">
        <f>'1. General information'!$R$8</f>
        <v>0</v>
      </c>
      <c r="D2861" s="182" t="s">
        <v>445</v>
      </c>
      <c r="E2861" s="195" t="s">
        <v>5427</v>
      </c>
      <c r="F2861" s="182" t="s">
        <v>5428</v>
      </c>
      <c r="G2861" s="184">
        <f>'6. Staff time'!AA72</f>
        <v>0</v>
      </c>
    </row>
    <row r="2862" spans="1:7" x14ac:dyDescent="0.3">
      <c r="A2862" s="181">
        <v>2861</v>
      </c>
      <c r="B2862" s="181" t="str">
        <f t="shared" si="68"/>
        <v>0-6.14-58</v>
      </c>
      <c r="C2862" s="182">
        <f>'1. General information'!$R$8</f>
        <v>0</v>
      </c>
      <c r="D2862" s="182" t="s">
        <v>445</v>
      </c>
      <c r="E2862" s="195" t="s">
        <v>5429</v>
      </c>
      <c r="F2862" s="182" t="s">
        <v>5430</v>
      </c>
      <c r="G2862" s="184">
        <f>'6. Staff time'!AA73</f>
        <v>0</v>
      </c>
    </row>
    <row r="2863" spans="1:7" x14ac:dyDescent="0.3">
      <c r="A2863" s="181">
        <v>2862</v>
      </c>
      <c r="B2863" s="181" t="str">
        <f t="shared" si="68"/>
        <v>0-6.14-59</v>
      </c>
      <c r="C2863" s="182">
        <f>'1. General information'!$R$8</f>
        <v>0</v>
      </c>
      <c r="D2863" s="182" t="s">
        <v>445</v>
      </c>
      <c r="E2863" s="195" t="s">
        <v>5431</v>
      </c>
      <c r="F2863" s="182" t="s">
        <v>5432</v>
      </c>
      <c r="G2863" s="184">
        <f>'6. Staff time'!AA74</f>
        <v>0</v>
      </c>
    </row>
    <row r="2864" spans="1:7" x14ac:dyDescent="0.3">
      <c r="A2864" s="181">
        <v>2863</v>
      </c>
      <c r="B2864" s="181" t="str">
        <f t="shared" si="68"/>
        <v>0-6.14-60</v>
      </c>
      <c r="C2864" s="182">
        <f>'1. General information'!$R$8</f>
        <v>0</v>
      </c>
      <c r="D2864" s="182" t="s">
        <v>445</v>
      </c>
      <c r="E2864" s="195" t="s">
        <v>5433</v>
      </c>
      <c r="F2864" s="182" t="s">
        <v>5434</v>
      </c>
      <c r="G2864" s="184">
        <f>'6. Staff time'!AA75</f>
        <v>0</v>
      </c>
    </row>
    <row r="2865" spans="1:7" x14ac:dyDescent="0.3">
      <c r="A2865" s="181">
        <v>2864</v>
      </c>
      <c r="B2865" s="181" t="str">
        <f t="shared" si="68"/>
        <v>0-6.14-61</v>
      </c>
      <c r="C2865" s="182">
        <f>'1. General information'!$R$8</f>
        <v>0</v>
      </c>
      <c r="D2865" s="182" t="s">
        <v>445</v>
      </c>
      <c r="E2865" s="195" t="s">
        <v>5435</v>
      </c>
      <c r="F2865" s="182" t="s">
        <v>5436</v>
      </c>
      <c r="G2865" s="184">
        <f>'6. Staff time'!AA76</f>
        <v>0</v>
      </c>
    </row>
    <row r="2866" spans="1:7" x14ac:dyDescent="0.3">
      <c r="A2866" s="181">
        <v>2865</v>
      </c>
      <c r="B2866" s="181" t="str">
        <f t="shared" si="68"/>
        <v>0-6.14-62</v>
      </c>
      <c r="C2866" s="182">
        <f>'1. General information'!$R$8</f>
        <v>0</v>
      </c>
      <c r="D2866" s="182" t="s">
        <v>445</v>
      </c>
      <c r="E2866" s="195" t="s">
        <v>5437</v>
      </c>
      <c r="F2866" s="182" t="s">
        <v>5438</v>
      </c>
      <c r="G2866" s="184">
        <f>'6. Staff time'!AA77</f>
        <v>0</v>
      </c>
    </row>
    <row r="2867" spans="1:7" x14ac:dyDescent="0.3">
      <c r="A2867" s="181">
        <v>2866</v>
      </c>
      <c r="B2867" s="181" t="str">
        <f t="shared" si="68"/>
        <v>0-6.14-63</v>
      </c>
      <c r="C2867" s="182">
        <f>'1. General information'!$R$8</f>
        <v>0</v>
      </c>
      <c r="D2867" s="182" t="s">
        <v>445</v>
      </c>
      <c r="E2867" s="195" t="s">
        <v>5439</v>
      </c>
      <c r="F2867" s="182" t="s">
        <v>5440</v>
      </c>
      <c r="G2867" s="184">
        <f>'6. Staff time'!AA78</f>
        <v>0</v>
      </c>
    </row>
    <row r="2868" spans="1:7" x14ac:dyDescent="0.3">
      <c r="A2868" s="181">
        <v>2867</v>
      </c>
      <c r="B2868" s="181" t="str">
        <f t="shared" ref="B2868:B2931" si="69">CONCATENATE(LEFT(C2868,2),"-",E2868)</f>
        <v>0-6.14-64</v>
      </c>
      <c r="C2868" s="182">
        <f>'1. General information'!$R$8</f>
        <v>0</v>
      </c>
      <c r="D2868" s="182" t="s">
        <v>445</v>
      </c>
      <c r="E2868" s="195" t="s">
        <v>5441</v>
      </c>
      <c r="F2868" s="182" t="s">
        <v>5442</v>
      </c>
      <c r="G2868" s="184">
        <f>'6. Staff time'!AA79</f>
        <v>0</v>
      </c>
    </row>
    <row r="2869" spans="1:7" x14ac:dyDescent="0.3">
      <c r="A2869" s="181">
        <v>2868</v>
      </c>
      <c r="B2869" s="181" t="str">
        <f t="shared" si="69"/>
        <v>0-6.14-65</v>
      </c>
      <c r="C2869" s="182">
        <f>'1. General information'!$R$8</f>
        <v>0</v>
      </c>
      <c r="D2869" s="182" t="s">
        <v>445</v>
      </c>
      <c r="E2869" s="195" t="s">
        <v>5443</v>
      </c>
      <c r="F2869" s="182" t="s">
        <v>5444</v>
      </c>
      <c r="G2869" s="184">
        <f>'6. Staff time'!AA80</f>
        <v>0</v>
      </c>
    </row>
    <row r="2870" spans="1:7" x14ac:dyDescent="0.3">
      <c r="A2870" s="181">
        <v>2869</v>
      </c>
      <c r="B2870" s="181" t="str">
        <f t="shared" si="69"/>
        <v>0-6.14-66</v>
      </c>
      <c r="C2870" s="182">
        <f>'1. General information'!$R$8</f>
        <v>0</v>
      </c>
      <c r="D2870" s="182" t="s">
        <v>445</v>
      </c>
      <c r="E2870" s="195" t="s">
        <v>5445</v>
      </c>
      <c r="F2870" s="182" t="s">
        <v>5446</v>
      </c>
      <c r="G2870" s="184">
        <f>'6. Staff time'!AA81</f>
        <v>0</v>
      </c>
    </row>
    <row r="2871" spans="1:7" x14ac:dyDescent="0.3">
      <c r="A2871" s="181">
        <v>2870</v>
      </c>
      <c r="B2871" s="181" t="str">
        <f t="shared" si="69"/>
        <v>0-6.14-67</v>
      </c>
      <c r="C2871" s="182">
        <f>'1. General information'!$R$8</f>
        <v>0</v>
      </c>
      <c r="D2871" s="182" t="s">
        <v>445</v>
      </c>
      <c r="E2871" s="195" t="s">
        <v>5447</v>
      </c>
      <c r="F2871" s="182" t="s">
        <v>5448</v>
      </c>
      <c r="G2871" s="184">
        <f>'6. Staff time'!AA82</f>
        <v>0</v>
      </c>
    </row>
    <row r="2872" spans="1:7" x14ac:dyDescent="0.3">
      <c r="A2872" s="181">
        <v>2871</v>
      </c>
      <c r="B2872" s="181" t="str">
        <f t="shared" si="69"/>
        <v>0-6.14-68</v>
      </c>
      <c r="C2872" s="182">
        <f>'1. General information'!$R$8</f>
        <v>0</v>
      </c>
      <c r="D2872" s="182" t="s">
        <v>445</v>
      </c>
      <c r="E2872" s="195" t="s">
        <v>5449</v>
      </c>
      <c r="F2872" s="182" t="s">
        <v>5450</v>
      </c>
      <c r="G2872" s="184">
        <f>'6. Staff time'!AA83</f>
        <v>0</v>
      </c>
    </row>
    <row r="2873" spans="1:7" x14ac:dyDescent="0.3">
      <c r="A2873" s="181">
        <v>2872</v>
      </c>
      <c r="B2873" s="181" t="str">
        <f t="shared" si="69"/>
        <v>0-6.14-69</v>
      </c>
      <c r="C2873" s="182">
        <f>'1. General information'!$R$8</f>
        <v>0</v>
      </c>
      <c r="D2873" s="182" t="s">
        <v>445</v>
      </c>
      <c r="E2873" s="195" t="s">
        <v>5451</v>
      </c>
      <c r="F2873" s="182" t="s">
        <v>5452</v>
      </c>
      <c r="G2873" s="184">
        <f>'6. Staff time'!AA84</f>
        <v>0</v>
      </c>
    </row>
    <row r="2874" spans="1:7" x14ac:dyDescent="0.3">
      <c r="A2874" s="181">
        <v>2873</v>
      </c>
      <c r="B2874" s="181" t="str">
        <f t="shared" si="69"/>
        <v>0-6.14-70</v>
      </c>
      <c r="C2874" s="182">
        <f>'1. General information'!$R$8</f>
        <v>0</v>
      </c>
      <c r="D2874" s="182" t="s">
        <v>445</v>
      </c>
      <c r="E2874" s="195" t="s">
        <v>5453</v>
      </c>
      <c r="F2874" s="182" t="s">
        <v>5454</v>
      </c>
      <c r="G2874" s="184">
        <f>'6. Staff time'!AA85</f>
        <v>0</v>
      </c>
    </row>
    <row r="2875" spans="1:7" x14ac:dyDescent="0.3">
      <c r="A2875" s="181">
        <v>2874</v>
      </c>
      <c r="B2875" s="181" t="str">
        <f t="shared" si="69"/>
        <v>0-6.14-71</v>
      </c>
      <c r="C2875" s="182">
        <f>'1. General information'!$R$8</f>
        <v>0</v>
      </c>
      <c r="D2875" s="182" t="s">
        <v>445</v>
      </c>
      <c r="E2875" s="195" t="s">
        <v>5455</v>
      </c>
      <c r="F2875" s="182" t="s">
        <v>5456</v>
      </c>
      <c r="G2875" s="184">
        <f>'6. Staff time'!AA86</f>
        <v>0</v>
      </c>
    </row>
    <row r="2876" spans="1:7" x14ac:dyDescent="0.3">
      <c r="A2876" s="181">
        <v>2875</v>
      </c>
      <c r="B2876" s="181" t="str">
        <f t="shared" si="69"/>
        <v>0-6.14-72</v>
      </c>
      <c r="C2876" s="182">
        <f>'1. General information'!$R$8</f>
        <v>0</v>
      </c>
      <c r="D2876" s="182" t="s">
        <v>445</v>
      </c>
      <c r="E2876" s="195" t="s">
        <v>5457</v>
      </c>
      <c r="F2876" s="182" t="s">
        <v>5458</v>
      </c>
      <c r="G2876" s="184">
        <f>'6. Staff time'!AA87</f>
        <v>0</v>
      </c>
    </row>
    <row r="2877" spans="1:7" x14ac:dyDescent="0.3">
      <c r="A2877" s="181">
        <v>2876</v>
      </c>
      <c r="B2877" s="181" t="str">
        <f t="shared" si="69"/>
        <v>0-6.14-73</v>
      </c>
      <c r="C2877" s="182">
        <f>'1. General information'!$R$8</f>
        <v>0</v>
      </c>
      <c r="D2877" s="182" t="s">
        <v>445</v>
      </c>
      <c r="E2877" s="195" t="s">
        <v>5459</v>
      </c>
      <c r="F2877" s="182" t="s">
        <v>5460</v>
      </c>
      <c r="G2877" s="184">
        <f>'6. Staff time'!AA88</f>
        <v>0</v>
      </c>
    </row>
    <row r="2878" spans="1:7" x14ac:dyDescent="0.3">
      <c r="A2878" s="181">
        <v>2877</v>
      </c>
      <c r="B2878" s="181" t="str">
        <f t="shared" si="69"/>
        <v>0-6.14-74</v>
      </c>
      <c r="C2878" s="182">
        <f>'1. General information'!$R$8</f>
        <v>0</v>
      </c>
      <c r="D2878" s="182" t="s">
        <v>445</v>
      </c>
      <c r="E2878" s="195" t="s">
        <v>5461</v>
      </c>
      <c r="F2878" s="182" t="s">
        <v>5462</v>
      </c>
      <c r="G2878" s="184">
        <f>'6. Staff time'!AA89</f>
        <v>0</v>
      </c>
    </row>
    <row r="2879" spans="1:7" x14ac:dyDescent="0.3">
      <c r="A2879" s="181">
        <v>2878</v>
      </c>
      <c r="B2879" s="181" t="str">
        <f t="shared" si="69"/>
        <v>0-6.14-75</v>
      </c>
      <c r="C2879" s="182">
        <f>'1. General information'!$R$8</f>
        <v>0</v>
      </c>
      <c r="D2879" s="182" t="s">
        <v>445</v>
      </c>
      <c r="E2879" s="195" t="s">
        <v>5463</v>
      </c>
      <c r="F2879" s="182" t="s">
        <v>5464</v>
      </c>
      <c r="G2879" s="184">
        <f>'6. Staff time'!AA90</f>
        <v>0</v>
      </c>
    </row>
    <row r="2880" spans="1:7" x14ac:dyDescent="0.3">
      <c r="A2880" s="181">
        <v>2879</v>
      </c>
      <c r="B2880" s="181" t="str">
        <f t="shared" si="69"/>
        <v>0-6.14-76</v>
      </c>
      <c r="C2880" s="182">
        <f>'1. General information'!$R$8</f>
        <v>0</v>
      </c>
      <c r="D2880" s="182" t="s">
        <v>445</v>
      </c>
      <c r="E2880" s="195" t="s">
        <v>5465</v>
      </c>
      <c r="F2880" s="182" t="s">
        <v>5466</v>
      </c>
      <c r="G2880" s="184">
        <f>'6. Staff time'!AA91</f>
        <v>0</v>
      </c>
    </row>
    <row r="2881" spans="1:7" x14ac:dyDescent="0.3">
      <c r="A2881" s="181">
        <v>2880</v>
      </c>
      <c r="B2881" s="181" t="str">
        <f t="shared" si="69"/>
        <v>0-6.14-77</v>
      </c>
      <c r="C2881" s="182">
        <f>'1. General information'!$R$8</f>
        <v>0</v>
      </c>
      <c r="D2881" s="182" t="s">
        <v>445</v>
      </c>
      <c r="E2881" s="195" t="s">
        <v>5467</v>
      </c>
      <c r="F2881" s="182" t="s">
        <v>5468</v>
      </c>
      <c r="G2881" s="184">
        <f>'6. Staff time'!AA92</f>
        <v>0</v>
      </c>
    </row>
    <row r="2882" spans="1:7" x14ac:dyDescent="0.3">
      <c r="A2882" s="181">
        <v>2881</v>
      </c>
      <c r="B2882" s="181" t="str">
        <f t="shared" si="69"/>
        <v>0-6.14-78</v>
      </c>
      <c r="C2882" s="182">
        <f>'1. General information'!$R$8</f>
        <v>0</v>
      </c>
      <c r="D2882" s="182" t="s">
        <v>445</v>
      </c>
      <c r="E2882" s="195" t="s">
        <v>5469</v>
      </c>
      <c r="F2882" s="182" t="s">
        <v>5470</v>
      </c>
      <c r="G2882" s="184">
        <f>'6. Staff time'!AA93</f>
        <v>0</v>
      </c>
    </row>
    <row r="2883" spans="1:7" x14ac:dyDescent="0.3">
      <c r="A2883" s="181">
        <v>2882</v>
      </c>
      <c r="B2883" s="181" t="str">
        <f t="shared" si="69"/>
        <v>0-6.14-79</v>
      </c>
      <c r="C2883" s="182">
        <f>'1. General information'!$R$8</f>
        <v>0</v>
      </c>
      <c r="D2883" s="182" t="s">
        <v>445</v>
      </c>
      <c r="E2883" s="195" t="s">
        <v>5471</v>
      </c>
      <c r="F2883" s="182" t="s">
        <v>5472</v>
      </c>
      <c r="G2883" s="184">
        <f>'6. Staff time'!AA94</f>
        <v>0</v>
      </c>
    </row>
    <row r="2884" spans="1:7" x14ac:dyDescent="0.3">
      <c r="A2884" s="181">
        <v>2883</v>
      </c>
      <c r="B2884" s="181" t="str">
        <f t="shared" si="69"/>
        <v>0-6.14-80</v>
      </c>
      <c r="C2884" s="182">
        <f>'1. General information'!$R$8</f>
        <v>0</v>
      </c>
      <c r="D2884" s="182" t="s">
        <v>445</v>
      </c>
      <c r="E2884" s="195" t="s">
        <v>5473</v>
      </c>
      <c r="F2884" s="182" t="s">
        <v>5474</v>
      </c>
      <c r="G2884" s="184">
        <f>'6. Staff time'!AA95</f>
        <v>0</v>
      </c>
    </row>
    <row r="2885" spans="1:7" x14ac:dyDescent="0.3">
      <c r="A2885" s="181">
        <v>2884</v>
      </c>
      <c r="B2885" s="181" t="str">
        <f t="shared" si="69"/>
        <v>0-6.14-81</v>
      </c>
      <c r="C2885" s="182">
        <f>'1. General information'!$R$8</f>
        <v>0</v>
      </c>
      <c r="D2885" s="182" t="s">
        <v>445</v>
      </c>
      <c r="E2885" s="195" t="s">
        <v>5475</v>
      </c>
      <c r="F2885" s="182" t="s">
        <v>5476</v>
      </c>
      <c r="G2885" s="184">
        <f>'6. Staff time'!AA96</f>
        <v>0</v>
      </c>
    </row>
    <row r="2886" spans="1:7" x14ac:dyDescent="0.3">
      <c r="A2886" s="181">
        <v>2885</v>
      </c>
      <c r="B2886" s="181" t="str">
        <f t="shared" si="69"/>
        <v>0-6.14-82</v>
      </c>
      <c r="C2886" s="182">
        <f>'1. General information'!$R$8</f>
        <v>0</v>
      </c>
      <c r="D2886" s="182" t="s">
        <v>445</v>
      </c>
      <c r="E2886" s="195" t="s">
        <v>5477</v>
      </c>
      <c r="F2886" s="182" t="s">
        <v>5478</v>
      </c>
      <c r="G2886" s="184">
        <f>'6. Staff time'!AA97</f>
        <v>0</v>
      </c>
    </row>
    <row r="2887" spans="1:7" x14ac:dyDescent="0.3">
      <c r="A2887" s="181">
        <v>2886</v>
      </c>
      <c r="B2887" s="181" t="str">
        <f t="shared" si="69"/>
        <v>0-6.14-83</v>
      </c>
      <c r="C2887" s="182">
        <f>'1. General information'!$R$8</f>
        <v>0</v>
      </c>
      <c r="D2887" s="182" t="s">
        <v>445</v>
      </c>
      <c r="E2887" s="195" t="s">
        <v>5479</v>
      </c>
      <c r="F2887" s="182" t="s">
        <v>5480</v>
      </c>
      <c r="G2887" s="184">
        <f>'6. Staff time'!AA98</f>
        <v>0</v>
      </c>
    </row>
    <row r="2888" spans="1:7" x14ac:dyDescent="0.3">
      <c r="A2888" s="181">
        <v>2887</v>
      </c>
      <c r="B2888" s="181" t="str">
        <f t="shared" si="69"/>
        <v>0-6.14-84</v>
      </c>
      <c r="C2888" s="182">
        <f>'1. General information'!$R$8</f>
        <v>0</v>
      </c>
      <c r="D2888" s="182" t="s">
        <v>445</v>
      </c>
      <c r="E2888" s="195" t="s">
        <v>5481</v>
      </c>
      <c r="F2888" s="182" t="s">
        <v>5482</v>
      </c>
      <c r="G2888" s="184">
        <f>'6. Staff time'!AA99</f>
        <v>0</v>
      </c>
    </row>
    <row r="2889" spans="1:7" x14ac:dyDescent="0.3">
      <c r="A2889" s="181">
        <v>2888</v>
      </c>
      <c r="B2889" s="181" t="str">
        <f t="shared" si="69"/>
        <v>0-6.14-85</v>
      </c>
      <c r="C2889" s="182">
        <f>'1. General information'!$R$8</f>
        <v>0</v>
      </c>
      <c r="D2889" s="182" t="s">
        <v>445</v>
      </c>
      <c r="E2889" s="195" t="s">
        <v>5483</v>
      </c>
      <c r="F2889" s="182" t="s">
        <v>5484</v>
      </c>
      <c r="G2889" s="184">
        <f>'6. Staff time'!AA100</f>
        <v>0</v>
      </c>
    </row>
    <row r="2890" spans="1:7" x14ac:dyDescent="0.3">
      <c r="A2890" s="181">
        <v>2889</v>
      </c>
      <c r="B2890" s="181" t="str">
        <f t="shared" si="69"/>
        <v>0-6.14-86</v>
      </c>
      <c r="C2890" s="182">
        <f>'1. General information'!$R$8</f>
        <v>0</v>
      </c>
      <c r="D2890" s="182" t="s">
        <v>445</v>
      </c>
      <c r="E2890" s="195" t="s">
        <v>5485</v>
      </c>
      <c r="F2890" s="182" t="s">
        <v>5486</v>
      </c>
      <c r="G2890" s="184">
        <f>'6. Staff time'!AA101</f>
        <v>0</v>
      </c>
    </row>
    <row r="2891" spans="1:7" x14ac:dyDescent="0.3">
      <c r="A2891" s="181">
        <v>2890</v>
      </c>
      <c r="B2891" s="181" t="str">
        <f t="shared" si="69"/>
        <v>0-6.14-87</v>
      </c>
      <c r="C2891" s="182">
        <f>'1. General information'!$R$8</f>
        <v>0</v>
      </c>
      <c r="D2891" s="182" t="s">
        <v>445</v>
      </c>
      <c r="E2891" s="195" t="s">
        <v>5487</v>
      </c>
      <c r="F2891" s="182" t="s">
        <v>5488</v>
      </c>
      <c r="G2891" s="184">
        <f>'6. Staff time'!AA102</f>
        <v>0</v>
      </c>
    </row>
    <row r="2892" spans="1:7" x14ac:dyDescent="0.3">
      <c r="A2892" s="181">
        <v>2891</v>
      </c>
      <c r="B2892" s="181" t="str">
        <f t="shared" si="69"/>
        <v>0-6.14-88</v>
      </c>
      <c r="C2892" s="182">
        <f>'1. General information'!$R$8</f>
        <v>0</v>
      </c>
      <c r="D2892" s="182" t="s">
        <v>445</v>
      </c>
      <c r="E2892" s="195" t="s">
        <v>5489</v>
      </c>
      <c r="F2892" s="182" t="s">
        <v>5490</v>
      </c>
      <c r="G2892" s="184">
        <f>'6. Staff time'!AA103</f>
        <v>0</v>
      </c>
    </row>
    <row r="2893" spans="1:7" x14ac:dyDescent="0.3">
      <c r="A2893" s="181">
        <v>2892</v>
      </c>
      <c r="B2893" s="181" t="str">
        <f t="shared" si="69"/>
        <v>0-6.14-89</v>
      </c>
      <c r="C2893" s="182">
        <f>'1. General information'!$R$8</f>
        <v>0</v>
      </c>
      <c r="D2893" s="182" t="s">
        <v>445</v>
      </c>
      <c r="E2893" s="195" t="s">
        <v>5491</v>
      </c>
      <c r="F2893" s="182" t="s">
        <v>5492</v>
      </c>
      <c r="G2893" s="184">
        <f>'6. Staff time'!AA104</f>
        <v>0</v>
      </c>
    </row>
    <row r="2894" spans="1:7" x14ac:dyDescent="0.3">
      <c r="A2894" s="181">
        <v>2893</v>
      </c>
      <c r="B2894" s="181" t="str">
        <f t="shared" si="69"/>
        <v>0-6.14-90</v>
      </c>
      <c r="C2894" s="182">
        <f>'1. General information'!$R$8</f>
        <v>0</v>
      </c>
      <c r="D2894" s="182" t="s">
        <v>445</v>
      </c>
      <c r="E2894" s="195" t="s">
        <v>5493</v>
      </c>
      <c r="F2894" s="182" t="s">
        <v>5494</v>
      </c>
      <c r="G2894" s="184">
        <f>'6. Staff time'!AA105</f>
        <v>0</v>
      </c>
    </row>
    <row r="2895" spans="1:7" x14ac:dyDescent="0.3">
      <c r="A2895" s="181">
        <v>2894</v>
      </c>
      <c r="B2895" s="181" t="str">
        <f t="shared" si="69"/>
        <v>0-6.14-91</v>
      </c>
      <c r="C2895" s="182">
        <f>'1. General information'!$R$8</f>
        <v>0</v>
      </c>
      <c r="D2895" s="182" t="s">
        <v>445</v>
      </c>
      <c r="E2895" s="195" t="s">
        <v>5495</v>
      </c>
      <c r="F2895" s="182" t="s">
        <v>5496</v>
      </c>
      <c r="G2895" s="184">
        <f>'6. Staff time'!AA106</f>
        <v>0</v>
      </c>
    </row>
    <row r="2896" spans="1:7" x14ac:dyDescent="0.3">
      <c r="A2896" s="181">
        <v>2895</v>
      </c>
      <c r="B2896" s="181" t="str">
        <f t="shared" si="69"/>
        <v>0-6.14-92</v>
      </c>
      <c r="C2896" s="182">
        <f>'1. General information'!$R$8</f>
        <v>0</v>
      </c>
      <c r="D2896" s="182" t="s">
        <v>445</v>
      </c>
      <c r="E2896" s="195" t="s">
        <v>5497</v>
      </c>
      <c r="F2896" s="182" t="s">
        <v>5498</v>
      </c>
      <c r="G2896" s="184">
        <f>'6. Staff time'!AA107</f>
        <v>0</v>
      </c>
    </row>
    <row r="2897" spans="1:7" x14ac:dyDescent="0.3">
      <c r="A2897" s="181">
        <v>2896</v>
      </c>
      <c r="B2897" s="181" t="str">
        <f t="shared" si="69"/>
        <v>0-6.14-93</v>
      </c>
      <c r="C2897" s="182">
        <f>'1. General information'!$R$8</f>
        <v>0</v>
      </c>
      <c r="D2897" s="182" t="s">
        <v>445</v>
      </c>
      <c r="E2897" s="195" t="s">
        <v>5499</v>
      </c>
      <c r="F2897" s="182" t="s">
        <v>5500</v>
      </c>
      <c r="G2897" s="184">
        <f>'6. Staff time'!AA108</f>
        <v>0</v>
      </c>
    </row>
    <row r="2898" spans="1:7" x14ac:dyDescent="0.3">
      <c r="A2898" s="181">
        <v>2897</v>
      </c>
      <c r="B2898" s="181" t="str">
        <f t="shared" si="69"/>
        <v>0-6.14-94</v>
      </c>
      <c r="C2898" s="182">
        <f>'1. General information'!$R$8</f>
        <v>0</v>
      </c>
      <c r="D2898" s="182" t="s">
        <v>445</v>
      </c>
      <c r="E2898" s="195" t="s">
        <v>5501</v>
      </c>
      <c r="F2898" s="182" t="s">
        <v>5502</v>
      </c>
      <c r="G2898" s="184">
        <f>'6. Staff time'!AA109</f>
        <v>0</v>
      </c>
    </row>
    <row r="2899" spans="1:7" x14ac:dyDescent="0.3">
      <c r="A2899" s="181">
        <v>2898</v>
      </c>
      <c r="B2899" s="181" t="str">
        <f t="shared" si="69"/>
        <v>0-6.14-95</v>
      </c>
      <c r="C2899" s="182">
        <f>'1. General information'!$R$8</f>
        <v>0</v>
      </c>
      <c r="D2899" s="182" t="s">
        <v>445</v>
      </c>
      <c r="E2899" s="195" t="s">
        <v>5503</v>
      </c>
      <c r="F2899" s="182" t="s">
        <v>5504</v>
      </c>
      <c r="G2899" s="184">
        <f>'6. Staff time'!AA110</f>
        <v>0</v>
      </c>
    </row>
    <row r="2900" spans="1:7" x14ac:dyDescent="0.3">
      <c r="A2900" s="181">
        <v>2899</v>
      </c>
      <c r="B2900" s="181" t="str">
        <f t="shared" si="69"/>
        <v>0-6.14-96</v>
      </c>
      <c r="C2900" s="182">
        <f>'1. General information'!$R$8</f>
        <v>0</v>
      </c>
      <c r="D2900" s="182" t="s">
        <v>445</v>
      </c>
      <c r="E2900" s="195" t="s">
        <v>5505</v>
      </c>
      <c r="F2900" s="182" t="s">
        <v>5506</v>
      </c>
      <c r="G2900" s="184">
        <f>'6. Staff time'!AA111</f>
        <v>0</v>
      </c>
    </row>
    <row r="2901" spans="1:7" x14ac:dyDescent="0.3">
      <c r="A2901" s="181">
        <v>2900</v>
      </c>
      <c r="B2901" s="181" t="str">
        <f t="shared" si="69"/>
        <v>0-6.14-97</v>
      </c>
      <c r="C2901" s="182">
        <f>'1. General information'!$R$8</f>
        <v>0</v>
      </c>
      <c r="D2901" s="182" t="s">
        <v>445</v>
      </c>
      <c r="E2901" s="195" t="s">
        <v>5507</v>
      </c>
      <c r="F2901" s="182" t="s">
        <v>5508</v>
      </c>
      <c r="G2901" s="184">
        <f>'6. Staff time'!AA112</f>
        <v>0</v>
      </c>
    </row>
    <row r="2902" spans="1:7" x14ac:dyDescent="0.3">
      <c r="A2902" s="181">
        <v>2901</v>
      </c>
      <c r="B2902" s="181" t="str">
        <f t="shared" si="69"/>
        <v>0-6.14-98</v>
      </c>
      <c r="C2902" s="182">
        <f>'1. General information'!$R$8</f>
        <v>0</v>
      </c>
      <c r="D2902" s="182" t="s">
        <v>445</v>
      </c>
      <c r="E2902" s="195" t="s">
        <v>5509</v>
      </c>
      <c r="F2902" s="182" t="s">
        <v>5510</v>
      </c>
      <c r="G2902" s="184">
        <f>'6. Staff time'!AA113</f>
        <v>0</v>
      </c>
    </row>
    <row r="2903" spans="1:7" x14ac:dyDescent="0.3">
      <c r="A2903" s="181">
        <v>2902</v>
      </c>
      <c r="B2903" s="181" t="str">
        <f t="shared" si="69"/>
        <v>0-6.14-99</v>
      </c>
      <c r="C2903" s="182">
        <f>'1. General information'!$R$8</f>
        <v>0</v>
      </c>
      <c r="D2903" s="182" t="s">
        <v>445</v>
      </c>
      <c r="E2903" s="195" t="s">
        <v>5511</v>
      </c>
      <c r="F2903" s="182" t="s">
        <v>5512</v>
      </c>
      <c r="G2903" s="184">
        <f>'6. Staff time'!AA114</f>
        <v>0</v>
      </c>
    </row>
    <row r="2904" spans="1:7" x14ac:dyDescent="0.3">
      <c r="A2904" s="181">
        <v>2903</v>
      </c>
      <c r="B2904" s="181" t="str">
        <f t="shared" si="69"/>
        <v>0-6.14-100</v>
      </c>
      <c r="C2904" s="182">
        <f>'1. General information'!$R$8</f>
        <v>0</v>
      </c>
      <c r="D2904" s="182" t="s">
        <v>445</v>
      </c>
      <c r="E2904" s="195" t="s">
        <v>5513</v>
      </c>
      <c r="F2904" s="182" t="s">
        <v>5514</v>
      </c>
      <c r="G2904" s="184">
        <f>'6. Staff time'!AA115</f>
        <v>0</v>
      </c>
    </row>
    <row r="2905" spans="1:7" x14ac:dyDescent="0.3">
      <c r="A2905" s="181">
        <v>2904</v>
      </c>
      <c r="B2905" s="181" t="str">
        <f t="shared" si="69"/>
        <v>0-6.14-101</v>
      </c>
      <c r="C2905" s="182">
        <f>'1. General information'!$R$8</f>
        <v>0</v>
      </c>
      <c r="D2905" s="182" t="s">
        <v>445</v>
      </c>
      <c r="E2905" s="195" t="s">
        <v>5515</v>
      </c>
      <c r="F2905" s="182" t="s">
        <v>5516</v>
      </c>
      <c r="G2905" s="184">
        <f>'6. Staff time'!AA116</f>
        <v>0</v>
      </c>
    </row>
    <row r="2906" spans="1:7" x14ac:dyDescent="0.3">
      <c r="A2906" s="181">
        <v>2905</v>
      </c>
      <c r="B2906" s="181" t="str">
        <f t="shared" si="69"/>
        <v>0-6.14-102</v>
      </c>
      <c r="C2906" s="182">
        <f>'1. General information'!$R$8</f>
        <v>0</v>
      </c>
      <c r="D2906" s="182" t="s">
        <v>445</v>
      </c>
      <c r="E2906" s="195" t="s">
        <v>5517</v>
      </c>
      <c r="F2906" s="182" t="s">
        <v>5518</v>
      </c>
      <c r="G2906" s="184">
        <f>'6. Staff time'!AA117</f>
        <v>0</v>
      </c>
    </row>
    <row r="2907" spans="1:7" x14ac:dyDescent="0.3">
      <c r="A2907" s="181">
        <v>2906</v>
      </c>
      <c r="B2907" s="181" t="str">
        <f t="shared" si="69"/>
        <v>0-6.14-103</v>
      </c>
      <c r="C2907" s="182">
        <f>'1. General information'!$R$8</f>
        <v>0</v>
      </c>
      <c r="D2907" s="182" t="s">
        <v>445</v>
      </c>
      <c r="E2907" s="195" t="s">
        <v>5519</v>
      </c>
      <c r="F2907" s="182" t="s">
        <v>5520</v>
      </c>
      <c r="G2907" s="184">
        <f>'6. Staff time'!AA118</f>
        <v>0</v>
      </c>
    </row>
    <row r="2908" spans="1:7" x14ac:dyDescent="0.3">
      <c r="A2908" s="181">
        <v>2907</v>
      </c>
      <c r="B2908" s="181" t="str">
        <f t="shared" si="69"/>
        <v>0-6.14-104</v>
      </c>
      <c r="C2908" s="182">
        <f>'1. General information'!$R$8</f>
        <v>0</v>
      </c>
      <c r="D2908" s="182" t="s">
        <v>445</v>
      </c>
      <c r="E2908" s="195" t="s">
        <v>5521</v>
      </c>
      <c r="F2908" s="182" t="s">
        <v>5522</v>
      </c>
      <c r="G2908" s="184">
        <f>'6. Staff time'!AA119</f>
        <v>0</v>
      </c>
    </row>
    <row r="2909" spans="1:7" x14ac:dyDescent="0.3">
      <c r="A2909" s="181">
        <v>2908</v>
      </c>
      <c r="B2909" s="181" t="str">
        <f t="shared" si="69"/>
        <v>0-6.14-105</v>
      </c>
      <c r="C2909" s="182">
        <f>'1. General information'!$R$8</f>
        <v>0</v>
      </c>
      <c r="D2909" s="182" t="s">
        <v>445</v>
      </c>
      <c r="E2909" s="195" t="s">
        <v>5523</v>
      </c>
      <c r="F2909" s="182" t="s">
        <v>5524</v>
      </c>
      <c r="G2909" s="184">
        <f>'6. Staff time'!AA120</f>
        <v>0</v>
      </c>
    </row>
    <row r="2910" spans="1:7" x14ac:dyDescent="0.3">
      <c r="A2910" s="181">
        <v>2909</v>
      </c>
      <c r="B2910" s="181" t="str">
        <f t="shared" si="69"/>
        <v>0-6.14-106</v>
      </c>
      <c r="C2910" s="182">
        <f>'1. General information'!$R$8</f>
        <v>0</v>
      </c>
      <c r="D2910" s="182" t="s">
        <v>445</v>
      </c>
      <c r="E2910" s="195" t="s">
        <v>5525</v>
      </c>
      <c r="F2910" s="182" t="s">
        <v>5526</v>
      </c>
      <c r="G2910" s="184">
        <f>'6. Staff time'!AA121</f>
        <v>0</v>
      </c>
    </row>
    <row r="2911" spans="1:7" x14ac:dyDescent="0.3">
      <c r="A2911" s="181">
        <v>2910</v>
      </c>
      <c r="B2911" s="181" t="str">
        <f t="shared" si="69"/>
        <v>0-6.14-107</v>
      </c>
      <c r="C2911" s="182">
        <f>'1. General information'!$R$8</f>
        <v>0</v>
      </c>
      <c r="D2911" s="182" t="s">
        <v>445</v>
      </c>
      <c r="E2911" s="195" t="s">
        <v>5527</v>
      </c>
      <c r="F2911" s="182" t="s">
        <v>5528</v>
      </c>
      <c r="G2911" s="184">
        <f>'6. Staff time'!AA122</f>
        <v>0</v>
      </c>
    </row>
    <row r="2912" spans="1:7" x14ac:dyDescent="0.3">
      <c r="A2912" s="181">
        <v>2911</v>
      </c>
      <c r="B2912" s="181" t="str">
        <f t="shared" si="69"/>
        <v>0-6.14-108</v>
      </c>
      <c r="C2912" s="182">
        <f>'1. General information'!$R$8</f>
        <v>0</v>
      </c>
      <c r="D2912" s="182" t="s">
        <v>445</v>
      </c>
      <c r="E2912" s="195" t="s">
        <v>5529</v>
      </c>
      <c r="F2912" s="182" t="s">
        <v>5530</v>
      </c>
      <c r="G2912" s="184">
        <f>'6. Staff time'!AA123</f>
        <v>0</v>
      </c>
    </row>
    <row r="2913" spans="1:7" x14ac:dyDescent="0.3">
      <c r="A2913" s="181">
        <v>2912</v>
      </c>
      <c r="B2913" s="181" t="str">
        <f t="shared" si="69"/>
        <v>0-6.14-109</v>
      </c>
      <c r="C2913" s="182">
        <f>'1. General information'!$R$8</f>
        <v>0</v>
      </c>
      <c r="D2913" s="182" t="s">
        <v>445</v>
      </c>
      <c r="E2913" s="195" t="s">
        <v>5531</v>
      </c>
      <c r="F2913" s="182" t="s">
        <v>5532</v>
      </c>
      <c r="G2913" s="184">
        <f>'6. Staff time'!AA124</f>
        <v>0</v>
      </c>
    </row>
    <row r="2914" spans="1:7" x14ac:dyDescent="0.3">
      <c r="A2914" s="181">
        <v>2913</v>
      </c>
      <c r="B2914" s="181" t="str">
        <f t="shared" si="69"/>
        <v>0-6.14-110</v>
      </c>
      <c r="C2914" s="182">
        <f>'1. General information'!$R$8</f>
        <v>0</v>
      </c>
      <c r="D2914" s="182" t="s">
        <v>445</v>
      </c>
      <c r="E2914" s="195" t="s">
        <v>5533</v>
      </c>
      <c r="F2914" s="182" t="s">
        <v>5534</v>
      </c>
      <c r="G2914" s="184">
        <f>'6. Staff time'!AA125</f>
        <v>0</v>
      </c>
    </row>
    <row r="2915" spans="1:7" x14ac:dyDescent="0.3">
      <c r="A2915" s="181">
        <v>2914</v>
      </c>
      <c r="B2915" s="181" t="str">
        <f t="shared" si="69"/>
        <v>0-6.14-111</v>
      </c>
      <c r="C2915" s="182">
        <f>'1. General information'!$R$8</f>
        <v>0</v>
      </c>
      <c r="D2915" s="182" t="s">
        <v>445</v>
      </c>
      <c r="E2915" s="195" t="s">
        <v>5535</v>
      </c>
      <c r="F2915" s="182" t="s">
        <v>5536</v>
      </c>
      <c r="G2915" s="184">
        <f>'6. Staff time'!AA126</f>
        <v>0</v>
      </c>
    </row>
    <row r="2916" spans="1:7" x14ac:dyDescent="0.3">
      <c r="A2916" s="181">
        <v>2915</v>
      </c>
      <c r="B2916" s="181" t="str">
        <f t="shared" si="69"/>
        <v>0-6.14-112</v>
      </c>
      <c r="C2916" s="182">
        <f>'1. General information'!$R$8</f>
        <v>0</v>
      </c>
      <c r="D2916" s="182" t="s">
        <v>445</v>
      </c>
      <c r="E2916" s="195" t="s">
        <v>5537</v>
      </c>
      <c r="F2916" s="182" t="s">
        <v>5538</v>
      </c>
      <c r="G2916" s="184">
        <f>'6. Staff time'!AA127</f>
        <v>0</v>
      </c>
    </row>
    <row r="2917" spans="1:7" x14ac:dyDescent="0.3">
      <c r="A2917" s="181">
        <v>2916</v>
      </c>
      <c r="B2917" s="181" t="str">
        <f t="shared" si="69"/>
        <v>0-6.14-113</v>
      </c>
      <c r="C2917" s="182">
        <f>'1. General information'!$R$8</f>
        <v>0</v>
      </c>
      <c r="D2917" s="182" t="s">
        <v>445</v>
      </c>
      <c r="E2917" s="195" t="s">
        <v>5539</v>
      </c>
      <c r="F2917" s="182" t="s">
        <v>5540</v>
      </c>
      <c r="G2917" s="184">
        <f>'6. Staff time'!AA128</f>
        <v>0</v>
      </c>
    </row>
    <row r="2918" spans="1:7" x14ac:dyDescent="0.3">
      <c r="A2918" s="181">
        <v>2917</v>
      </c>
      <c r="B2918" s="181" t="str">
        <f t="shared" si="69"/>
        <v>0-6.14-114</v>
      </c>
      <c r="C2918" s="182">
        <f>'1. General information'!$R$8</f>
        <v>0</v>
      </c>
      <c r="D2918" s="182" t="s">
        <v>445</v>
      </c>
      <c r="E2918" s="195" t="s">
        <v>5541</v>
      </c>
      <c r="F2918" s="182" t="s">
        <v>5542</v>
      </c>
      <c r="G2918" s="184">
        <f>'6. Staff time'!AA129</f>
        <v>0</v>
      </c>
    </row>
    <row r="2919" spans="1:7" x14ac:dyDescent="0.3">
      <c r="A2919" s="181">
        <v>2918</v>
      </c>
      <c r="B2919" s="181" t="str">
        <f t="shared" si="69"/>
        <v>0-6.14-115</v>
      </c>
      <c r="C2919" s="182">
        <f>'1. General information'!$R$8</f>
        <v>0</v>
      </c>
      <c r="D2919" s="182" t="s">
        <v>445</v>
      </c>
      <c r="E2919" s="195" t="s">
        <v>5543</v>
      </c>
      <c r="F2919" s="182" t="s">
        <v>5544</v>
      </c>
      <c r="G2919" s="184">
        <f>'6. Staff time'!AA130</f>
        <v>0</v>
      </c>
    </row>
    <row r="2920" spans="1:7" x14ac:dyDescent="0.3">
      <c r="A2920" s="181">
        <v>2919</v>
      </c>
      <c r="B2920" s="181" t="str">
        <f t="shared" si="69"/>
        <v>0-6.14-116</v>
      </c>
      <c r="C2920" s="182">
        <f>'1. General information'!$R$8</f>
        <v>0</v>
      </c>
      <c r="D2920" s="182" t="s">
        <v>445</v>
      </c>
      <c r="E2920" s="195" t="s">
        <v>5545</v>
      </c>
      <c r="F2920" s="182" t="s">
        <v>5546</v>
      </c>
      <c r="G2920" s="184">
        <f>'6. Staff time'!AA131</f>
        <v>0</v>
      </c>
    </row>
    <row r="2921" spans="1:7" x14ac:dyDescent="0.3">
      <c r="A2921" s="181">
        <v>2920</v>
      </c>
      <c r="B2921" s="181" t="str">
        <f t="shared" si="69"/>
        <v>0-6.14-117</v>
      </c>
      <c r="C2921" s="182">
        <f>'1. General information'!$R$8</f>
        <v>0</v>
      </c>
      <c r="D2921" s="182" t="s">
        <v>445</v>
      </c>
      <c r="E2921" s="195" t="s">
        <v>5547</v>
      </c>
      <c r="F2921" s="182" t="s">
        <v>5548</v>
      </c>
      <c r="G2921" s="184">
        <f>'6. Staff time'!AA132</f>
        <v>0</v>
      </c>
    </row>
    <row r="2922" spans="1:7" x14ac:dyDescent="0.3">
      <c r="A2922" s="181">
        <v>2921</v>
      </c>
      <c r="B2922" s="181" t="str">
        <f t="shared" si="69"/>
        <v>0-6.14-118</v>
      </c>
      <c r="C2922" s="182">
        <f>'1. General information'!$R$8</f>
        <v>0</v>
      </c>
      <c r="D2922" s="182" t="s">
        <v>445</v>
      </c>
      <c r="E2922" s="195" t="s">
        <v>5549</v>
      </c>
      <c r="F2922" s="182" t="s">
        <v>5550</v>
      </c>
      <c r="G2922" s="184">
        <f>'6. Staff time'!AA133</f>
        <v>0</v>
      </c>
    </row>
    <row r="2923" spans="1:7" x14ac:dyDescent="0.3">
      <c r="A2923" s="181">
        <v>2922</v>
      </c>
      <c r="B2923" s="181" t="str">
        <f t="shared" si="69"/>
        <v>0-6.14-119</v>
      </c>
      <c r="C2923" s="182">
        <f>'1. General information'!$R$8</f>
        <v>0</v>
      </c>
      <c r="D2923" s="182" t="s">
        <v>445</v>
      </c>
      <c r="E2923" s="195" t="s">
        <v>5551</v>
      </c>
      <c r="F2923" s="182" t="s">
        <v>5552</v>
      </c>
      <c r="G2923" s="184">
        <f>'6. Staff time'!AA134</f>
        <v>0</v>
      </c>
    </row>
    <row r="2924" spans="1:7" x14ac:dyDescent="0.3">
      <c r="A2924" s="181">
        <v>2923</v>
      </c>
      <c r="B2924" s="181" t="str">
        <f t="shared" si="69"/>
        <v>0-6.14-120</v>
      </c>
      <c r="C2924" s="182">
        <f>'1. General information'!$R$8</f>
        <v>0</v>
      </c>
      <c r="D2924" s="182" t="s">
        <v>445</v>
      </c>
      <c r="E2924" s="195" t="s">
        <v>5553</v>
      </c>
      <c r="F2924" s="182" t="s">
        <v>5554</v>
      </c>
      <c r="G2924" s="184">
        <f>'6. Staff time'!AA135</f>
        <v>0</v>
      </c>
    </row>
    <row r="2925" spans="1:7" x14ac:dyDescent="0.3">
      <c r="A2925" s="181">
        <v>2924</v>
      </c>
      <c r="B2925" s="181" t="str">
        <f t="shared" si="69"/>
        <v>0-6.14-121</v>
      </c>
      <c r="C2925" s="182">
        <f>'1. General information'!$R$8</f>
        <v>0</v>
      </c>
      <c r="D2925" s="182" t="s">
        <v>445</v>
      </c>
      <c r="E2925" s="195" t="s">
        <v>5555</v>
      </c>
      <c r="F2925" s="182" t="s">
        <v>5556</v>
      </c>
      <c r="G2925" s="184">
        <f>'6. Staff time'!AA136</f>
        <v>0</v>
      </c>
    </row>
    <row r="2926" spans="1:7" x14ac:dyDescent="0.3">
      <c r="A2926" s="181">
        <v>2925</v>
      </c>
      <c r="B2926" s="181" t="str">
        <f t="shared" si="69"/>
        <v>0-6.14-122</v>
      </c>
      <c r="C2926" s="182">
        <f>'1. General information'!$R$8</f>
        <v>0</v>
      </c>
      <c r="D2926" s="182" t="s">
        <v>445</v>
      </c>
      <c r="E2926" s="195" t="s">
        <v>5557</v>
      </c>
      <c r="F2926" s="182" t="s">
        <v>5558</v>
      </c>
      <c r="G2926" s="184">
        <f>'6. Staff time'!AA137</f>
        <v>0</v>
      </c>
    </row>
    <row r="2927" spans="1:7" x14ac:dyDescent="0.3">
      <c r="A2927" s="181">
        <v>2926</v>
      </c>
      <c r="B2927" s="181" t="str">
        <f t="shared" si="69"/>
        <v>0-6.14-123</v>
      </c>
      <c r="C2927" s="182">
        <f>'1. General information'!$R$8</f>
        <v>0</v>
      </c>
      <c r="D2927" s="182" t="s">
        <v>445</v>
      </c>
      <c r="E2927" s="195" t="s">
        <v>5559</v>
      </c>
      <c r="F2927" s="182" t="s">
        <v>5560</v>
      </c>
      <c r="G2927" s="184">
        <f>'6. Staff time'!AA138</f>
        <v>0</v>
      </c>
    </row>
    <row r="2928" spans="1:7" x14ac:dyDescent="0.3">
      <c r="A2928" s="181">
        <v>2927</v>
      </c>
      <c r="B2928" s="181" t="str">
        <f t="shared" si="69"/>
        <v>0-6.14-124</v>
      </c>
      <c r="C2928" s="182">
        <f>'1. General information'!$R$8</f>
        <v>0</v>
      </c>
      <c r="D2928" s="182" t="s">
        <v>445</v>
      </c>
      <c r="E2928" s="195" t="s">
        <v>5561</v>
      </c>
      <c r="F2928" s="182" t="s">
        <v>5562</v>
      </c>
      <c r="G2928" s="184">
        <f>'6. Staff time'!AA139</f>
        <v>0</v>
      </c>
    </row>
    <row r="2929" spans="1:7" x14ac:dyDescent="0.3">
      <c r="A2929" s="181">
        <v>2928</v>
      </c>
      <c r="B2929" s="181" t="str">
        <f t="shared" si="69"/>
        <v>0-6.14-125</v>
      </c>
      <c r="C2929" s="182">
        <f>'1. General information'!$R$8</f>
        <v>0</v>
      </c>
      <c r="D2929" s="182" t="s">
        <v>445</v>
      </c>
      <c r="E2929" s="195" t="s">
        <v>5563</v>
      </c>
      <c r="F2929" s="182" t="s">
        <v>5564</v>
      </c>
      <c r="G2929" s="184">
        <f>'6. Staff time'!AA140</f>
        <v>0</v>
      </c>
    </row>
    <row r="2930" spans="1:7" x14ac:dyDescent="0.3">
      <c r="A2930" s="181">
        <v>2929</v>
      </c>
      <c r="B2930" s="181" t="str">
        <f t="shared" si="69"/>
        <v>0-6.14-126</v>
      </c>
      <c r="C2930" s="182">
        <f>'1. General information'!$R$8</f>
        <v>0</v>
      </c>
      <c r="D2930" s="182" t="s">
        <v>445</v>
      </c>
      <c r="E2930" s="195" t="s">
        <v>5565</v>
      </c>
      <c r="F2930" s="182" t="s">
        <v>5566</v>
      </c>
      <c r="G2930" s="184">
        <f>'6. Staff time'!AA141</f>
        <v>0</v>
      </c>
    </row>
    <row r="2931" spans="1:7" x14ac:dyDescent="0.3">
      <c r="A2931" s="181">
        <v>2930</v>
      </c>
      <c r="B2931" s="181" t="str">
        <f t="shared" si="69"/>
        <v>0-6.14-127</v>
      </c>
      <c r="C2931" s="182">
        <f>'1. General information'!$R$8</f>
        <v>0</v>
      </c>
      <c r="D2931" s="182" t="s">
        <v>445</v>
      </c>
      <c r="E2931" s="195" t="s">
        <v>5567</v>
      </c>
      <c r="F2931" s="182" t="s">
        <v>5568</v>
      </c>
      <c r="G2931" s="184">
        <f>'6. Staff time'!AA142</f>
        <v>0</v>
      </c>
    </row>
    <row r="2932" spans="1:7" x14ac:dyDescent="0.3">
      <c r="A2932" s="181">
        <v>2931</v>
      </c>
      <c r="B2932" s="181" t="str">
        <f t="shared" ref="B2932:B2995" si="70">CONCATENATE(LEFT(C2932,2),"-",E2932)</f>
        <v>0-6.14-128</v>
      </c>
      <c r="C2932" s="182">
        <f>'1. General information'!$R$8</f>
        <v>0</v>
      </c>
      <c r="D2932" s="182" t="s">
        <v>445</v>
      </c>
      <c r="E2932" s="195" t="s">
        <v>5569</v>
      </c>
      <c r="F2932" s="182" t="s">
        <v>5570</v>
      </c>
      <c r="G2932" s="184">
        <f>'6. Staff time'!AA143</f>
        <v>0</v>
      </c>
    </row>
    <row r="2933" spans="1:7" x14ac:dyDescent="0.3">
      <c r="A2933" s="181">
        <v>2932</v>
      </c>
      <c r="B2933" s="181" t="str">
        <f t="shared" si="70"/>
        <v>0-6.14-129</v>
      </c>
      <c r="C2933" s="182">
        <f>'1. General information'!$R$8</f>
        <v>0</v>
      </c>
      <c r="D2933" s="182" t="s">
        <v>445</v>
      </c>
      <c r="E2933" s="195" t="s">
        <v>5571</v>
      </c>
      <c r="F2933" s="182" t="s">
        <v>5572</v>
      </c>
      <c r="G2933" s="184">
        <f>'6. Staff time'!AA144</f>
        <v>0</v>
      </c>
    </row>
    <row r="2934" spans="1:7" x14ac:dyDescent="0.3">
      <c r="A2934" s="181">
        <v>2933</v>
      </c>
      <c r="B2934" s="181" t="str">
        <f t="shared" si="70"/>
        <v>0-6.14-130</v>
      </c>
      <c r="C2934" s="182">
        <f>'1. General information'!$R$8</f>
        <v>0</v>
      </c>
      <c r="D2934" s="182" t="s">
        <v>445</v>
      </c>
      <c r="E2934" s="195" t="s">
        <v>5573</v>
      </c>
      <c r="F2934" s="182" t="s">
        <v>5574</v>
      </c>
      <c r="G2934" s="184">
        <f>'6. Staff time'!AA145</f>
        <v>0</v>
      </c>
    </row>
    <row r="2935" spans="1:7" x14ac:dyDescent="0.3">
      <c r="A2935" s="181">
        <v>2934</v>
      </c>
      <c r="B2935" s="181" t="str">
        <f t="shared" si="70"/>
        <v>0-6.15-1</v>
      </c>
      <c r="C2935" s="182">
        <f>'1. General information'!$R$8</f>
        <v>0</v>
      </c>
      <c r="D2935" s="182" t="s">
        <v>445</v>
      </c>
      <c r="E2935" s="183" t="s">
        <v>5575</v>
      </c>
      <c r="F2935" s="182" t="s">
        <v>5576</v>
      </c>
      <c r="G2935" s="196">
        <f>'6. Staff time'!I152</f>
        <v>0</v>
      </c>
    </row>
    <row r="2936" spans="1:7" x14ac:dyDescent="0.3">
      <c r="A2936" s="181">
        <v>2935</v>
      </c>
      <c r="B2936" s="181" t="str">
        <f t="shared" si="70"/>
        <v>0-6.15-2</v>
      </c>
      <c r="C2936" s="182">
        <f>'1. General information'!$R$8</f>
        <v>0</v>
      </c>
      <c r="D2936" s="182" t="s">
        <v>445</v>
      </c>
      <c r="E2936" s="183" t="s">
        <v>5577</v>
      </c>
      <c r="F2936" s="182" t="s">
        <v>5578</v>
      </c>
      <c r="G2936" s="196">
        <f>'6. Staff time'!I153</f>
        <v>0</v>
      </c>
    </row>
    <row r="2937" spans="1:7" x14ac:dyDescent="0.3">
      <c r="A2937" s="181">
        <v>2936</v>
      </c>
      <c r="B2937" s="181" t="str">
        <f t="shared" si="70"/>
        <v>0-6.15-3</v>
      </c>
      <c r="C2937" s="182">
        <f>'1. General information'!$R$8</f>
        <v>0</v>
      </c>
      <c r="D2937" s="182" t="s">
        <v>445</v>
      </c>
      <c r="E2937" s="183" t="s">
        <v>5579</v>
      </c>
      <c r="F2937" s="182" t="s">
        <v>5580</v>
      </c>
      <c r="G2937" s="196">
        <f>'6. Staff time'!I154</f>
        <v>0</v>
      </c>
    </row>
    <row r="2938" spans="1:7" x14ac:dyDescent="0.3">
      <c r="A2938" s="181">
        <v>2937</v>
      </c>
      <c r="B2938" s="181" t="str">
        <f t="shared" si="70"/>
        <v>0-6.15-4</v>
      </c>
      <c r="C2938" s="182">
        <f>'1. General information'!$R$8</f>
        <v>0</v>
      </c>
      <c r="D2938" s="182" t="s">
        <v>445</v>
      </c>
      <c r="E2938" s="183" t="s">
        <v>5581</v>
      </c>
      <c r="F2938" s="182" t="s">
        <v>5582</v>
      </c>
      <c r="G2938" s="196">
        <f>'6. Staff time'!I155</f>
        <v>0</v>
      </c>
    </row>
    <row r="2939" spans="1:7" x14ac:dyDescent="0.3">
      <c r="A2939" s="181">
        <v>2938</v>
      </c>
      <c r="B2939" s="181" t="str">
        <f t="shared" si="70"/>
        <v>0-6.15-5</v>
      </c>
      <c r="C2939" s="182">
        <f>'1. General information'!$R$8</f>
        <v>0</v>
      </c>
      <c r="D2939" s="182" t="s">
        <v>445</v>
      </c>
      <c r="E2939" s="183" t="s">
        <v>5583</v>
      </c>
      <c r="F2939" s="182" t="s">
        <v>5584</v>
      </c>
      <c r="G2939" s="196">
        <f>'6. Staff time'!I156</f>
        <v>0</v>
      </c>
    </row>
    <row r="2940" spans="1:7" x14ac:dyDescent="0.3">
      <c r="A2940" s="181">
        <v>2939</v>
      </c>
      <c r="B2940" s="181" t="str">
        <f t="shared" si="70"/>
        <v>0-6.15-6</v>
      </c>
      <c r="C2940" s="182">
        <f>'1. General information'!$R$8</f>
        <v>0</v>
      </c>
      <c r="D2940" s="182" t="s">
        <v>445</v>
      </c>
      <c r="E2940" s="183" t="s">
        <v>5585</v>
      </c>
      <c r="F2940" s="182" t="s">
        <v>5586</v>
      </c>
      <c r="G2940" s="196">
        <f>'6. Staff time'!I157</f>
        <v>0</v>
      </c>
    </row>
    <row r="2941" spans="1:7" x14ac:dyDescent="0.3">
      <c r="A2941" s="181">
        <v>2940</v>
      </c>
      <c r="B2941" s="181" t="str">
        <f t="shared" si="70"/>
        <v>0-6.15-7</v>
      </c>
      <c r="C2941" s="182">
        <f>'1. General information'!$R$8</f>
        <v>0</v>
      </c>
      <c r="D2941" s="182" t="s">
        <v>445</v>
      </c>
      <c r="E2941" s="183" t="s">
        <v>5587</v>
      </c>
      <c r="F2941" s="182" t="s">
        <v>5588</v>
      </c>
      <c r="G2941" s="196">
        <f>'6. Staff time'!I158</f>
        <v>0</v>
      </c>
    </row>
    <row r="2942" spans="1:7" x14ac:dyDescent="0.3">
      <c r="A2942" s="181">
        <v>2941</v>
      </c>
      <c r="B2942" s="181" t="str">
        <f t="shared" si="70"/>
        <v>0-6.15-8</v>
      </c>
      <c r="C2942" s="182">
        <f>'1. General information'!$R$8</f>
        <v>0</v>
      </c>
      <c r="D2942" s="182" t="s">
        <v>445</v>
      </c>
      <c r="E2942" s="183" t="s">
        <v>5589</v>
      </c>
      <c r="F2942" s="182" t="s">
        <v>5590</v>
      </c>
      <c r="G2942" s="196">
        <f>'6. Staff time'!I159</f>
        <v>0</v>
      </c>
    </row>
    <row r="2943" spans="1:7" x14ac:dyDescent="0.3">
      <c r="A2943" s="181">
        <v>2942</v>
      </c>
      <c r="B2943" s="181" t="str">
        <f t="shared" si="70"/>
        <v>0-6.15-9</v>
      </c>
      <c r="C2943" s="182">
        <f>'1. General information'!$R$8</f>
        <v>0</v>
      </c>
      <c r="D2943" s="182" t="s">
        <v>445</v>
      </c>
      <c r="E2943" s="183" t="s">
        <v>5591</v>
      </c>
      <c r="F2943" s="182" t="s">
        <v>5592</v>
      </c>
      <c r="G2943" s="196">
        <f>'6. Staff time'!I160</f>
        <v>0</v>
      </c>
    </row>
    <row r="2944" spans="1:7" x14ac:dyDescent="0.3">
      <c r="A2944" s="181">
        <v>2943</v>
      </c>
      <c r="B2944" s="181" t="str">
        <f t="shared" si="70"/>
        <v>0-6.15-10</v>
      </c>
      <c r="C2944" s="182">
        <f>'1. General information'!$R$8</f>
        <v>0</v>
      </c>
      <c r="D2944" s="182" t="s">
        <v>445</v>
      </c>
      <c r="E2944" s="183" t="s">
        <v>5593</v>
      </c>
      <c r="F2944" s="182" t="s">
        <v>5594</v>
      </c>
      <c r="G2944" s="196">
        <f>'6. Staff time'!I161</f>
        <v>0</v>
      </c>
    </row>
    <row r="2945" spans="1:7" x14ac:dyDescent="0.3">
      <c r="A2945" s="181">
        <v>2944</v>
      </c>
      <c r="B2945" s="181" t="str">
        <f t="shared" si="70"/>
        <v>0-6.15-11</v>
      </c>
      <c r="C2945" s="182">
        <f>'1. General information'!$R$8</f>
        <v>0</v>
      </c>
      <c r="D2945" s="182" t="s">
        <v>445</v>
      </c>
      <c r="E2945" s="183" t="s">
        <v>5595</v>
      </c>
      <c r="F2945" s="182" t="s">
        <v>5596</v>
      </c>
      <c r="G2945" s="196">
        <f>'6. Staff time'!I162</f>
        <v>0</v>
      </c>
    </row>
    <row r="2946" spans="1:7" x14ac:dyDescent="0.3">
      <c r="A2946" s="181">
        <v>2945</v>
      </c>
      <c r="B2946" s="181" t="str">
        <f t="shared" si="70"/>
        <v>0-6.15-12</v>
      </c>
      <c r="C2946" s="182">
        <f>'1. General information'!$R$8</f>
        <v>0</v>
      </c>
      <c r="D2946" s="182" t="s">
        <v>445</v>
      </c>
      <c r="E2946" s="183" t="s">
        <v>5597</v>
      </c>
      <c r="F2946" s="182" t="s">
        <v>5598</v>
      </c>
      <c r="G2946" s="196">
        <f>'6. Staff time'!I163</f>
        <v>0</v>
      </c>
    </row>
    <row r="2947" spans="1:7" x14ac:dyDescent="0.3">
      <c r="A2947" s="181">
        <v>2946</v>
      </c>
      <c r="B2947" s="181" t="str">
        <f t="shared" si="70"/>
        <v>0-6.15-13</v>
      </c>
      <c r="C2947" s="182">
        <f>'1. General information'!$R$8</f>
        <v>0</v>
      </c>
      <c r="D2947" s="182" t="s">
        <v>445</v>
      </c>
      <c r="E2947" s="183" t="s">
        <v>5599</v>
      </c>
      <c r="F2947" s="182" t="s">
        <v>5600</v>
      </c>
      <c r="G2947" s="196">
        <f>'6. Staff time'!I164</f>
        <v>0</v>
      </c>
    </row>
    <row r="2948" spans="1:7" x14ac:dyDescent="0.3">
      <c r="A2948" s="181">
        <v>2947</v>
      </c>
      <c r="B2948" s="181" t="str">
        <f t="shared" si="70"/>
        <v>0-6.15-14</v>
      </c>
      <c r="C2948" s="182">
        <f>'1. General information'!$R$8</f>
        <v>0</v>
      </c>
      <c r="D2948" s="182" t="s">
        <v>445</v>
      </c>
      <c r="E2948" s="183" t="s">
        <v>5601</v>
      </c>
      <c r="F2948" s="182" t="s">
        <v>5602</v>
      </c>
      <c r="G2948" s="196">
        <f>'6. Staff time'!I165</f>
        <v>0</v>
      </c>
    </row>
    <row r="2949" spans="1:7" x14ac:dyDescent="0.3">
      <c r="A2949" s="181">
        <v>2948</v>
      </c>
      <c r="B2949" s="181" t="str">
        <f t="shared" si="70"/>
        <v>0-6.15-15</v>
      </c>
      <c r="C2949" s="182">
        <f>'1. General information'!$R$8</f>
        <v>0</v>
      </c>
      <c r="D2949" s="182" t="s">
        <v>445</v>
      </c>
      <c r="E2949" s="183" t="s">
        <v>5603</v>
      </c>
      <c r="F2949" s="182" t="s">
        <v>5604</v>
      </c>
      <c r="G2949" s="196">
        <f>'6. Staff time'!I166</f>
        <v>0</v>
      </c>
    </row>
    <row r="2950" spans="1:7" x14ac:dyDescent="0.3">
      <c r="A2950" s="181">
        <v>2949</v>
      </c>
      <c r="B2950" s="181" t="str">
        <f t="shared" si="70"/>
        <v>0-6.15-16</v>
      </c>
      <c r="C2950" s="182">
        <f>'1. General information'!$R$8</f>
        <v>0</v>
      </c>
      <c r="D2950" s="182" t="s">
        <v>445</v>
      </c>
      <c r="E2950" s="183" t="s">
        <v>5605</v>
      </c>
      <c r="F2950" s="182" t="s">
        <v>5606</v>
      </c>
      <c r="G2950" s="196">
        <f>'6. Staff time'!I167</f>
        <v>0</v>
      </c>
    </row>
    <row r="2951" spans="1:7" x14ac:dyDescent="0.3">
      <c r="A2951" s="181">
        <v>2950</v>
      </c>
      <c r="B2951" s="181" t="str">
        <f t="shared" si="70"/>
        <v>0-6.15-17</v>
      </c>
      <c r="C2951" s="182">
        <f>'1. General information'!$R$8</f>
        <v>0</v>
      </c>
      <c r="D2951" s="182" t="s">
        <v>445</v>
      </c>
      <c r="E2951" s="183" t="s">
        <v>5607</v>
      </c>
      <c r="F2951" s="182" t="s">
        <v>5608</v>
      </c>
      <c r="G2951" s="196">
        <f>'6. Staff time'!I168</f>
        <v>0</v>
      </c>
    </row>
    <row r="2952" spans="1:7" x14ac:dyDescent="0.3">
      <c r="A2952" s="181">
        <v>2951</v>
      </c>
      <c r="B2952" s="181" t="str">
        <f t="shared" si="70"/>
        <v>0-6.15-18</v>
      </c>
      <c r="C2952" s="182">
        <f>'1. General information'!$R$8</f>
        <v>0</v>
      </c>
      <c r="D2952" s="182" t="s">
        <v>445</v>
      </c>
      <c r="E2952" s="183" t="s">
        <v>5609</v>
      </c>
      <c r="F2952" s="182" t="s">
        <v>5610</v>
      </c>
      <c r="G2952" s="196">
        <f>'6. Staff time'!I169</f>
        <v>0</v>
      </c>
    </row>
    <row r="2953" spans="1:7" x14ac:dyDescent="0.3">
      <c r="A2953" s="181">
        <v>2952</v>
      </c>
      <c r="B2953" s="181" t="str">
        <f t="shared" si="70"/>
        <v>0-6.15-19</v>
      </c>
      <c r="C2953" s="182">
        <f>'1. General information'!$R$8</f>
        <v>0</v>
      </c>
      <c r="D2953" s="182" t="s">
        <v>445</v>
      </c>
      <c r="E2953" s="183" t="s">
        <v>5611</v>
      </c>
      <c r="F2953" s="182" t="s">
        <v>5612</v>
      </c>
      <c r="G2953" s="196">
        <f>'6. Staff time'!I170</f>
        <v>0</v>
      </c>
    </row>
    <row r="2954" spans="1:7" x14ac:dyDescent="0.3">
      <c r="A2954" s="181">
        <v>2953</v>
      </c>
      <c r="B2954" s="181" t="str">
        <f t="shared" si="70"/>
        <v>0-6.15-20</v>
      </c>
      <c r="C2954" s="182">
        <f>'1. General information'!$R$8</f>
        <v>0</v>
      </c>
      <c r="D2954" s="182" t="s">
        <v>445</v>
      </c>
      <c r="E2954" s="183" t="s">
        <v>5613</v>
      </c>
      <c r="F2954" s="182" t="s">
        <v>5614</v>
      </c>
      <c r="G2954" s="196">
        <f>'6. Staff time'!I171</f>
        <v>0</v>
      </c>
    </row>
    <row r="2955" spans="1:7" x14ac:dyDescent="0.3">
      <c r="A2955" s="181">
        <v>2954</v>
      </c>
      <c r="B2955" s="181" t="str">
        <f t="shared" si="70"/>
        <v>0-6.15-21</v>
      </c>
      <c r="C2955" s="182">
        <f>'1. General information'!$R$8</f>
        <v>0</v>
      </c>
      <c r="D2955" s="182" t="s">
        <v>445</v>
      </c>
      <c r="E2955" s="183" t="s">
        <v>5615</v>
      </c>
      <c r="F2955" s="182" t="s">
        <v>5616</v>
      </c>
      <c r="G2955" s="196">
        <f>'6. Staff time'!I172</f>
        <v>0</v>
      </c>
    </row>
    <row r="2956" spans="1:7" x14ac:dyDescent="0.3">
      <c r="A2956" s="181">
        <v>2955</v>
      </c>
      <c r="B2956" s="181" t="str">
        <f t="shared" si="70"/>
        <v>0-6.15-22</v>
      </c>
      <c r="C2956" s="182">
        <f>'1. General information'!$R$8</f>
        <v>0</v>
      </c>
      <c r="D2956" s="182" t="s">
        <v>445</v>
      </c>
      <c r="E2956" s="183" t="s">
        <v>5617</v>
      </c>
      <c r="F2956" s="182" t="s">
        <v>5618</v>
      </c>
      <c r="G2956" s="196">
        <f>'6. Staff time'!I173</f>
        <v>0</v>
      </c>
    </row>
    <row r="2957" spans="1:7" x14ac:dyDescent="0.3">
      <c r="A2957" s="181">
        <v>2956</v>
      </c>
      <c r="B2957" s="181" t="str">
        <f t="shared" si="70"/>
        <v>0-6.15-23</v>
      </c>
      <c r="C2957" s="182">
        <f>'1. General information'!$R$8</f>
        <v>0</v>
      </c>
      <c r="D2957" s="182" t="s">
        <v>445</v>
      </c>
      <c r="E2957" s="183" t="s">
        <v>5619</v>
      </c>
      <c r="F2957" s="182" t="s">
        <v>5620</v>
      </c>
      <c r="G2957" s="196">
        <f>'6. Staff time'!I174</f>
        <v>0</v>
      </c>
    </row>
    <row r="2958" spans="1:7" x14ac:dyDescent="0.3">
      <c r="A2958" s="181">
        <v>2957</v>
      </c>
      <c r="B2958" s="181" t="str">
        <f t="shared" si="70"/>
        <v>0-6.15-24</v>
      </c>
      <c r="C2958" s="182">
        <f>'1. General information'!$R$8</f>
        <v>0</v>
      </c>
      <c r="D2958" s="182" t="s">
        <v>445</v>
      </c>
      <c r="E2958" s="183" t="s">
        <v>5621</v>
      </c>
      <c r="F2958" s="182" t="s">
        <v>5622</v>
      </c>
      <c r="G2958" s="196">
        <f>'6. Staff time'!I175</f>
        <v>0</v>
      </c>
    </row>
    <row r="2959" spans="1:7" x14ac:dyDescent="0.3">
      <c r="A2959" s="181">
        <v>2958</v>
      </c>
      <c r="B2959" s="181" t="str">
        <f t="shared" si="70"/>
        <v>0-6.15-25</v>
      </c>
      <c r="C2959" s="182">
        <f>'1. General information'!$R$8</f>
        <v>0</v>
      </c>
      <c r="D2959" s="182" t="s">
        <v>445</v>
      </c>
      <c r="E2959" s="183" t="s">
        <v>5623</v>
      </c>
      <c r="F2959" s="182" t="s">
        <v>5624</v>
      </c>
      <c r="G2959" s="196">
        <f>'6. Staff time'!I176</f>
        <v>0</v>
      </c>
    </row>
    <row r="2960" spans="1:7" x14ac:dyDescent="0.3">
      <c r="A2960" s="181">
        <v>2959</v>
      </c>
      <c r="B2960" s="181" t="str">
        <f t="shared" si="70"/>
        <v>0-6.15-26</v>
      </c>
      <c r="C2960" s="182">
        <f>'1. General information'!$R$8</f>
        <v>0</v>
      </c>
      <c r="D2960" s="182" t="s">
        <v>445</v>
      </c>
      <c r="E2960" s="183" t="s">
        <v>5625</v>
      </c>
      <c r="F2960" s="182" t="s">
        <v>5626</v>
      </c>
      <c r="G2960" s="196">
        <f>'6. Staff time'!I177</f>
        <v>0</v>
      </c>
    </row>
    <row r="2961" spans="1:7" x14ac:dyDescent="0.3">
      <c r="A2961" s="181">
        <v>2960</v>
      </c>
      <c r="B2961" s="181" t="str">
        <f t="shared" si="70"/>
        <v>0-6.15-27</v>
      </c>
      <c r="C2961" s="182">
        <f>'1. General information'!$R$8</f>
        <v>0</v>
      </c>
      <c r="D2961" s="182" t="s">
        <v>445</v>
      </c>
      <c r="E2961" s="183" t="s">
        <v>5627</v>
      </c>
      <c r="F2961" s="182" t="s">
        <v>5628</v>
      </c>
      <c r="G2961" s="196">
        <f>'6. Staff time'!I178</f>
        <v>0</v>
      </c>
    </row>
    <row r="2962" spans="1:7" x14ac:dyDescent="0.3">
      <c r="A2962" s="181">
        <v>2961</v>
      </c>
      <c r="B2962" s="181" t="str">
        <f t="shared" si="70"/>
        <v>0-6.15-28</v>
      </c>
      <c r="C2962" s="182">
        <f>'1. General information'!$R$8</f>
        <v>0</v>
      </c>
      <c r="D2962" s="182" t="s">
        <v>445</v>
      </c>
      <c r="E2962" s="183" t="s">
        <v>5629</v>
      </c>
      <c r="F2962" s="182" t="s">
        <v>5630</v>
      </c>
      <c r="G2962" s="196">
        <f>'6. Staff time'!I179</f>
        <v>0</v>
      </c>
    </row>
    <row r="2963" spans="1:7" x14ac:dyDescent="0.3">
      <c r="A2963" s="181">
        <v>2962</v>
      </c>
      <c r="B2963" s="181" t="str">
        <f t="shared" si="70"/>
        <v>0-6.15-29</v>
      </c>
      <c r="C2963" s="182">
        <f>'1. General information'!$R$8</f>
        <v>0</v>
      </c>
      <c r="D2963" s="182" t="s">
        <v>445</v>
      </c>
      <c r="E2963" s="183" t="s">
        <v>5631</v>
      </c>
      <c r="F2963" s="182" t="s">
        <v>5632</v>
      </c>
      <c r="G2963" s="196">
        <f>'6. Staff time'!I180</f>
        <v>0</v>
      </c>
    </row>
    <row r="2964" spans="1:7" x14ac:dyDescent="0.3">
      <c r="A2964" s="181">
        <v>2963</v>
      </c>
      <c r="B2964" s="181" t="str">
        <f t="shared" si="70"/>
        <v>0-6.15-30</v>
      </c>
      <c r="C2964" s="182">
        <f>'1. General information'!$R$8</f>
        <v>0</v>
      </c>
      <c r="D2964" s="182" t="s">
        <v>445</v>
      </c>
      <c r="E2964" s="183" t="s">
        <v>5633</v>
      </c>
      <c r="F2964" s="182" t="s">
        <v>5634</v>
      </c>
      <c r="G2964" s="196">
        <f>'6. Staff time'!I181</f>
        <v>0</v>
      </c>
    </row>
    <row r="2965" spans="1:7" x14ac:dyDescent="0.3">
      <c r="A2965" s="181">
        <v>2964</v>
      </c>
      <c r="B2965" s="181" t="str">
        <f t="shared" si="70"/>
        <v>0-6.15-31</v>
      </c>
      <c r="C2965" s="182">
        <f>'1. General information'!$R$8</f>
        <v>0</v>
      </c>
      <c r="D2965" s="182" t="s">
        <v>445</v>
      </c>
      <c r="E2965" s="183" t="s">
        <v>5635</v>
      </c>
      <c r="F2965" s="182" t="s">
        <v>5636</v>
      </c>
      <c r="G2965" s="196">
        <f>'6. Staff time'!I182</f>
        <v>0</v>
      </c>
    </row>
    <row r="2966" spans="1:7" x14ac:dyDescent="0.3">
      <c r="A2966" s="181">
        <v>2965</v>
      </c>
      <c r="B2966" s="181" t="str">
        <f t="shared" si="70"/>
        <v>0-6.15-32</v>
      </c>
      <c r="C2966" s="182">
        <f>'1. General information'!$R$8</f>
        <v>0</v>
      </c>
      <c r="D2966" s="182" t="s">
        <v>445</v>
      </c>
      <c r="E2966" s="183" t="s">
        <v>5637</v>
      </c>
      <c r="F2966" s="182" t="s">
        <v>5638</v>
      </c>
      <c r="G2966" s="196">
        <f>'6. Staff time'!I183</f>
        <v>0</v>
      </c>
    </row>
    <row r="2967" spans="1:7" x14ac:dyDescent="0.3">
      <c r="A2967" s="181">
        <v>2966</v>
      </c>
      <c r="B2967" s="181" t="str">
        <f t="shared" si="70"/>
        <v>0-6.15-33</v>
      </c>
      <c r="C2967" s="182">
        <f>'1. General information'!$R$8</f>
        <v>0</v>
      </c>
      <c r="D2967" s="182" t="s">
        <v>445</v>
      </c>
      <c r="E2967" s="183" t="s">
        <v>5639</v>
      </c>
      <c r="F2967" s="182" t="s">
        <v>5640</v>
      </c>
      <c r="G2967" s="196">
        <f>'6. Staff time'!I184</f>
        <v>0</v>
      </c>
    </row>
    <row r="2968" spans="1:7" x14ac:dyDescent="0.3">
      <c r="A2968" s="181">
        <v>2967</v>
      </c>
      <c r="B2968" s="181" t="str">
        <f t="shared" si="70"/>
        <v>0-6.15-34</v>
      </c>
      <c r="C2968" s="182">
        <f>'1. General information'!$R$8</f>
        <v>0</v>
      </c>
      <c r="D2968" s="182" t="s">
        <v>445</v>
      </c>
      <c r="E2968" s="183" t="s">
        <v>5641</v>
      </c>
      <c r="F2968" s="182" t="s">
        <v>5642</v>
      </c>
      <c r="G2968" s="196">
        <f>'6. Staff time'!I185</f>
        <v>0</v>
      </c>
    </row>
    <row r="2969" spans="1:7" x14ac:dyDescent="0.3">
      <c r="A2969" s="181">
        <v>2968</v>
      </c>
      <c r="B2969" s="181" t="str">
        <f t="shared" si="70"/>
        <v>0-6.15-35</v>
      </c>
      <c r="C2969" s="182">
        <f>'1. General information'!$R$8</f>
        <v>0</v>
      </c>
      <c r="D2969" s="182" t="s">
        <v>445</v>
      </c>
      <c r="E2969" s="183" t="s">
        <v>5643</v>
      </c>
      <c r="F2969" s="182" t="s">
        <v>5644</v>
      </c>
      <c r="G2969" s="196">
        <f>'6. Staff time'!I186</f>
        <v>0</v>
      </c>
    </row>
    <row r="2970" spans="1:7" x14ac:dyDescent="0.3">
      <c r="A2970" s="181">
        <v>2969</v>
      </c>
      <c r="B2970" s="181" t="str">
        <f t="shared" si="70"/>
        <v>0-6.15-36</v>
      </c>
      <c r="C2970" s="182">
        <f>'1. General information'!$R$8</f>
        <v>0</v>
      </c>
      <c r="D2970" s="182" t="s">
        <v>445</v>
      </c>
      <c r="E2970" s="183" t="s">
        <v>5645</v>
      </c>
      <c r="F2970" s="182" t="s">
        <v>5646</v>
      </c>
      <c r="G2970" s="196">
        <f>'6. Staff time'!I187</f>
        <v>0</v>
      </c>
    </row>
    <row r="2971" spans="1:7" x14ac:dyDescent="0.3">
      <c r="A2971" s="181">
        <v>2970</v>
      </c>
      <c r="B2971" s="181" t="str">
        <f t="shared" si="70"/>
        <v>0-6.15-37</v>
      </c>
      <c r="C2971" s="182">
        <f>'1. General information'!$R$8</f>
        <v>0</v>
      </c>
      <c r="D2971" s="182" t="s">
        <v>445</v>
      </c>
      <c r="E2971" s="183" t="s">
        <v>5647</v>
      </c>
      <c r="F2971" s="182" t="s">
        <v>5648</v>
      </c>
      <c r="G2971" s="196">
        <f>'6. Staff time'!I188</f>
        <v>0</v>
      </c>
    </row>
    <row r="2972" spans="1:7" x14ac:dyDescent="0.3">
      <c r="A2972" s="181">
        <v>2971</v>
      </c>
      <c r="B2972" s="181" t="str">
        <f t="shared" si="70"/>
        <v>0-6.15-38</v>
      </c>
      <c r="C2972" s="182">
        <f>'1. General information'!$R$8</f>
        <v>0</v>
      </c>
      <c r="D2972" s="182" t="s">
        <v>445</v>
      </c>
      <c r="E2972" s="183" t="s">
        <v>5649</v>
      </c>
      <c r="F2972" s="182" t="s">
        <v>5650</v>
      </c>
      <c r="G2972" s="196">
        <f>'6. Staff time'!I189</f>
        <v>0</v>
      </c>
    </row>
    <row r="2973" spans="1:7" x14ac:dyDescent="0.3">
      <c r="A2973" s="181">
        <v>2972</v>
      </c>
      <c r="B2973" s="181" t="str">
        <f t="shared" si="70"/>
        <v>0-6.15-39</v>
      </c>
      <c r="C2973" s="182">
        <f>'1. General information'!$R$8</f>
        <v>0</v>
      </c>
      <c r="D2973" s="182" t="s">
        <v>445</v>
      </c>
      <c r="E2973" s="183" t="s">
        <v>5651</v>
      </c>
      <c r="F2973" s="182" t="s">
        <v>5652</v>
      </c>
      <c r="G2973" s="196">
        <f>'6. Staff time'!I190</f>
        <v>0</v>
      </c>
    </row>
    <row r="2974" spans="1:7" x14ac:dyDescent="0.3">
      <c r="A2974" s="181">
        <v>2973</v>
      </c>
      <c r="B2974" s="181" t="str">
        <f t="shared" si="70"/>
        <v>0-6.15-40</v>
      </c>
      <c r="C2974" s="182">
        <f>'1. General information'!$R$8</f>
        <v>0</v>
      </c>
      <c r="D2974" s="182" t="s">
        <v>445</v>
      </c>
      <c r="E2974" s="183" t="s">
        <v>5653</v>
      </c>
      <c r="F2974" s="182" t="s">
        <v>5654</v>
      </c>
      <c r="G2974" s="196">
        <f>'6. Staff time'!I191</f>
        <v>0</v>
      </c>
    </row>
    <row r="2975" spans="1:7" x14ac:dyDescent="0.3">
      <c r="A2975" s="181">
        <v>2974</v>
      </c>
      <c r="B2975" s="181" t="str">
        <f t="shared" si="70"/>
        <v>0-6.15-41</v>
      </c>
      <c r="C2975" s="182">
        <f>'1. General information'!$R$8</f>
        <v>0</v>
      </c>
      <c r="D2975" s="182" t="s">
        <v>445</v>
      </c>
      <c r="E2975" s="183" t="s">
        <v>5655</v>
      </c>
      <c r="F2975" s="182" t="s">
        <v>5656</v>
      </c>
      <c r="G2975" s="196">
        <f>'6. Staff time'!I192</f>
        <v>0</v>
      </c>
    </row>
    <row r="2976" spans="1:7" x14ac:dyDescent="0.3">
      <c r="A2976" s="181">
        <v>2975</v>
      </c>
      <c r="B2976" s="181" t="str">
        <f t="shared" si="70"/>
        <v>0-6.15-42</v>
      </c>
      <c r="C2976" s="182">
        <f>'1. General information'!$R$8</f>
        <v>0</v>
      </c>
      <c r="D2976" s="182" t="s">
        <v>445</v>
      </c>
      <c r="E2976" s="183" t="s">
        <v>5657</v>
      </c>
      <c r="F2976" s="182" t="s">
        <v>5658</v>
      </c>
      <c r="G2976" s="196">
        <f>'6. Staff time'!I193</f>
        <v>0</v>
      </c>
    </row>
    <row r="2977" spans="1:7" x14ac:dyDescent="0.3">
      <c r="A2977" s="181">
        <v>2976</v>
      </c>
      <c r="B2977" s="181" t="str">
        <f t="shared" si="70"/>
        <v>0-6.15-43</v>
      </c>
      <c r="C2977" s="182">
        <f>'1. General information'!$R$8</f>
        <v>0</v>
      </c>
      <c r="D2977" s="182" t="s">
        <v>445</v>
      </c>
      <c r="E2977" s="183" t="s">
        <v>5659</v>
      </c>
      <c r="F2977" s="182" t="s">
        <v>5660</v>
      </c>
      <c r="G2977" s="196">
        <f>'6. Staff time'!I194</f>
        <v>0</v>
      </c>
    </row>
    <row r="2978" spans="1:7" x14ac:dyDescent="0.3">
      <c r="A2978" s="181">
        <v>2977</v>
      </c>
      <c r="B2978" s="181" t="str">
        <f t="shared" si="70"/>
        <v>0-6.15-44</v>
      </c>
      <c r="C2978" s="182">
        <f>'1. General information'!$R$8</f>
        <v>0</v>
      </c>
      <c r="D2978" s="182" t="s">
        <v>445</v>
      </c>
      <c r="E2978" s="183" t="s">
        <v>5661</v>
      </c>
      <c r="F2978" s="182" t="s">
        <v>5662</v>
      </c>
      <c r="G2978" s="196">
        <f>'6. Staff time'!I195</f>
        <v>0</v>
      </c>
    </row>
    <row r="2979" spans="1:7" x14ac:dyDescent="0.3">
      <c r="A2979" s="181">
        <v>2978</v>
      </c>
      <c r="B2979" s="181" t="str">
        <f t="shared" si="70"/>
        <v>0-6.15-45</v>
      </c>
      <c r="C2979" s="182">
        <f>'1. General information'!$R$8</f>
        <v>0</v>
      </c>
      <c r="D2979" s="182" t="s">
        <v>445</v>
      </c>
      <c r="E2979" s="183" t="s">
        <v>5663</v>
      </c>
      <c r="F2979" s="182" t="s">
        <v>5664</v>
      </c>
      <c r="G2979" s="196">
        <f>'6. Staff time'!I196</f>
        <v>0</v>
      </c>
    </row>
    <row r="2980" spans="1:7" x14ac:dyDescent="0.3">
      <c r="A2980" s="181">
        <v>2979</v>
      </c>
      <c r="B2980" s="181" t="str">
        <f t="shared" si="70"/>
        <v>0-6.15-46</v>
      </c>
      <c r="C2980" s="182">
        <f>'1. General information'!$R$8</f>
        <v>0</v>
      </c>
      <c r="D2980" s="182" t="s">
        <v>445</v>
      </c>
      <c r="E2980" s="183" t="s">
        <v>5665</v>
      </c>
      <c r="F2980" s="182" t="s">
        <v>5666</v>
      </c>
      <c r="G2980" s="196">
        <f>'6. Staff time'!I197</f>
        <v>0</v>
      </c>
    </row>
    <row r="2981" spans="1:7" x14ac:dyDescent="0.3">
      <c r="A2981" s="181">
        <v>2980</v>
      </c>
      <c r="B2981" s="181" t="str">
        <f t="shared" si="70"/>
        <v>0-6.15-47</v>
      </c>
      <c r="C2981" s="182">
        <f>'1. General information'!$R$8</f>
        <v>0</v>
      </c>
      <c r="D2981" s="182" t="s">
        <v>445</v>
      </c>
      <c r="E2981" s="183" t="s">
        <v>5667</v>
      </c>
      <c r="F2981" s="182" t="s">
        <v>5668</v>
      </c>
      <c r="G2981" s="196">
        <f>'6. Staff time'!I198</f>
        <v>0</v>
      </c>
    </row>
    <row r="2982" spans="1:7" x14ac:dyDescent="0.3">
      <c r="A2982" s="181">
        <v>2981</v>
      </c>
      <c r="B2982" s="181" t="str">
        <f t="shared" si="70"/>
        <v>0-6.15-48</v>
      </c>
      <c r="C2982" s="182">
        <f>'1. General information'!$R$8</f>
        <v>0</v>
      </c>
      <c r="D2982" s="182" t="s">
        <v>445</v>
      </c>
      <c r="E2982" s="183" t="s">
        <v>5669</v>
      </c>
      <c r="F2982" s="182" t="s">
        <v>5670</v>
      </c>
      <c r="G2982" s="196">
        <f>'6. Staff time'!I199</f>
        <v>0</v>
      </c>
    </row>
    <row r="2983" spans="1:7" x14ac:dyDescent="0.3">
      <c r="A2983" s="181">
        <v>2982</v>
      </c>
      <c r="B2983" s="181" t="str">
        <f t="shared" si="70"/>
        <v>0-6.15-49</v>
      </c>
      <c r="C2983" s="182">
        <f>'1. General information'!$R$8</f>
        <v>0</v>
      </c>
      <c r="D2983" s="182" t="s">
        <v>445</v>
      </c>
      <c r="E2983" s="183" t="s">
        <v>5671</v>
      </c>
      <c r="F2983" s="182" t="s">
        <v>5672</v>
      </c>
      <c r="G2983" s="196">
        <f>'6. Staff time'!I200</f>
        <v>0</v>
      </c>
    </row>
    <row r="2984" spans="1:7" x14ac:dyDescent="0.3">
      <c r="A2984" s="181">
        <v>2983</v>
      </c>
      <c r="B2984" s="181" t="str">
        <f t="shared" si="70"/>
        <v>0-6.15-50</v>
      </c>
      <c r="C2984" s="182">
        <f>'1. General information'!$R$8</f>
        <v>0</v>
      </c>
      <c r="D2984" s="182" t="s">
        <v>445</v>
      </c>
      <c r="E2984" s="183" t="s">
        <v>5673</v>
      </c>
      <c r="F2984" s="182" t="s">
        <v>5674</v>
      </c>
      <c r="G2984" s="196">
        <f>'6. Staff time'!I201</f>
        <v>0</v>
      </c>
    </row>
    <row r="2985" spans="1:7" x14ac:dyDescent="0.3">
      <c r="A2985" s="181">
        <v>2984</v>
      </c>
      <c r="B2985" s="181" t="str">
        <f t="shared" si="70"/>
        <v>0-6.15-51</v>
      </c>
      <c r="C2985" s="182">
        <f>'1. General information'!$R$8</f>
        <v>0</v>
      </c>
      <c r="D2985" s="182" t="s">
        <v>445</v>
      </c>
      <c r="E2985" s="183" t="s">
        <v>5675</v>
      </c>
      <c r="F2985" s="182" t="s">
        <v>5676</v>
      </c>
      <c r="G2985" s="196">
        <f>'6. Staff time'!I202</f>
        <v>0</v>
      </c>
    </row>
    <row r="2986" spans="1:7" x14ac:dyDescent="0.3">
      <c r="A2986" s="181">
        <v>2985</v>
      </c>
      <c r="B2986" s="181" t="str">
        <f t="shared" si="70"/>
        <v>0-6.15-52</v>
      </c>
      <c r="C2986" s="182">
        <f>'1. General information'!$R$8</f>
        <v>0</v>
      </c>
      <c r="D2986" s="182" t="s">
        <v>445</v>
      </c>
      <c r="E2986" s="183" t="s">
        <v>5677</v>
      </c>
      <c r="F2986" s="182" t="s">
        <v>5678</v>
      </c>
      <c r="G2986" s="196">
        <f>'6. Staff time'!I203</f>
        <v>0</v>
      </c>
    </row>
    <row r="2987" spans="1:7" x14ac:dyDescent="0.3">
      <c r="A2987" s="181">
        <v>2986</v>
      </c>
      <c r="B2987" s="181" t="str">
        <f t="shared" si="70"/>
        <v>0-6.15-53</v>
      </c>
      <c r="C2987" s="182">
        <f>'1. General information'!$R$8</f>
        <v>0</v>
      </c>
      <c r="D2987" s="182" t="s">
        <v>445</v>
      </c>
      <c r="E2987" s="183" t="s">
        <v>5679</v>
      </c>
      <c r="F2987" s="182" t="s">
        <v>5680</v>
      </c>
      <c r="G2987" s="196">
        <f>'6. Staff time'!I204</f>
        <v>0</v>
      </c>
    </row>
    <row r="2988" spans="1:7" x14ac:dyDescent="0.3">
      <c r="A2988" s="181">
        <v>2987</v>
      </c>
      <c r="B2988" s="181" t="str">
        <f t="shared" si="70"/>
        <v>0-6.15-54</v>
      </c>
      <c r="C2988" s="182">
        <f>'1. General information'!$R$8</f>
        <v>0</v>
      </c>
      <c r="D2988" s="182" t="s">
        <v>445</v>
      </c>
      <c r="E2988" s="183" t="s">
        <v>5681</v>
      </c>
      <c r="F2988" s="182" t="s">
        <v>5682</v>
      </c>
      <c r="G2988" s="196">
        <f>'6. Staff time'!I205</f>
        <v>0</v>
      </c>
    </row>
    <row r="2989" spans="1:7" x14ac:dyDescent="0.3">
      <c r="A2989" s="181">
        <v>2988</v>
      </c>
      <c r="B2989" s="181" t="str">
        <f t="shared" si="70"/>
        <v>0-6.15-55</v>
      </c>
      <c r="C2989" s="182">
        <f>'1. General information'!$R$8</f>
        <v>0</v>
      </c>
      <c r="D2989" s="182" t="s">
        <v>445</v>
      </c>
      <c r="E2989" s="183" t="s">
        <v>5683</v>
      </c>
      <c r="F2989" s="182" t="s">
        <v>5684</v>
      </c>
      <c r="G2989" s="196">
        <f>'6. Staff time'!I206</f>
        <v>0</v>
      </c>
    </row>
    <row r="2990" spans="1:7" x14ac:dyDescent="0.3">
      <c r="A2990" s="181">
        <v>2989</v>
      </c>
      <c r="B2990" s="181" t="str">
        <f t="shared" si="70"/>
        <v>0-6.15-56</v>
      </c>
      <c r="C2990" s="182">
        <f>'1. General information'!$R$8</f>
        <v>0</v>
      </c>
      <c r="D2990" s="182" t="s">
        <v>445</v>
      </c>
      <c r="E2990" s="183" t="s">
        <v>5685</v>
      </c>
      <c r="F2990" s="182" t="s">
        <v>5686</v>
      </c>
      <c r="G2990" s="196">
        <f>'6. Staff time'!I207</f>
        <v>0</v>
      </c>
    </row>
    <row r="2991" spans="1:7" x14ac:dyDescent="0.3">
      <c r="A2991" s="181">
        <v>2990</v>
      </c>
      <c r="B2991" s="181" t="str">
        <f t="shared" si="70"/>
        <v>0-6.15-57</v>
      </c>
      <c r="C2991" s="182">
        <f>'1. General information'!$R$8</f>
        <v>0</v>
      </c>
      <c r="D2991" s="182" t="s">
        <v>445</v>
      </c>
      <c r="E2991" s="183" t="s">
        <v>5687</v>
      </c>
      <c r="F2991" s="182" t="s">
        <v>5688</v>
      </c>
      <c r="G2991" s="196">
        <f>'6. Staff time'!I208</f>
        <v>0</v>
      </c>
    </row>
    <row r="2992" spans="1:7" x14ac:dyDescent="0.3">
      <c r="A2992" s="181">
        <v>2991</v>
      </c>
      <c r="B2992" s="181" t="str">
        <f t="shared" si="70"/>
        <v>0-6.15-58</v>
      </c>
      <c r="C2992" s="182">
        <f>'1. General information'!$R$8</f>
        <v>0</v>
      </c>
      <c r="D2992" s="182" t="s">
        <v>445</v>
      </c>
      <c r="E2992" s="183" t="s">
        <v>5689</v>
      </c>
      <c r="F2992" s="182" t="s">
        <v>5690</v>
      </c>
      <c r="G2992" s="196">
        <f>'6. Staff time'!I209</f>
        <v>0</v>
      </c>
    </row>
    <row r="2993" spans="1:7" x14ac:dyDescent="0.3">
      <c r="A2993" s="181">
        <v>2992</v>
      </c>
      <c r="B2993" s="181" t="str">
        <f t="shared" si="70"/>
        <v>0-6.15-59</v>
      </c>
      <c r="C2993" s="182">
        <f>'1. General information'!$R$8</f>
        <v>0</v>
      </c>
      <c r="D2993" s="182" t="s">
        <v>445</v>
      </c>
      <c r="E2993" s="183" t="s">
        <v>5691</v>
      </c>
      <c r="F2993" s="182" t="s">
        <v>5692</v>
      </c>
      <c r="G2993" s="196">
        <f>'6. Staff time'!I210</f>
        <v>0</v>
      </c>
    </row>
    <row r="2994" spans="1:7" x14ac:dyDescent="0.3">
      <c r="A2994" s="181">
        <v>2993</v>
      </c>
      <c r="B2994" s="181" t="str">
        <f t="shared" si="70"/>
        <v>0-6.15-60</v>
      </c>
      <c r="C2994" s="182">
        <f>'1. General information'!$R$8</f>
        <v>0</v>
      </c>
      <c r="D2994" s="182" t="s">
        <v>445</v>
      </c>
      <c r="E2994" s="183" t="s">
        <v>5693</v>
      </c>
      <c r="F2994" s="182" t="s">
        <v>5694</v>
      </c>
      <c r="G2994" s="196">
        <f>'6. Staff time'!I211</f>
        <v>0</v>
      </c>
    </row>
    <row r="2995" spans="1:7" x14ac:dyDescent="0.3">
      <c r="A2995" s="181">
        <v>2994</v>
      </c>
      <c r="B2995" s="181" t="str">
        <f t="shared" si="70"/>
        <v>0-6.15-61</v>
      </c>
      <c r="C2995" s="182">
        <f>'1. General information'!$R$8</f>
        <v>0</v>
      </c>
      <c r="D2995" s="182" t="s">
        <v>445</v>
      </c>
      <c r="E2995" s="183" t="s">
        <v>5695</v>
      </c>
      <c r="F2995" s="182" t="s">
        <v>5696</v>
      </c>
      <c r="G2995" s="196">
        <f>'6. Staff time'!I212</f>
        <v>0</v>
      </c>
    </row>
    <row r="2996" spans="1:7" x14ac:dyDescent="0.3">
      <c r="A2996" s="181">
        <v>2995</v>
      </c>
      <c r="B2996" s="181" t="str">
        <f t="shared" ref="B2996:B3059" si="71">CONCATENATE(LEFT(C2996,2),"-",E2996)</f>
        <v>0-6.15-62</v>
      </c>
      <c r="C2996" s="182">
        <f>'1. General information'!$R$8</f>
        <v>0</v>
      </c>
      <c r="D2996" s="182" t="s">
        <v>445</v>
      </c>
      <c r="E2996" s="183" t="s">
        <v>5697</v>
      </c>
      <c r="F2996" s="182" t="s">
        <v>5698</v>
      </c>
      <c r="G2996" s="196">
        <f>'6. Staff time'!I213</f>
        <v>0</v>
      </c>
    </row>
    <row r="2997" spans="1:7" x14ac:dyDescent="0.3">
      <c r="A2997" s="181">
        <v>2996</v>
      </c>
      <c r="B2997" s="181" t="str">
        <f t="shared" si="71"/>
        <v>0-6.15-63</v>
      </c>
      <c r="C2997" s="182">
        <f>'1. General information'!$R$8</f>
        <v>0</v>
      </c>
      <c r="D2997" s="182" t="s">
        <v>445</v>
      </c>
      <c r="E2997" s="183" t="s">
        <v>5699</v>
      </c>
      <c r="F2997" s="182" t="s">
        <v>5700</v>
      </c>
      <c r="G2997" s="196">
        <f>'6. Staff time'!I214</f>
        <v>0</v>
      </c>
    </row>
    <row r="2998" spans="1:7" x14ac:dyDescent="0.3">
      <c r="A2998" s="181">
        <v>2997</v>
      </c>
      <c r="B2998" s="181" t="str">
        <f t="shared" si="71"/>
        <v>0-6.15-64</v>
      </c>
      <c r="C2998" s="182">
        <f>'1. General information'!$R$8</f>
        <v>0</v>
      </c>
      <c r="D2998" s="182" t="s">
        <v>445</v>
      </c>
      <c r="E2998" s="183" t="s">
        <v>5701</v>
      </c>
      <c r="F2998" s="182" t="s">
        <v>5702</v>
      </c>
      <c r="G2998" s="196">
        <f>'6. Staff time'!I215</f>
        <v>0</v>
      </c>
    </row>
    <row r="2999" spans="1:7" x14ac:dyDescent="0.3">
      <c r="A2999" s="181">
        <v>2998</v>
      </c>
      <c r="B2999" s="181" t="str">
        <f t="shared" si="71"/>
        <v>0-6.15-65</v>
      </c>
      <c r="C2999" s="182">
        <f>'1. General information'!$R$8</f>
        <v>0</v>
      </c>
      <c r="D2999" s="182" t="s">
        <v>445</v>
      </c>
      <c r="E2999" s="183" t="s">
        <v>5703</v>
      </c>
      <c r="F2999" s="182" t="s">
        <v>5704</v>
      </c>
      <c r="G2999" s="196">
        <f>'6. Staff time'!I216</f>
        <v>0</v>
      </c>
    </row>
    <row r="3000" spans="1:7" x14ac:dyDescent="0.3">
      <c r="A3000" s="181">
        <v>2999</v>
      </c>
      <c r="B3000" s="181" t="str">
        <f t="shared" si="71"/>
        <v>0-6.15-66</v>
      </c>
      <c r="C3000" s="182">
        <f>'1. General information'!$R$8</f>
        <v>0</v>
      </c>
      <c r="D3000" s="182" t="s">
        <v>445</v>
      </c>
      <c r="E3000" s="183" t="s">
        <v>5705</v>
      </c>
      <c r="F3000" s="182" t="s">
        <v>5706</v>
      </c>
      <c r="G3000" s="196">
        <f>'6. Staff time'!I217</f>
        <v>0</v>
      </c>
    </row>
    <row r="3001" spans="1:7" x14ac:dyDescent="0.3">
      <c r="A3001" s="181">
        <v>3000</v>
      </c>
      <c r="B3001" s="181" t="str">
        <f t="shared" si="71"/>
        <v>0-6.15-67</v>
      </c>
      <c r="C3001" s="182">
        <f>'1. General information'!$R$8</f>
        <v>0</v>
      </c>
      <c r="D3001" s="182" t="s">
        <v>445</v>
      </c>
      <c r="E3001" s="183" t="s">
        <v>5707</v>
      </c>
      <c r="F3001" s="182" t="s">
        <v>5708</v>
      </c>
      <c r="G3001" s="196">
        <f>'6. Staff time'!I218</f>
        <v>0</v>
      </c>
    </row>
    <row r="3002" spans="1:7" x14ac:dyDescent="0.3">
      <c r="A3002" s="181">
        <v>3001</v>
      </c>
      <c r="B3002" s="181" t="str">
        <f t="shared" si="71"/>
        <v>0-6.15-68</v>
      </c>
      <c r="C3002" s="182">
        <f>'1. General information'!$R$8</f>
        <v>0</v>
      </c>
      <c r="D3002" s="182" t="s">
        <v>445</v>
      </c>
      <c r="E3002" s="183" t="s">
        <v>5709</v>
      </c>
      <c r="F3002" s="182" t="s">
        <v>5710</v>
      </c>
      <c r="G3002" s="196">
        <f>'6. Staff time'!I219</f>
        <v>0</v>
      </c>
    </row>
    <row r="3003" spans="1:7" x14ac:dyDescent="0.3">
      <c r="A3003" s="181">
        <v>3002</v>
      </c>
      <c r="B3003" s="181" t="str">
        <f t="shared" si="71"/>
        <v>0-6.15-69</v>
      </c>
      <c r="C3003" s="182">
        <f>'1. General information'!$R$8</f>
        <v>0</v>
      </c>
      <c r="D3003" s="182" t="s">
        <v>445</v>
      </c>
      <c r="E3003" s="183" t="s">
        <v>5711</v>
      </c>
      <c r="F3003" s="182" t="s">
        <v>5712</v>
      </c>
      <c r="G3003" s="196">
        <f>'6. Staff time'!I220</f>
        <v>0</v>
      </c>
    </row>
    <row r="3004" spans="1:7" x14ac:dyDescent="0.3">
      <c r="A3004" s="181">
        <v>3003</v>
      </c>
      <c r="B3004" s="181" t="str">
        <f t="shared" si="71"/>
        <v>0-6.15-70</v>
      </c>
      <c r="C3004" s="182">
        <f>'1. General information'!$R$8</f>
        <v>0</v>
      </c>
      <c r="D3004" s="182" t="s">
        <v>445</v>
      </c>
      <c r="E3004" s="183" t="s">
        <v>5713</v>
      </c>
      <c r="F3004" s="182" t="s">
        <v>5714</v>
      </c>
      <c r="G3004" s="196">
        <f>'6. Staff time'!I221</f>
        <v>0</v>
      </c>
    </row>
    <row r="3005" spans="1:7" x14ac:dyDescent="0.3">
      <c r="A3005" s="181">
        <v>3004</v>
      </c>
      <c r="B3005" s="181" t="str">
        <f t="shared" si="71"/>
        <v>0-6.15-71</v>
      </c>
      <c r="C3005" s="182">
        <f>'1. General information'!$R$8</f>
        <v>0</v>
      </c>
      <c r="D3005" s="182" t="s">
        <v>445</v>
      </c>
      <c r="E3005" s="183" t="s">
        <v>5715</v>
      </c>
      <c r="F3005" s="182" t="s">
        <v>5716</v>
      </c>
      <c r="G3005" s="196">
        <f>'6. Staff time'!I222</f>
        <v>0</v>
      </c>
    </row>
    <row r="3006" spans="1:7" x14ac:dyDescent="0.3">
      <c r="A3006" s="181">
        <v>3005</v>
      </c>
      <c r="B3006" s="181" t="str">
        <f t="shared" si="71"/>
        <v>0-6.15-72</v>
      </c>
      <c r="C3006" s="182">
        <f>'1. General information'!$R$8</f>
        <v>0</v>
      </c>
      <c r="D3006" s="182" t="s">
        <v>445</v>
      </c>
      <c r="E3006" s="183" t="s">
        <v>5717</v>
      </c>
      <c r="F3006" s="182" t="s">
        <v>5718</v>
      </c>
      <c r="G3006" s="196">
        <f>'6. Staff time'!I223</f>
        <v>0</v>
      </c>
    </row>
    <row r="3007" spans="1:7" x14ac:dyDescent="0.3">
      <c r="A3007" s="181">
        <v>3006</v>
      </c>
      <c r="B3007" s="181" t="str">
        <f t="shared" si="71"/>
        <v>0-6.15-73</v>
      </c>
      <c r="C3007" s="182">
        <f>'1. General information'!$R$8</f>
        <v>0</v>
      </c>
      <c r="D3007" s="182" t="s">
        <v>445</v>
      </c>
      <c r="E3007" s="183" t="s">
        <v>5719</v>
      </c>
      <c r="F3007" s="182" t="s">
        <v>5720</v>
      </c>
      <c r="G3007" s="196">
        <f>'6. Staff time'!I224</f>
        <v>0</v>
      </c>
    </row>
    <row r="3008" spans="1:7" x14ac:dyDescent="0.3">
      <c r="A3008" s="181">
        <v>3007</v>
      </c>
      <c r="B3008" s="181" t="str">
        <f t="shared" si="71"/>
        <v>0-6.15-74</v>
      </c>
      <c r="C3008" s="182">
        <f>'1. General information'!$R$8</f>
        <v>0</v>
      </c>
      <c r="D3008" s="182" t="s">
        <v>445</v>
      </c>
      <c r="E3008" s="183" t="s">
        <v>5721</v>
      </c>
      <c r="F3008" s="182" t="s">
        <v>5722</v>
      </c>
      <c r="G3008" s="196">
        <f>'6. Staff time'!I225</f>
        <v>0</v>
      </c>
    </row>
    <row r="3009" spans="1:7" x14ac:dyDescent="0.3">
      <c r="A3009" s="181">
        <v>3008</v>
      </c>
      <c r="B3009" s="181" t="str">
        <f t="shared" si="71"/>
        <v>0-6.15-75</v>
      </c>
      <c r="C3009" s="182">
        <f>'1. General information'!$R$8</f>
        <v>0</v>
      </c>
      <c r="D3009" s="182" t="s">
        <v>445</v>
      </c>
      <c r="E3009" s="183" t="s">
        <v>5723</v>
      </c>
      <c r="F3009" s="182" t="s">
        <v>5724</v>
      </c>
      <c r="G3009" s="196">
        <f>'6. Staff time'!I226</f>
        <v>0</v>
      </c>
    </row>
    <row r="3010" spans="1:7" x14ac:dyDescent="0.3">
      <c r="A3010" s="181">
        <v>3009</v>
      </c>
      <c r="B3010" s="181" t="str">
        <f t="shared" si="71"/>
        <v>0-6.15-76</v>
      </c>
      <c r="C3010" s="182">
        <f>'1. General information'!$R$8</f>
        <v>0</v>
      </c>
      <c r="D3010" s="182" t="s">
        <v>445</v>
      </c>
      <c r="E3010" s="183" t="s">
        <v>5725</v>
      </c>
      <c r="F3010" s="182" t="s">
        <v>5726</v>
      </c>
      <c r="G3010" s="196">
        <f>'6. Staff time'!I227</f>
        <v>0</v>
      </c>
    </row>
    <row r="3011" spans="1:7" x14ac:dyDescent="0.3">
      <c r="A3011" s="181">
        <v>3010</v>
      </c>
      <c r="B3011" s="181" t="str">
        <f t="shared" si="71"/>
        <v>0-6.15-77</v>
      </c>
      <c r="C3011" s="182">
        <f>'1. General information'!$R$8</f>
        <v>0</v>
      </c>
      <c r="D3011" s="182" t="s">
        <v>445</v>
      </c>
      <c r="E3011" s="183" t="s">
        <v>5727</v>
      </c>
      <c r="F3011" s="182" t="s">
        <v>5728</v>
      </c>
      <c r="G3011" s="196">
        <f>'6. Staff time'!I228</f>
        <v>0</v>
      </c>
    </row>
    <row r="3012" spans="1:7" x14ac:dyDescent="0.3">
      <c r="A3012" s="181">
        <v>3011</v>
      </c>
      <c r="B3012" s="181" t="str">
        <f t="shared" si="71"/>
        <v>0-6.15-78</v>
      </c>
      <c r="C3012" s="182">
        <f>'1. General information'!$R$8</f>
        <v>0</v>
      </c>
      <c r="D3012" s="182" t="s">
        <v>445</v>
      </c>
      <c r="E3012" s="183" t="s">
        <v>5729</v>
      </c>
      <c r="F3012" s="182" t="s">
        <v>5730</v>
      </c>
      <c r="G3012" s="196">
        <f>'6. Staff time'!I229</f>
        <v>0</v>
      </c>
    </row>
    <row r="3013" spans="1:7" x14ac:dyDescent="0.3">
      <c r="A3013" s="181">
        <v>3012</v>
      </c>
      <c r="B3013" s="181" t="str">
        <f t="shared" si="71"/>
        <v>0-6.15-79</v>
      </c>
      <c r="C3013" s="182">
        <f>'1. General information'!$R$8</f>
        <v>0</v>
      </c>
      <c r="D3013" s="182" t="s">
        <v>445</v>
      </c>
      <c r="E3013" s="183" t="s">
        <v>5731</v>
      </c>
      <c r="F3013" s="182" t="s">
        <v>5732</v>
      </c>
      <c r="G3013" s="196">
        <f>'6. Staff time'!I230</f>
        <v>0</v>
      </c>
    </row>
    <row r="3014" spans="1:7" x14ac:dyDescent="0.3">
      <c r="A3014" s="181">
        <v>3013</v>
      </c>
      <c r="B3014" s="181" t="str">
        <f t="shared" si="71"/>
        <v>0-6.15-80</v>
      </c>
      <c r="C3014" s="182">
        <f>'1. General information'!$R$8</f>
        <v>0</v>
      </c>
      <c r="D3014" s="182" t="s">
        <v>445</v>
      </c>
      <c r="E3014" s="183" t="s">
        <v>5733</v>
      </c>
      <c r="F3014" s="182" t="s">
        <v>5734</v>
      </c>
      <c r="G3014" s="196">
        <f>'6. Staff time'!I231</f>
        <v>0</v>
      </c>
    </row>
    <row r="3015" spans="1:7" x14ac:dyDescent="0.3">
      <c r="A3015" s="181">
        <v>3014</v>
      </c>
      <c r="B3015" s="181" t="str">
        <f t="shared" si="71"/>
        <v>0-6.15-81</v>
      </c>
      <c r="C3015" s="182">
        <f>'1. General information'!$R$8</f>
        <v>0</v>
      </c>
      <c r="D3015" s="182" t="s">
        <v>445</v>
      </c>
      <c r="E3015" s="183" t="s">
        <v>5735</v>
      </c>
      <c r="F3015" s="182" t="s">
        <v>5736</v>
      </c>
      <c r="G3015" s="196">
        <f>'6. Staff time'!I232</f>
        <v>0</v>
      </c>
    </row>
    <row r="3016" spans="1:7" x14ac:dyDescent="0.3">
      <c r="A3016" s="181">
        <v>3015</v>
      </c>
      <c r="B3016" s="181" t="str">
        <f t="shared" si="71"/>
        <v>0-6.15-82</v>
      </c>
      <c r="C3016" s="182">
        <f>'1. General information'!$R$8</f>
        <v>0</v>
      </c>
      <c r="D3016" s="182" t="s">
        <v>445</v>
      </c>
      <c r="E3016" s="183" t="s">
        <v>5737</v>
      </c>
      <c r="F3016" s="182" t="s">
        <v>5738</v>
      </c>
      <c r="G3016" s="196">
        <f>'6. Staff time'!I233</f>
        <v>0</v>
      </c>
    </row>
    <row r="3017" spans="1:7" x14ac:dyDescent="0.3">
      <c r="A3017" s="181">
        <v>3016</v>
      </c>
      <c r="B3017" s="181" t="str">
        <f t="shared" si="71"/>
        <v>0-6.15-83</v>
      </c>
      <c r="C3017" s="182">
        <f>'1. General information'!$R$8</f>
        <v>0</v>
      </c>
      <c r="D3017" s="182" t="s">
        <v>445</v>
      </c>
      <c r="E3017" s="183" t="s">
        <v>5739</v>
      </c>
      <c r="F3017" s="182" t="s">
        <v>5740</v>
      </c>
      <c r="G3017" s="196">
        <f>'6. Staff time'!I234</f>
        <v>0</v>
      </c>
    </row>
    <row r="3018" spans="1:7" x14ac:dyDescent="0.3">
      <c r="A3018" s="181">
        <v>3017</v>
      </c>
      <c r="B3018" s="181" t="str">
        <f t="shared" si="71"/>
        <v>0-6.15-84</v>
      </c>
      <c r="C3018" s="182">
        <f>'1. General information'!$R$8</f>
        <v>0</v>
      </c>
      <c r="D3018" s="182" t="s">
        <v>445</v>
      </c>
      <c r="E3018" s="183" t="s">
        <v>5741</v>
      </c>
      <c r="F3018" s="182" t="s">
        <v>5742</v>
      </c>
      <c r="G3018" s="196">
        <f>'6. Staff time'!I235</f>
        <v>0</v>
      </c>
    </row>
    <row r="3019" spans="1:7" x14ac:dyDescent="0.3">
      <c r="A3019" s="181">
        <v>3018</v>
      </c>
      <c r="B3019" s="181" t="str">
        <f t="shared" si="71"/>
        <v>0-6.15-85</v>
      </c>
      <c r="C3019" s="182">
        <f>'1. General information'!$R$8</f>
        <v>0</v>
      </c>
      <c r="D3019" s="182" t="s">
        <v>445</v>
      </c>
      <c r="E3019" s="183" t="s">
        <v>5743</v>
      </c>
      <c r="F3019" s="182" t="s">
        <v>5744</v>
      </c>
      <c r="G3019" s="196">
        <f>'6. Staff time'!I236</f>
        <v>0</v>
      </c>
    </row>
    <row r="3020" spans="1:7" x14ac:dyDescent="0.3">
      <c r="A3020" s="181">
        <v>3019</v>
      </c>
      <c r="B3020" s="181" t="str">
        <f t="shared" si="71"/>
        <v>0-6.15-86</v>
      </c>
      <c r="C3020" s="182">
        <f>'1. General information'!$R$8</f>
        <v>0</v>
      </c>
      <c r="D3020" s="182" t="s">
        <v>445</v>
      </c>
      <c r="E3020" s="183" t="s">
        <v>5745</v>
      </c>
      <c r="F3020" s="182" t="s">
        <v>5746</v>
      </c>
      <c r="G3020" s="196">
        <f>'6. Staff time'!I237</f>
        <v>0</v>
      </c>
    </row>
    <row r="3021" spans="1:7" x14ac:dyDescent="0.3">
      <c r="A3021" s="181">
        <v>3020</v>
      </c>
      <c r="B3021" s="181" t="str">
        <f t="shared" si="71"/>
        <v>0-6.15-87</v>
      </c>
      <c r="C3021" s="182">
        <f>'1. General information'!$R$8</f>
        <v>0</v>
      </c>
      <c r="D3021" s="182" t="s">
        <v>445</v>
      </c>
      <c r="E3021" s="183" t="s">
        <v>5747</v>
      </c>
      <c r="F3021" s="182" t="s">
        <v>5748</v>
      </c>
      <c r="G3021" s="196">
        <f>'6. Staff time'!I238</f>
        <v>0</v>
      </c>
    </row>
    <row r="3022" spans="1:7" x14ac:dyDescent="0.3">
      <c r="A3022" s="181">
        <v>3021</v>
      </c>
      <c r="B3022" s="181" t="str">
        <f t="shared" si="71"/>
        <v>0-6.15-88</v>
      </c>
      <c r="C3022" s="182">
        <f>'1. General information'!$R$8</f>
        <v>0</v>
      </c>
      <c r="D3022" s="182" t="s">
        <v>445</v>
      </c>
      <c r="E3022" s="183" t="s">
        <v>5749</v>
      </c>
      <c r="F3022" s="182" t="s">
        <v>5750</v>
      </c>
      <c r="G3022" s="196">
        <f>'6. Staff time'!I239</f>
        <v>0</v>
      </c>
    </row>
    <row r="3023" spans="1:7" x14ac:dyDescent="0.3">
      <c r="A3023" s="181">
        <v>3022</v>
      </c>
      <c r="B3023" s="181" t="str">
        <f t="shared" si="71"/>
        <v>0-6.15-89</v>
      </c>
      <c r="C3023" s="182">
        <f>'1. General information'!$R$8</f>
        <v>0</v>
      </c>
      <c r="D3023" s="182" t="s">
        <v>445</v>
      </c>
      <c r="E3023" s="183" t="s">
        <v>5751</v>
      </c>
      <c r="F3023" s="182" t="s">
        <v>5752</v>
      </c>
      <c r="G3023" s="196">
        <f>'6. Staff time'!I240</f>
        <v>0</v>
      </c>
    </row>
    <row r="3024" spans="1:7" x14ac:dyDescent="0.3">
      <c r="A3024" s="181">
        <v>3023</v>
      </c>
      <c r="B3024" s="181" t="str">
        <f t="shared" si="71"/>
        <v>0-6.15-90</v>
      </c>
      <c r="C3024" s="182">
        <f>'1. General information'!$R$8</f>
        <v>0</v>
      </c>
      <c r="D3024" s="182" t="s">
        <v>445</v>
      </c>
      <c r="E3024" s="183" t="s">
        <v>5753</v>
      </c>
      <c r="F3024" s="182" t="s">
        <v>5754</v>
      </c>
      <c r="G3024" s="196">
        <f>'6. Staff time'!I241</f>
        <v>0</v>
      </c>
    </row>
    <row r="3025" spans="1:7" x14ac:dyDescent="0.3">
      <c r="A3025" s="181">
        <v>3024</v>
      </c>
      <c r="B3025" s="181" t="str">
        <f t="shared" si="71"/>
        <v>0-6.15-91</v>
      </c>
      <c r="C3025" s="182">
        <f>'1. General information'!$R$8</f>
        <v>0</v>
      </c>
      <c r="D3025" s="182" t="s">
        <v>445</v>
      </c>
      <c r="E3025" s="183" t="s">
        <v>5755</v>
      </c>
      <c r="F3025" s="182" t="s">
        <v>5756</v>
      </c>
      <c r="G3025" s="196">
        <f>'6. Staff time'!I242</f>
        <v>0</v>
      </c>
    </row>
    <row r="3026" spans="1:7" x14ac:dyDescent="0.3">
      <c r="A3026" s="181">
        <v>3025</v>
      </c>
      <c r="B3026" s="181" t="str">
        <f t="shared" si="71"/>
        <v>0-6.15-92</v>
      </c>
      <c r="C3026" s="182">
        <f>'1. General information'!$R$8</f>
        <v>0</v>
      </c>
      <c r="D3026" s="182" t="s">
        <v>445</v>
      </c>
      <c r="E3026" s="183" t="s">
        <v>5757</v>
      </c>
      <c r="F3026" s="182" t="s">
        <v>5758</v>
      </c>
      <c r="G3026" s="196">
        <f>'6. Staff time'!I243</f>
        <v>0</v>
      </c>
    </row>
    <row r="3027" spans="1:7" x14ac:dyDescent="0.3">
      <c r="A3027" s="181">
        <v>3026</v>
      </c>
      <c r="B3027" s="181" t="str">
        <f t="shared" si="71"/>
        <v>0-6.15-93</v>
      </c>
      <c r="C3027" s="182">
        <f>'1. General information'!$R$8</f>
        <v>0</v>
      </c>
      <c r="D3027" s="182" t="s">
        <v>445</v>
      </c>
      <c r="E3027" s="183" t="s">
        <v>5759</v>
      </c>
      <c r="F3027" s="182" t="s">
        <v>5760</v>
      </c>
      <c r="G3027" s="196">
        <f>'6. Staff time'!I244</f>
        <v>0</v>
      </c>
    </row>
    <row r="3028" spans="1:7" x14ac:dyDescent="0.3">
      <c r="A3028" s="181">
        <v>3027</v>
      </c>
      <c r="B3028" s="181" t="str">
        <f t="shared" si="71"/>
        <v>0-6.15-94</v>
      </c>
      <c r="C3028" s="182">
        <f>'1. General information'!$R$8</f>
        <v>0</v>
      </c>
      <c r="D3028" s="182" t="s">
        <v>445</v>
      </c>
      <c r="E3028" s="183" t="s">
        <v>5761</v>
      </c>
      <c r="F3028" s="182" t="s">
        <v>5762</v>
      </c>
      <c r="G3028" s="196">
        <f>'6. Staff time'!I245</f>
        <v>0</v>
      </c>
    </row>
    <row r="3029" spans="1:7" x14ac:dyDescent="0.3">
      <c r="A3029" s="181">
        <v>3028</v>
      </c>
      <c r="B3029" s="181" t="str">
        <f t="shared" si="71"/>
        <v>0-6.15-95</v>
      </c>
      <c r="C3029" s="182">
        <f>'1. General information'!$R$8</f>
        <v>0</v>
      </c>
      <c r="D3029" s="182" t="s">
        <v>445</v>
      </c>
      <c r="E3029" s="183" t="s">
        <v>5763</v>
      </c>
      <c r="F3029" s="182" t="s">
        <v>5764</v>
      </c>
      <c r="G3029" s="196">
        <f>'6. Staff time'!I246</f>
        <v>0</v>
      </c>
    </row>
    <row r="3030" spans="1:7" x14ac:dyDescent="0.3">
      <c r="A3030" s="181">
        <v>3029</v>
      </c>
      <c r="B3030" s="181" t="str">
        <f t="shared" si="71"/>
        <v>0-6.15-96</v>
      </c>
      <c r="C3030" s="182">
        <f>'1. General information'!$R$8</f>
        <v>0</v>
      </c>
      <c r="D3030" s="182" t="s">
        <v>445</v>
      </c>
      <c r="E3030" s="183" t="s">
        <v>5765</v>
      </c>
      <c r="F3030" s="182" t="s">
        <v>5766</v>
      </c>
      <c r="G3030" s="196">
        <f>'6. Staff time'!I247</f>
        <v>0</v>
      </c>
    </row>
    <row r="3031" spans="1:7" x14ac:dyDescent="0.3">
      <c r="A3031" s="181">
        <v>3030</v>
      </c>
      <c r="B3031" s="181" t="str">
        <f t="shared" si="71"/>
        <v>0-6.15-97</v>
      </c>
      <c r="C3031" s="182">
        <f>'1. General information'!$R$8</f>
        <v>0</v>
      </c>
      <c r="D3031" s="182" t="s">
        <v>445</v>
      </c>
      <c r="E3031" s="183" t="s">
        <v>5767</v>
      </c>
      <c r="F3031" s="182" t="s">
        <v>5768</v>
      </c>
      <c r="G3031" s="196">
        <f>'6. Staff time'!I248</f>
        <v>0</v>
      </c>
    </row>
    <row r="3032" spans="1:7" x14ac:dyDescent="0.3">
      <c r="A3032" s="181">
        <v>3031</v>
      </c>
      <c r="B3032" s="181" t="str">
        <f t="shared" si="71"/>
        <v>0-6.15-98</v>
      </c>
      <c r="C3032" s="182">
        <f>'1. General information'!$R$8</f>
        <v>0</v>
      </c>
      <c r="D3032" s="182" t="s">
        <v>445</v>
      </c>
      <c r="E3032" s="183" t="s">
        <v>5769</v>
      </c>
      <c r="F3032" s="182" t="s">
        <v>5770</v>
      </c>
      <c r="G3032" s="196">
        <f>'6. Staff time'!I249</f>
        <v>0</v>
      </c>
    </row>
    <row r="3033" spans="1:7" x14ac:dyDescent="0.3">
      <c r="A3033" s="181">
        <v>3032</v>
      </c>
      <c r="B3033" s="181" t="str">
        <f t="shared" si="71"/>
        <v>0-6.15-99</v>
      </c>
      <c r="C3033" s="182">
        <f>'1. General information'!$R$8</f>
        <v>0</v>
      </c>
      <c r="D3033" s="182" t="s">
        <v>445</v>
      </c>
      <c r="E3033" s="183" t="s">
        <v>5771</v>
      </c>
      <c r="F3033" s="182" t="s">
        <v>5772</v>
      </c>
      <c r="G3033" s="196">
        <f>'6. Staff time'!I250</f>
        <v>0</v>
      </c>
    </row>
    <row r="3034" spans="1:7" x14ac:dyDescent="0.3">
      <c r="A3034" s="181">
        <v>3033</v>
      </c>
      <c r="B3034" s="181" t="str">
        <f t="shared" si="71"/>
        <v>0-6.15-100</v>
      </c>
      <c r="C3034" s="182">
        <f>'1. General information'!$R$8</f>
        <v>0</v>
      </c>
      <c r="D3034" s="182" t="s">
        <v>445</v>
      </c>
      <c r="E3034" s="183" t="s">
        <v>5773</v>
      </c>
      <c r="F3034" s="182" t="s">
        <v>5774</v>
      </c>
      <c r="G3034" s="196">
        <f>'6. Staff time'!I251</f>
        <v>0</v>
      </c>
    </row>
    <row r="3035" spans="1:7" x14ac:dyDescent="0.3">
      <c r="A3035" s="181">
        <v>3034</v>
      </c>
      <c r="B3035" s="181" t="str">
        <f t="shared" si="71"/>
        <v>0-6.15-101</v>
      </c>
      <c r="C3035" s="182">
        <f>'1. General information'!$R$8</f>
        <v>0</v>
      </c>
      <c r="D3035" s="182" t="s">
        <v>445</v>
      </c>
      <c r="E3035" s="183" t="s">
        <v>5775</v>
      </c>
      <c r="F3035" s="182" t="s">
        <v>5776</v>
      </c>
      <c r="G3035" s="196">
        <f>'6. Staff time'!I252</f>
        <v>0</v>
      </c>
    </row>
    <row r="3036" spans="1:7" x14ac:dyDescent="0.3">
      <c r="A3036" s="181">
        <v>3035</v>
      </c>
      <c r="B3036" s="181" t="str">
        <f t="shared" si="71"/>
        <v>0-6.15-102</v>
      </c>
      <c r="C3036" s="182">
        <f>'1. General information'!$R$8</f>
        <v>0</v>
      </c>
      <c r="D3036" s="182" t="s">
        <v>445</v>
      </c>
      <c r="E3036" s="183" t="s">
        <v>5777</v>
      </c>
      <c r="F3036" s="182" t="s">
        <v>5778</v>
      </c>
      <c r="G3036" s="196">
        <f>'6. Staff time'!I253</f>
        <v>0</v>
      </c>
    </row>
    <row r="3037" spans="1:7" x14ac:dyDescent="0.3">
      <c r="A3037" s="181">
        <v>3036</v>
      </c>
      <c r="B3037" s="181" t="str">
        <f t="shared" si="71"/>
        <v>0-6.15-103</v>
      </c>
      <c r="C3037" s="182">
        <f>'1. General information'!$R$8</f>
        <v>0</v>
      </c>
      <c r="D3037" s="182" t="s">
        <v>445</v>
      </c>
      <c r="E3037" s="183" t="s">
        <v>5779</v>
      </c>
      <c r="F3037" s="182" t="s">
        <v>5780</v>
      </c>
      <c r="G3037" s="196">
        <f>'6. Staff time'!I254</f>
        <v>0</v>
      </c>
    </row>
    <row r="3038" spans="1:7" x14ac:dyDescent="0.3">
      <c r="A3038" s="181">
        <v>3037</v>
      </c>
      <c r="B3038" s="181" t="str">
        <f t="shared" si="71"/>
        <v>0-6.15-104</v>
      </c>
      <c r="C3038" s="182">
        <f>'1. General information'!$R$8</f>
        <v>0</v>
      </c>
      <c r="D3038" s="182" t="s">
        <v>445</v>
      </c>
      <c r="E3038" s="183" t="s">
        <v>5781</v>
      </c>
      <c r="F3038" s="182" t="s">
        <v>5782</v>
      </c>
      <c r="G3038" s="196">
        <f>'6. Staff time'!I255</f>
        <v>0</v>
      </c>
    </row>
    <row r="3039" spans="1:7" x14ac:dyDescent="0.3">
      <c r="A3039" s="181">
        <v>3038</v>
      </c>
      <c r="B3039" s="181" t="str">
        <f t="shared" si="71"/>
        <v>0-6.15-105</v>
      </c>
      <c r="C3039" s="182">
        <f>'1. General information'!$R$8</f>
        <v>0</v>
      </c>
      <c r="D3039" s="182" t="s">
        <v>445</v>
      </c>
      <c r="E3039" s="183" t="s">
        <v>5783</v>
      </c>
      <c r="F3039" s="182" t="s">
        <v>5784</v>
      </c>
      <c r="G3039" s="196">
        <f>'6. Staff time'!I256</f>
        <v>0</v>
      </c>
    </row>
    <row r="3040" spans="1:7" x14ac:dyDescent="0.3">
      <c r="A3040" s="181">
        <v>3039</v>
      </c>
      <c r="B3040" s="181" t="str">
        <f t="shared" si="71"/>
        <v>0-6.15-106</v>
      </c>
      <c r="C3040" s="182">
        <f>'1. General information'!$R$8</f>
        <v>0</v>
      </c>
      <c r="D3040" s="182" t="s">
        <v>445</v>
      </c>
      <c r="E3040" s="183" t="s">
        <v>5785</v>
      </c>
      <c r="F3040" s="182" t="s">
        <v>5786</v>
      </c>
      <c r="G3040" s="196">
        <f>'6. Staff time'!I257</f>
        <v>0</v>
      </c>
    </row>
    <row r="3041" spans="1:7" x14ac:dyDescent="0.3">
      <c r="A3041" s="181">
        <v>3040</v>
      </c>
      <c r="B3041" s="181" t="str">
        <f t="shared" si="71"/>
        <v>0-6.15-107</v>
      </c>
      <c r="C3041" s="182">
        <f>'1. General information'!$R$8</f>
        <v>0</v>
      </c>
      <c r="D3041" s="182" t="s">
        <v>445</v>
      </c>
      <c r="E3041" s="183" t="s">
        <v>5787</v>
      </c>
      <c r="F3041" s="182" t="s">
        <v>5788</v>
      </c>
      <c r="G3041" s="196">
        <f>'6. Staff time'!I258</f>
        <v>0</v>
      </c>
    </row>
    <row r="3042" spans="1:7" x14ac:dyDescent="0.3">
      <c r="A3042" s="181">
        <v>3041</v>
      </c>
      <c r="B3042" s="181" t="str">
        <f t="shared" si="71"/>
        <v>0-6.15-108</v>
      </c>
      <c r="C3042" s="182">
        <f>'1. General information'!$R$8</f>
        <v>0</v>
      </c>
      <c r="D3042" s="182" t="s">
        <v>445</v>
      </c>
      <c r="E3042" s="183" t="s">
        <v>5789</v>
      </c>
      <c r="F3042" s="182" t="s">
        <v>5790</v>
      </c>
      <c r="G3042" s="196">
        <f>'6. Staff time'!I259</f>
        <v>0</v>
      </c>
    </row>
    <row r="3043" spans="1:7" x14ac:dyDescent="0.3">
      <c r="A3043" s="181">
        <v>3042</v>
      </c>
      <c r="B3043" s="181" t="str">
        <f t="shared" si="71"/>
        <v>0-6.15-109</v>
      </c>
      <c r="C3043" s="182">
        <f>'1. General information'!$R$8</f>
        <v>0</v>
      </c>
      <c r="D3043" s="182" t="s">
        <v>445</v>
      </c>
      <c r="E3043" s="183" t="s">
        <v>5791</v>
      </c>
      <c r="F3043" s="182" t="s">
        <v>5792</v>
      </c>
      <c r="G3043" s="196">
        <f>'6. Staff time'!I260</f>
        <v>0</v>
      </c>
    </row>
    <row r="3044" spans="1:7" x14ac:dyDescent="0.3">
      <c r="A3044" s="181">
        <v>3043</v>
      </c>
      <c r="B3044" s="181" t="str">
        <f t="shared" si="71"/>
        <v>0-6.15-110</v>
      </c>
      <c r="C3044" s="182">
        <f>'1. General information'!$R$8</f>
        <v>0</v>
      </c>
      <c r="D3044" s="182" t="s">
        <v>445</v>
      </c>
      <c r="E3044" s="183" t="s">
        <v>5793</v>
      </c>
      <c r="F3044" s="182" t="s">
        <v>5794</v>
      </c>
      <c r="G3044" s="196">
        <f>'6. Staff time'!I261</f>
        <v>0</v>
      </c>
    </row>
    <row r="3045" spans="1:7" x14ac:dyDescent="0.3">
      <c r="A3045" s="181">
        <v>3044</v>
      </c>
      <c r="B3045" s="181" t="str">
        <f t="shared" si="71"/>
        <v>0-6.15-111</v>
      </c>
      <c r="C3045" s="182">
        <f>'1. General information'!$R$8</f>
        <v>0</v>
      </c>
      <c r="D3045" s="182" t="s">
        <v>445</v>
      </c>
      <c r="E3045" s="183" t="s">
        <v>5795</v>
      </c>
      <c r="F3045" s="182" t="s">
        <v>5796</v>
      </c>
      <c r="G3045" s="196">
        <f>'6. Staff time'!I262</f>
        <v>0</v>
      </c>
    </row>
    <row r="3046" spans="1:7" x14ac:dyDescent="0.3">
      <c r="A3046" s="181">
        <v>3045</v>
      </c>
      <c r="B3046" s="181" t="str">
        <f t="shared" si="71"/>
        <v>0-6.15-112</v>
      </c>
      <c r="C3046" s="182">
        <f>'1. General information'!$R$8</f>
        <v>0</v>
      </c>
      <c r="D3046" s="182" t="s">
        <v>445</v>
      </c>
      <c r="E3046" s="183" t="s">
        <v>5797</v>
      </c>
      <c r="F3046" s="182" t="s">
        <v>5798</v>
      </c>
      <c r="G3046" s="196">
        <f>'6. Staff time'!I263</f>
        <v>0</v>
      </c>
    </row>
    <row r="3047" spans="1:7" x14ac:dyDescent="0.3">
      <c r="A3047" s="181">
        <v>3046</v>
      </c>
      <c r="B3047" s="181" t="str">
        <f t="shared" si="71"/>
        <v>0-6.15-113</v>
      </c>
      <c r="C3047" s="182">
        <f>'1. General information'!$R$8</f>
        <v>0</v>
      </c>
      <c r="D3047" s="182" t="s">
        <v>445</v>
      </c>
      <c r="E3047" s="183" t="s">
        <v>5799</v>
      </c>
      <c r="F3047" s="182" t="s">
        <v>5800</v>
      </c>
      <c r="G3047" s="196">
        <f>'6. Staff time'!I264</f>
        <v>0</v>
      </c>
    </row>
    <row r="3048" spans="1:7" x14ac:dyDescent="0.3">
      <c r="A3048" s="181">
        <v>3047</v>
      </c>
      <c r="B3048" s="181" t="str">
        <f t="shared" si="71"/>
        <v>0-6.15-114</v>
      </c>
      <c r="C3048" s="182">
        <f>'1. General information'!$R$8</f>
        <v>0</v>
      </c>
      <c r="D3048" s="182" t="s">
        <v>445</v>
      </c>
      <c r="E3048" s="183" t="s">
        <v>5801</v>
      </c>
      <c r="F3048" s="182" t="s">
        <v>5802</v>
      </c>
      <c r="G3048" s="196">
        <f>'6. Staff time'!I265</f>
        <v>0</v>
      </c>
    </row>
    <row r="3049" spans="1:7" x14ac:dyDescent="0.3">
      <c r="A3049" s="181">
        <v>3048</v>
      </c>
      <c r="B3049" s="181" t="str">
        <f t="shared" si="71"/>
        <v>0-6.15-115</v>
      </c>
      <c r="C3049" s="182">
        <f>'1. General information'!$R$8</f>
        <v>0</v>
      </c>
      <c r="D3049" s="182" t="s">
        <v>445</v>
      </c>
      <c r="E3049" s="183" t="s">
        <v>5803</v>
      </c>
      <c r="F3049" s="182" t="s">
        <v>5804</v>
      </c>
      <c r="G3049" s="196">
        <f>'6. Staff time'!I266</f>
        <v>0</v>
      </c>
    </row>
    <row r="3050" spans="1:7" x14ac:dyDescent="0.3">
      <c r="A3050" s="181">
        <v>3049</v>
      </c>
      <c r="B3050" s="181" t="str">
        <f t="shared" si="71"/>
        <v>0-6.15-116</v>
      </c>
      <c r="C3050" s="182">
        <f>'1. General information'!$R$8</f>
        <v>0</v>
      </c>
      <c r="D3050" s="182" t="s">
        <v>445</v>
      </c>
      <c r="E3050" s="183" t="s">
        <v>5805</v>
      </c>
      <c r="F3050" s="182" t="s">
        <v>5806</v>
      </c>
      <c r="G3050" s="196">
        <f>'6. Staff time'!I267</f>
        <v>0</v>
      </c>
    </row>
    <row r="3051" spans="1:7" x14ac:dyDescent="0.3">
      <c r="A3051" s="181">
        <v>3050</v>
      </c>
      <c r="B3051" s="181" t="str">
        <f t="shared" si="71"/>
        <v>0-6.15-117</v>
      </c>
      <c r="C3051" s="182">
        <f>'1. General information'!$R$8</f>
        <v>0</v>
      </c>
      <c r="D3051" s="182" t="s">
        <v>445</v>
      </c>
      <c r="E3051" s="183" t="s">
        <v>5807</v>
      </c>
      <c r="F3051" s="182" t="s">
        <v>5808</v>
      </c>
      <c r="G3051" s="196">
        <f>'6. Staff time'!I268</f>
        <v>0</v>
      </c>
    </row>
    <row r="3052" spans="1:7" x14ac:dyDescent="0.3">
      <c r="A3052" s="181">
        <v>3051</v>
      </c>
      <c r="B3052" s="181" t="str">
        <f t="shared" si="71"/>
        <v>0-6.15-118</v>
      </c>
      <c r="C3052" s="182">
        <f>'1. General information'!$R$8</f>
        <v>0</v>
      </c>
      <c r="D3052" s="182" t="s">
        <v>445</v>
      </c>
      <c r="E3052" s="183" t="s">
        <v>5809</v>
      </c>
      <c r="F3052" s="182" t="s">
        <v>5810</v>
      </c>
      <c r="G3052" s="196">
        <f>'6. Staff time'!I269</f>
        <v>0</v>
      </c>
    </row>
    <row r="3053" spans="1:7" x14ac:dyDescent="0.3">
      <c r="A3053" s="181">
        <v>3052</v>
      </c>
      <c r="B3053" s="181" t="str">
        <f t="shared" si="71"/>
        <v>0-6.15-119</v>
      </c>
      <c r="C3053" s="182">
        <f>'1. General information'!$R$8</f>
        <v>0</v>
      </c>
      <c r="D3053" s="182" t="s">
        <v>445</v>
      </c>
      <c r="E3053" s="183" t="s">
        <v>5811</v>
      </c>
      <c r="F3053" s="182" t="s">
        <v>5812</v>
      </c>
      <c r="G3053" s="196">
        <f>'6. Staff time'!I270</f>
        <v>0</v>
      </c>
    </row>
    <row r="3054" spans="1:7" x14ac:dyDescent="0.3">
      <c r="A3054" s="181">
        <v>3053</v>
      </c>
      <c r="B3054" s="181" t="str">
        <f t="shared" si="71"/>
        <v>0-6.15-120</v>
      </c>
      <c r="C3054" s="182">
        <f>'1. General information'!$R$8</f>
        <v>0</v>
      </c>
      <c r="D3054" s="182" t="s">
        <v>445</v>
      </c>
      <c r="E3054" s="183" t="s">
        <v>5813</v>
      </c>
      <c r="F3054" s="182" t="s">
        <v>5814</v>
      </c>
      <c r="G3054" s="196">
        <f>'6. Staff time'!I271</f>
        <v>0</v>
      </c>
    </row>
    <row r="3055" spans="1:7" x14ac:dyDescent="0.3">
      <c r="A3055" s="181">
        <v>3054</v>
      </c>
      <c r="B3055" s="181" t="str">
        <f t="shared" si="71"/>
        <v>0-6.15-121</v>
      </c>
      <c r="C3055" s="182">
        <f>'1. General information'!$R$8</f>
        <v>0</v>
      </c>
      <c r="D3055" s="182" t="s">
        <v>445</v>
      </c>
      <c r="E3055" s="183" t="s">
        <v>5815</v>
      </c>
      <c r="F3055" s="182" t="s">
        <v>5816</v>
      </c>
      <c r="G3055" s="196">
        <f>'6. Staff time'!I272</f>
        <v>0</v>
      </c>
    </row>
    <row r="3056" spans="1:7" x14ac:dyDescent="0.3">
      <c r="A3056" s="181">
        <v>3055</v>
      </c>
      <c r="B3056" s="181" t="str">
        <f t="shared" si="71"/>
        <v>0-6.15-122</v>
      </c>
      <c r="C3056" s="182">
        <f>'1. General information'!$R$8</f>
        <v>0</v>
      </c>
      <c r="D3056" s="182" t="s">
        <v>445</v>
      </c>
      <c r="E3056" s="183" t="s">
        <v>5817</v>
      </c>
      <c r="F3056" s="182" t="s">
        <v>5818</v>
      </c>
      <c r="G3056" s="196">
        <f>'6. Staff time'!I273</f>
        <v>0</v>
      </c>
    </row>
    <row r="3057" spans="1:7" x14ac:dyDescent="0.3">
      <c r="A3057" s="181">
        <v>3056</v>
      </c>
      <c r="B3057" s="181" t="str">
        <f t="shared" si="71"/>
        <v>0-6.15-123</v>
      </c>
      <c r="C3057" s="182">
        <f>'1. General information'!$R$8</f>
        <v>0</v>
      </c>
      <c r="D3057" s="182" t="s">
        <v>445</v>
      </c>
      <c r="E3057" s="183" t="s">
        <v>5819</v>
      </c>
      <c r="F3057" s="182" t="s">
        <v>5820</v>
      </c>
      <c r="G3057" s="196">
        <f>'6. Staff time'!I274</f>
        <v>0</v>
      </c>
    </row>
    <row r="3058" spans="1:7" x14ac:dyDescent="0.3">
      <c r="A3058" s="181">
        <v>3057</v>
      </c>
      <c r="B3058" s="181" t="str">
        <f t="shared" si="71"/>
        <v>0-6.15-124</v>
      </c>
      <c r="C3058" s="182">
        <f>'1. General information'!$R$8</f>
        <v>0</v>
      </c>
      <c r="D3058" s="182" t="s">
        <v>445</v>
      </c>
      <c r="E3058" s="183" t="s">
        <v>5821</v>
      </c>
      <c r="F3058" s="182" t="s">
        <v>5822</v>
      </c>
      <c r="G3058" s="196">
        <f>'6. Staff time'!I275</f>
        <v>0</v>
      </c>
    </row>
    <row r="3059" spans="1:7" x14ac:dyDescent="0.3">
      <c r="A3059" s="181">
        <v>3058</v>
      </c>
      <c r="B3059" s="181" t="str">
        <f t="shared" si="71"/>
        <v>0-6.15-125</v>
      </c>
      <c r="C3059" s="182">
        <f>'1. General information'!$R$8</f>
        <v>0</v>
      </c>
      <c r="D3059" s="182" t="s">
        <v>445</v>
      </c>
      <c r="E3059" s="183" t="s">
        <v>5823</v>
      </c>
      <c r="F3059" s="182" t="s">
        <v>5824</v>
      </c>
      <c r="G3059" s="196">
        <f>'6. Staff time'!I276</f>
        <v>0</v>
      </c>
    </row>
    <row r="3060" spans="1:7" x14ac:dyDescent="0.3">
      <c r="A3060" s="181">
        <v>3059</v>
      </c>
      <c r="B3060" s="181" t="str">
        <f t="shared" ref="B3060:B3123" si="72">CONCATENATE(LEFT(C3060,2),"-",E3060)</f>
        <v>0-6.15-126</v>
      </c>
      <c r="C3060" s="182">
        <f>'1. General information'!$R$8</f>
        <v>0</v>
      </c>
      <c r="D3060" s="182" t="s">
        <v>445</v>
      </c>
      <c r="E3060" s="183" t="s">
        <v>5825</v>
      </c>
      <c r="F3060" s="182" t="s">
        <v>5826</v>
      </c>
      <c r="G3060" s="196">
        <f>'6. Staff time'!I277</f>
        <v>0</v>
      </c>
    </row>
    <row r="3061" spans="1:7" x14ac:dyDescent="0.3">
      <c r="A3061" s="181">
        <v>3060</v>
      </c>
      <c r="B3061" s="181" t="str">
        <f t="shared" si="72"/>
        <v>0-6.15-127</v>
      </c>
      <c r="C3061" s="182">
        <f>'1. General information'!$R$8</f>
        <v>0</v>
      </c>
      <c r="D3061" s="182" t="s">
        <v>445</v>
      </c>
      <c r="E3061" s="183" t="s">
        <v>5827</v>
      </c>
      <c r="F3061" s="182" t="s">
        <v>5828</v>
      </c>
      <c r="G3061" s="196">
        <f>'6. Staff time'!I278</f>
        <v>0</v>
      </c>
    </row>
    <row r="3062" spans="1:7" x14ac:dyDescent="0.3">
      <c r="A3062" s="181">
        <v>3061</v>
      </c>
      <c r="B3062" s="181" t="str">
        <f t="shared" si="72"/>
        <v>0-6.15-128</v>
      </c>
      <c r="C3062" s="182">
        <f>'1. General information'!$R$8</f>
        <v>0</v>
      </c>
      <c r="D3062" s="182" t="s">
        <v>445</v>
      </c>
      <c r="E3062" s="183" t="s">
        <v>5829</v>
      </c>
      <c r="F3062" s="182" t="s">
        <v>5830</v>
      </c>
      <c r="G3062" s="196">
        <f>'6. Staff time'!I279</f>
        <v>0</v>
      </c>
    </row>
    <row r="3063" spans="1:7" x14ac:dyDescent="0.3">
      <c r="A3063" s="181">
        <v>3062</v>
      </c>
      <c r="B3063" s="181" t="str">
        <f t="shared" si="72"/>
        <v>0-6.15-129</v>
      </c>
      <c r="C3063" s="182">
        <f>'1. General information'!$R$8</f>
        <v>0</v>
      </c>
      <c r="D3063" s="182" t="s">
        <v>445</v>
      </c>
      <c r="E3063" s="183" t="s">
        <v>5831</v>
      </c>
      <c r="F3063" s="182" t="s">
        <v>5832</v>
      </c>
      <c r="G3063" s="196">
        <f>'6. Staff time'!I280</f>
        <v>0</v>
      </c>
    </row>
    <row r="3064" spans="1:7" x14ac:dyDescent="0.3">
      <c r="A3064" s="181">
        <v>3063</v>
      </c>
      <c r="B3064" s="181" t="str">
        <f t="shared" si="72"/>
        <v>0-6.15-130</v>
      </c>
      <c r="C3064" s="182">
        <f>'1. General information'!$R$8</f>
        <v>0</v>
      </c>
      <c r="D3064" s="182" t="s">
        <v>445</v>
      </c>
      <c r="E3064" s="183" t="s">
        <v>5833</v>
      </c>
      <c r="F3064" s="182" t="s">
        <v>5834</v>
      </c>
      <c r="G3064" s="196">
        <f>'6. Staff time'!I281</f>
        <v>0</v>
      </c>
    </row>
    <row r="3065" spans="1:7" x14ac:dyDescent="0.3">
      <c r="A3065" s="181">
        <v>3064</v>
      </c>
      <c r="B3065" s="181" t="str">
        <f t="shared" si="72"/>
        <v>0-6.16-1</v>
      </c>
      <c r="C3065" s="182">
        <f>'1. General information'!$R$8</f>
        <v>0</v>
      </c>
      <c r="D3065" s="182" t="s">
        <v>445</v>
      </c>
      <c r="E3065" s="183" t="s">
        <v>5835</v>
      </c>
      <c r="F3065" s="182" t="s">
        <v>5836</v>
      </c>
      <c r="G3065" s="196">
        <f>'6. Staff time'!K152</f>
        <v>0</v>
      </c>
    </row>
    <row r="3066" spans="1:7" x14ac:dyDescent="0.3">
      <c r="A3066" s="181">
        <v>3065</v>
      </c>
      <c r="B3066" s="181" t="str">
        <f t="shared" si="72"/>
        <v>0-6.16-2</v>
      </c>
      <c r="C3066" s="182">
        <f>'1. General information'!$R$8</f>
        <v>0</v>
      </c>
      <c r="D3066" s="182" t="s">
        <v>445</v>
      </c>
      <c r="E3066" s="183" t="s">
        <v>5837</v>
      </c>
      <c r="F3066" s="182" t="s">
        <v>5838</v>
      </c>
      <c r="G3066" s="196">
        <f>'6. Staff time'!K153</f>
        <v>0</v>
      </c>
    </row>
    <row r="3067" spans="1:7" x14ac:dyDescent="0.3">
      <c r="A3067" s="181">
        <v>3066</v>
      </c>
      <c r="B3067" s="181" t="str">
        <f t="shared" si="72"/>
        <v>0-6.16-3</v>
      </c>
      <c r="C3067" s="182">
        <f>'1. General information'!$R$8</f>
        <v>0</v>
      </c>
      <c r="D3067" s="182" t="s">
        <v>445</v>
      </c>
      <c r="E3067" s="183" t="s">
        <v>5839</v>
      </c>
      <c r="F3067" s="182" t="s">
        <v>5840</v>
      </c>
      <c r="G3067" s="196">
        <f>'6. Staff time'!K154</f>
        <v>0</v>
      </c>
    </row>
    <row r="3068" spans="1:7" x14ac:dyDescent="0.3">
      <c r="A3068" s="181">
        <v>3067</v>
      </c>
      <c r="B3068" s="181" t="str">
        <f t="shared" si="72"/>
        <v>0-6.16-4</v>
      </c>
      <c r="C3068" s="182">
        <f>'1. General information'!$R$8</f>
        <v>0</v>
      </c>
      <c r="D3068" s="182" t="s">
        <v>445</v>
      </c>
      <c r="E3068" s="183" t="s">
        <v>5841</v>
      </c>
      <c r="F3068" s="182" t="s">
        <v>5842</v>
      </c>
      <c r="G3068" s="196">
        <f>'6. Staff time'!K155</f>
        <v>0</v>
      </c>
    </row>
    <row r="3069" spans="1:7" x14ac:dyDescent="0.3">
      <c r="A3069" s="181">
        <v>3068</v>
      </c>
      <c r="B3069" s="181" t="str">
        <f t="shared" si="72"/>
        <v>0-6.16-5</v>
      </c>
      <c r="C3069" s="182">
        <f>'1. General information'!$R$8</f>
        <v>0</v>
      </c>
      <c r="D3069" s="182" t="s">
        <v>445</v>
      </c>
      <c r="E3069" s="183" t="s">
        <v>5843</v>
      </c>
      <c r="F3069" s="182" t="s">
        <v>5844</v>
      </c>
      <c r="G3069" s="196">
        <f>'6. Staff time'!K156</f>
        <v>0</v>
      </c>
    </row>
    <row r="3070" spans="1:7" x14ac:dyDescent="0.3">
      <c r="A3070" s="181">
        <v>3069</v>
      </c>
      <c r="B3070" s="181" t="str">
        <f t="shared" si="72"/>
        <v>0-6.16-6</v>
      </c>
      <c r="C3070" s="182">
        <f>'1. General information'!$R$8</f>
        <v>0</v>
      </c>
      <c r="D3070" s="182" t="s">
        <v>445</v>
      </c>
      <c r="E3070" s="183" t="s">
        <v>5845</v>
      </c>
      <c r="F3070" s="182" t="s">
        <v>5846</v>
      </c>
      <c r="G3070" s="196">
        <f>'6. Staff time'!K157</f>
        <v>0</v>
      </c>
    </row>
    <row r="3071" spans="1:7" x14ac:dyDescent="0.3">
      <c r="A3071" s="181">
        <v>3070</v>
      </c>
      <c r="B3071" s="181" t="str">
        <f t="shared" si="72"/>
        <v>0-6.16-7</v>
      </c>
      <c r="C3071" s="182">
        <f>'1. General information'!$R$8</f>
        <v>0</v>
      </c>
      <c r="D3071" s="182" t="s">
        <v>445</v>
      </c>
      <c r="E3071" s="183" t="s">
        <v>5847</v>
      </c>
      <c r="F3071" s="182" t="s">
        <v>5848</v>
      </c>
      <c r="G3071" s="196">
        <f>'6. Staff time'!K158</f>
        <v>0</v>
      </c>
    </row>
    <row r="3072" spans="1:7" x14ac:dyDescent="0.3">
      <c r="A3072" s="181">
        <v>3071</v>
      </c>
      <c r="B3072" s="181" t="str">
        <f t="shared" si="72"/>
        <v>0-6.16-8</v>
      </c>
      <c r="C3072" s="182">
        <f>'1. General information'!$R$8</f>
        <v>0</v>
      </c>
      <c r="D3072" s="182" t="s">
        <v>445</v>
      </c>
      <c r="E3072" s="183" t="s">
        <v>5849</v>
      </c>
      <c r="F3072" s="182" t="s">
        <v>5850</v>
      </c>
      <c r="G3072" s="196">
        <f>'6. Staff time'!K159</f>
        <v>0</v>
      </c>
    </row>
    <row r="3073" spans="1:7" x14ac:dyDescent="0.3">
      <c r="A3073" s="181">
        <v>3072</v>
      </c>
      <c r="B3073" s="181" t="str">
        <f t="shared" si="72"/>
        <v>0-6.16-9</v>
      </c>
      <c r="C3073" s="182">
        <f>'1. General information'!$R$8</f>
        <v>0</v>
      </c>
      <c r="D3073" s="182" t="s">
        <v>445</v>
      </c>
      <c r="E3073" s="183" t="s">
        <v>5851</v>
      </c>
      <c r="F3073" s="182" t="s">
        <v>5852</v>
      </c>
      <c r="G3073" s="196">
        <f>'6. Staff time'!K160</f>
        <v>0</v>
      </c>
    </row>
    <row r="3074" spans="1:7" x14ac:dyDescent="0.3">
      <c r="A3074" s="181">
        <v>3073</v>
      </c>
      <c r="B3074" s="181" t="str">
        <f t="shared" si="72"/>
        <v>0-6.16-10</v>
      </c>
      <c r="C3074" s="182">
        <f>'1. General information'!$R$8</f>
        <v>0</v>
      </c>
      <c r="D3074" s="182" t="s">
        <v>445</v>
      </c>
      <c r="E3074" s="183" t="s">
        <v>5853</v>
      </c>
      <c r="F3074" s="182" t="s">
        <v>5854</v>
      </c>
      <c r="G3074" s="196">
        <f>'6. Staff time'!K161</f>
        <v>0</v>
      </c>
    </row>
    <row r="3075" spans="1:7" x14ac:dyDescent="0.3">
      <c r="A3075" s="181">
        <v>3074</v>
      </c>
      <c r="B3075" s="181" t="str">
        <f t="shared" si="72"/>
        <v>0-6.16-11</v>
      </c>
      <c r="C3075" s="182">
        <f>'1. General information'!$R$8</f>
        <v>0</v>
      </c>
      <c r="D3075" s="182" t="s">
        <v>445</v>
      </c>
      <c r="E3075" s="183" t="s">
        <v>5855</v>
      </c>
      <c r="F3075" s="182" t="s">
        <v>5856</v>
      </c>
      <c r="G3075" s="196">
        <f>'6. Staff time'!K162</f>
        <v>0</v>
      </c>
    </row>
    <row r="3076" spans="1:7" x14ac:dyDescent="0.3">
      <c r="A3076" s="181">
        <v>3075</v>
      </c>
      <c r="B3076" s="181" t="str">
        <f t="shared" si="72"/>
        <v>0-6.16-12</v>
      </c>
      <c r="C3076" s="182">
        <f>'1. General information'!$R$8</f>
        <v>0</v>
      </c>
      <c r="D3076" s="182" t="s">
        <v>445</v>
      </c>
      <c r="E3076" s="183" t="s">
        <v>5857</v>
      </c>
      <c r="F3076" s="182" t="s">
        <v>5858</v>
      </c>
      <c r="G3076" s="196">
        <f>'6. Staff time'!K163</f>
        <v>0</v>
      </c>
    </row>
    <row r="3077" spans="1:7" x14ac:dyDescent="0.3">
      <c r="A3077" s="181">
        <v>3076</v>
      </c>
      <c r="B3077" s="181" t="str">
        <f t="shared" si="72"/>
        <v>0-6.16-13</v>
      </c>
      <c r="C3077" s="182">
        <f>'1. General information'!$R$8</f>
        <v>0</v>
      </c>
      <c r="D3077" s="182" t="s">
        <v>445</v>
      </c>
      <c r="E3077" s="183" t="s">
        <v>5859</v>
      </c>
      <c r="F3077" s="182" t="s">
        <v>5860</v>
      </c>
      <c r="G3077" s="196">
        <f>'6. Staff time'!K164</f>
        <v>0</v>
      </c>
    </row>
    <row r="3078" spans="1:7" x14ac:dyDescent="0.3">
      <c r="A3078" s="181">
        <v>3077</v>
      </c>
      <c r="B3078" s="181" t="str">
        <f t="shared" si="72"/>
        <v>0-6.16-14</v>
      </c>
      <c r="C3078" s="182">
        <f>'1. General information'!$R$8</f>
        <v>0</v>
      </c>
      <c r="D3078" s="182" t="s">
        <v>445</v>
      </c>
      <c r="E3078" s="183" t="s">
        <v>5861</v>
      </c>
      <c r="F3078" s="182" t="s">
        <v>5862</v>
      </c>
      <c r="G3078" s="196">
        <f>'6. Staff time'!K165</f>
        <v>0</v>
      </c>
    </row>
    <row r="3079" spans="1:7" x14ac:dyDescent="0.3">
      <c r="A3079" s="181">
        <v>3078</v>
      </c>
      <c r="B3079" s="181" t="str">
        <f t="shared" si="72"/>
        <v>0-6.16-15</v>
      </c>
      <c r="C3079" s="182">
        <f>'1. General information'!$R$8</f>
        <v>0</v>
      </c>
      <c r="D3079" s="182" t="s">
        <v>445</v>
      </c>
      <c r="E3079" s="183" t="s">
        <v>5863</v>
      </c>
      <c r="F3079" s="182" t="s">
        <v>5864</v>
      </c>
      <c r="G3079" s="196">
        <f>'6. Staff time'!K166</f>
        <v>0</v>
      </c>
    </row>
    <row r="3080" spans="1:7" x14ac:dyDescent="0.3">
      <c r="A3080" s="181">
        <v>3079</v>
      </c>
      <c r="B3080" s="181" t="str">
        <f t="shared" si="72"/>
        <v>0-6.16-16</v>
      </c>
      <c r="C3080" s="182">
        <f>'1. General information'!$R$8</f>
        <v>0</v>
      </c>
      <c r="D3080" s="182" t="s">
        <v>445</v>
      </c>
      <c r="E3080" s="183" t="s">
        <v>5865</v>
      </c>
      <c r="F3080" s="182" t="s">
        <v>5866</v>
      </c>
      <c r="G3080" s="196">
        <f>'6. Staff time'!K167</f>
        <v>0</v>
      </c>
    </row>
    <row r="3081" spans="1:7" x14ac:dyDescent="0.3">
      <c r="A3081" s="181">
        <v>3080</v>
      </c>
      <c r="B3081" s="181" t="str">
        <f t="shared" si="72"/>
        <v>0-6.16-17</v>
      </c>
      <c r="C3081" s="182">
        <f>'1. General information'!$R$8</f>
        <v>0</v>
      </c>
      <c r="D3081" s="182" t="s">
        <v>445</v>
      </c>
      <c r="E3081" s="183" t="s">
        <v>5867</v>
      </c>
      <c r="F3081" s="182" t="s">
        <v>5868</v>
      </c>
      <c r="G3081" s="196">
        <f>'6. Staff time'!K168</f>
        <v>0</v>
      </c>
    </row>
    <row r="3082" spans="1:7" x14ac:dyDescent="0.3">
      <c r="A3082" s="181">
        <v>3081</v>
      </c>
      <c r="B3082" s="181" t="str">
        <f t="shared" si="72"/>
        <v>0-6.16-18</v>
      </c>
      <c r="C3082" s="182">
        <f>'1. General information'!$R$8</f>
        <v>0</v>
      </c>
      <c r="D3082" s="182" t="s">
        <v>445</v>
      </c>
      <c r="E3082" s="183" t="s">
        <v>5869</v>
      </c>
      <c r="F3082" s="182" t="s">
        <v>5870</v>
      </c>
      <c r="G3082" s="196">
        <f>'6. Staff time'!K169</f>
        <v>0</v>
      </c>
    </row>
    <row r="3083" spans="1:7" x14ac:dyDescent="0.3">
      <c r="A3083" s="181">
        <v>3082</v>
      </c>
      <c r="B3083" s="181" t="str">
        <f t="shared" si="72"/>
        <v>0-6.16-19</v>
      </c>
      <c r="C3083" s="182">
        <f>'1. General information'!$R$8</f>
        <v>0</v>
      </c>
      <c r="D3083" s="182" t="s">
        <v>445</v>
      </c>
      <c r="E3083" s="183" t="s">
        <v>5871</v>
      </c>
      <c r="F3083" s="182" t="s">
        <v>5872</v>
      </c>
      <c r="G3083" s="196">
        <f>'6. Staff time'!K170</f>
        <v>0</v>
      </c>
    </row>
    <row r="3084" spans="1:7" x14ac:dyDescent="0.3">
      <c r="A3084" s="181">
        <v>3083</v>
      </c>
      <c r="B3084" s="181" t="str">
        <f t="shared" si="72"/>
        <v>0-6.16-20</v>
      </c>
      <c r="C3084" s="182">
        <f>'1. General information'!$R$8</f>
        <v>0</v>
      </c>
      <c r="D3084" s="182" t="s">
        <v>445</v>
      </c>
      <c r="E3084" s="183" t="s">
        <v>5873</v>
      </c>
      <c r="F3084" s="182" t="s">
        <v>5874</v>
      </c>
      <c r="G3084" s="196">
        <f>'6. Staff time'!K171</f>
        <v>0</v>
      </c>
    </row>
    <row r="3085" spans="1:7" x14ac:dyDescent="0.3">
      <c r="A3085" s="181">
        <v>3084</v>
      </c>
      <c r="B3085" s="181" t="str">
        <f t="shared" si="72"/>
        <v>0-6.16-21</v>
      </c>
      <c r="C3085" s="182">
        <f>'1. General information'!$R$8</f>
        <v>0</v>
      </c>
      <c r="D3085" s="182" t="s">
        <v>445</v>
      </c>
      <c r="E3085" s="183" t="s">
        <v>5875</v>
      </c>
      <c r="F3085" s="182" t="s">
        <v>5876</v>
      </c>
      <c r="G3085" s="196">
        <f>'6. Staff time'!K172</f>
        <v>0</v>
      </c>
    </row>
    <row r="3086" spans="1:7" x14ac:dyDescent="0.3">
      <c r="A3086" s="181">
        <v>3085</v>
      </c>
      <c r="B3086" s="181" t="str">
        <f t="shared" si="72"/>
        <v>0-6.16-22</v>
      </c>
      <c r="C3086" s="182">
        <f>'1. General information'!$R$8</f>
        <v>0</v>
      </c>
      <c r="D3086" s="182" t="s">
        <v>445</v>
      </c>
      <c r="E3086" s="183" t="s">
        <v>5877</v>
      </c>
      <c r="F3086" s="182" t="s">
        <v>5878</v>
      </c>
      <c r="G3086" s="196">
        <f>'6. Staff time'!K173</f>
        <v>0</v>
      </c>
    </row>
    <row r="3087" spans="1:7" x14ac:dyDescent="0.3">
      <c r="A3087" s="181">
        <v>3086</v>
      </c>
      <c r="B3087" s="181" t="str">
        <f t="shared" si="72"/>
        <v>0-6.16-23</v>
      </c>
      <c r="C3087" s="182">
        <f>'1. General information'!$R$8</f>
        <v>0</v>
      </c>
      <c r="D3087" s="182" t="s">
        <v>445</v>
      </c>
      <c r="E3087" s="183" t="s">
        <v>5879</v>
      </c>
      <c r="F3087" s="182" t="s">
        <v>5880</v>
      </c>
      <c r="G3087" s="196">
        <f>'6. Staff time'!K174</f>
        <v>0</v>
      </c>
    </row>
    <row r="3088" spans="1:7" x14ac:dyDescent="0.3">
      <c r="A3088" s="181">
        <v>3087</v>
      </c>
      <c r="B3088" s="181" t="str">
        <f t="shared" si="72"/>
        <v>0-6.16-24</v>
      </c>
      <c r="C3088" s="182">
        <f>'1. General information'!$R$8</f>
        <v>0</v>
      </c>
      <c r="D3088" s="182" t="s">
        <v>445</v>
      </c>
      <c r="E3088" s="183" t="s">
        <v>5881</v>
      </c>
      <c r="F3088" s="182" t="s">
        <v>5882</v>
      </c>
      <c r="G3088" s="196">
        <f>'6. Staff time'!K175</f>
        <v>0</v>
      </c>
    </row>
    <row r="3089" spans="1:7" x14ac:dyDescent="0.3">
      <c r="A3089" s="181">
        <v>3088</v>
      </c>
      <c r="B3089" s="181" t="str">
        <f t="shared" si="72"/>
        <v>0-6.16-25</v>
      </c>
      <c r="C3089" s="182">
        <f>'1. General information'!$R$8</f>
        <v>0</v>
      </c>
      <c r="D3089" s="182" t="s">
        <v>445</v>
      </c>
      <c r="E3089" s="183" t="s">
        <v>5883</v>
      </c>
      <c r="F3089" s="182" t="s">
        <v>5884</v>
      </c>
      <c r="G3089" s="196">
        <f>'6. Staff time'!K176</f>
        <v>0</v>
      </c>
    </row>
    <row r="3090" spans="1:7" x14ac:dyDescent="0.3">
      <c r="A3090" s="181">
        <v>3089</v>
      </c>
      <c r="B3090" s="181" t="str">
        <f t="shared" si="72"/>
        <v>0-6.16-26</v>
      </c>
      <c r="C3090" s="182">
        <f>'1. General information'!$R$8</f>
        <v>0</v>
      </c>
      <c r="D3090" s="182" t="s">
        <v>445</v>
      </c>
      <c r="E3090" s="183" t="s">
        <v>5885</v>
      </c>
      <c r="F3090" s="182" t="s">
        <v>5886</v>
      </c>
      <c r="G3090" s="196">
        <f>'6. Staff time'!K177</f>
        <v>0</v>
      </c>
    </row>
    <row r="3091" spans="1:7" x14ac:dyDescent="0.3">
      <c r="A3091" s="181">
        <v>3090</v>
      </c>
      <c r="B3091" s="181" t="str">
        <f t="shared" si="72"/>
        <v>0-6.16-27</v>
      </c>
      <c r="C3091" s="182">
        <f>'1. General information'!$R$8</f>
        <v>0</v>
      </c>
      <c r="D3091" s="182" t="s">
        <v>445</v>
      </c>
      <c r="E3091" s="183" t="s">
        <v>5887</v>
      </c>
      <c r="F3091" s="182" t="s">
        <v>5888</v>
      </c>
      <c r="G3091" s="196">
        <f>'6. Staff time'!K178</f>
        <v>0</v>
      </c>
    </row>
    <row r="3092" spans="1:7" x14ac:dyDescent="0.3">
      <c r="A3092" s="181">
        <v>3091</v>
      </c>
      <c r="B3092" s="181" t="str">
        <f t="shared" si="72"/>
        <v>0-6.16-28</v>
      </c>
      <c r="C3092" s="182">
        <f>'1. General information'!$R$8</f>
        <v>0</v>
      </c>
      <c r="D3092" s="182" t="s">
        <v>445</v>
      </c>
      <c r="E3092" s="183" t="s">
        <v>5889</v>
      </c>
      <c r="F3092" s="182" t="s">
        <v>5890</v>
      </c>
      <c r="G3092" s="196">
        <f>'6. Staff time'!K179</f>
        <v>0</v>
      </c>
    </row>
    <row r="3093" spans="1:7" x14ac:dyDescent="0.3">
      <c r="A3093" s="181">
        <v>3092</v>
      </c>
      <c r="B3093" s="181" t="str">
        <f t="shared" si="72"/>
        <v>0-6.16-29</v>
      </c>
      <c r="C3093" s="182">
        <f>'1. General information'!$R$8</f>
        <v>0</v>
      </c>
      <c r="D3093" s="182" t="s">
        <v>445</v>
      </c>
      <c r="E3093" s="183" t="s">
        <v>5891</v>
      </c>
      <c r="F3093" s="182" t="s">
        <v>5892</v>
      </c>
      <c r="G3093" s="196">
        <f>'6. Staff time'!K180</f>
        <v>0</v>
      </c>
    </row>
    <row r="3094" spans="1:7" x14ac:dyDescent="0.3">
      <c r="A3094" s="181">
        <v>3093</v>
      </c>
      <c r="B3094" s="181" t="str">
        <f t="shared" si="72"/>
        <v>0-6.16-30</v>
      </c>
      <c r="C3094" s="182">
        <f>'1. General information'!$R$8</f>
        <v>0</v>
      </c>
      <c r="D3094" s="182" t="s">
        <v>445</v>
      </c>
      <c r="E3094" s="183" t="s">
        <v>5893</v>
      </c>
      <c r="F3094" s="182" t="s">
        <v>5894</v>
      </c>
      <c r="G3094" s="196">
        <f>'6. Staff time'!K181</f>
        <v>0</v>
      </c>
    </row>
    <row r="3095" spans="1:7" x14ac:dyDescent="0.3">
      <c r="A3095" s="181">
        <v>3094</v>
      </c>
      <c r="B3095" s="181" t="str">
        <f t="shared" si="72"/>
        <v>0-6.16-31</v>
      </c>
      <c r="C3095" s="182">
        <f>'1. General information'!$R$8</f>
        <v>0</v>
      </c>
      <c r="D3095" s="182" t="s">
        <v>445</v>
      </c>
      <c r="E3095" s="183" t="s">
        <v>5895</v>
      </c>
      <c r="F3095" s="182" t="s">
        <v>5896</v>
      </c>
      <c r="G3095" s="196">
        <f>'6. Staff time'!K182</f>
        <v>0</v>
      </c>
    </row>
    <row r="3096" spans="1:7" x14ac:dyDescent="0.3">
      <c r="A3096" s="181">
        <v>3095</v>
      </c>
      <c r="B3096" s="181" t="str">
        <f t="shared" si="72"/>
        <v>0-6.16-32</v>
      </c>
      <c r="C3096" s="182">
        <f>'1. General information'!$R$8</f>
        <v>0</v>
      </c>
      <c r="D3096" s="182" t="s">
        <v>445</v>
      </c>
      <c r="E3096" s="183" t="s">
        <v>5897</v>
      </c>
      <c r="F3096" s="182" t="s">
        <v>5898</v>
      </c>
      <c r="G3096" s="196">
        <f>'6. Staff time'!K183</f>
        <v>0</v>
      </c>
    </row>
    <row r="3097" spans="1:7" x14ac:dyDescent="0.3">
      <c r="A3097" s="181">
        <v>3096</v>
      </c>
      <c r="B3097" s="181" t="str">
        <f t="shared" si="72"/>
        <v>0-6.16-33</v>
      </c>
      <c r="C3097" s="182">
        <f>'1. General information'!$R$8</f>
        <v>0</v>
      </c>
      <c r="D3097" s="182" t="s">
        <v>445</v>
      </c>
      <c r="E3097" s="183" t="s">
        <v>5899</v>
      </c>
      <c r="F3097" s="182" t="s">
        <v>5900</v>
      </c>
      <c r="G3097" s="196">
        <f>'6. Staff time'!K184</f>
        <v>0</v>
      </c>
    </row>
    <row r="3098" spans="1:7" x14ac:dyDescent="0.3">
      <c r="A3098" s="181">
        <v>3097</v>
      </c>
      <c r="B3098" s="181" t="str">
        <f t="shared" si="72"/>
        <v>0-6.16-34</v>
      </c>
      <c r="C3098" s="182">
        <f>'1. General information'!$R$8</f>
        <v>0</v>
      </c>
      <c r="D3098" s="182" t="s">
        <v>445</v>
      </c>
      <c r="E3098" s="183" t="s">
        <v>5901</v>
      </c>
      <c r="F3098" s="182" t="s">
        <v>5902</v>
      </c>
      <c r="G3098" s="196">
        <f>'6. Staff time'!K185</f>
        <v>0</v>
      </c>
    </row>
    <row r="3099" spans="1:7" x14ac:dyDescent="0.3">
      <c r="A3099" s="181">
        <v>3098</v>
      </c>
      <c r="B3099" s="181" t="str">
        <f t="shared" si="72"/>
        <v>0-6.16-35</v>
      </c>
      <c r="C3099" s="182">
        <f>'1. General information'!$R$8</f>
        <v>0</v>
      </c>
      <c r="D3099" s="182" t="s">
        <v>445</v>
      </c>
      <c r="E3099" s="183" t="s">
        <v>5903</v>
      </c>
      <c r="F3099" s="182" t="s">
        <v>5904</v>
      </c>
      <c r="G3099" s="196">
        <f>'6. Staff time'!K186</f>
        <v>0</v>
      </c>
    </row>
    <row r="3100" spans="1:7" x14ac:dyDescent="0.3">
      <c r="A3100" s="181">
        <v>3099</v>
      </c>
      <c r="B3100" s="181" t="str">
        <f t="shared" si="72"/>
        <v>0-6.16-36</v>
      </c>
      <c r="C3100" s="182">
        <f>'1. General information'!$R$8</f>
        <v>0</v>
      </c>
      <c r="D3100" s="182" t="s">
        <v>445</v>
      </c>
      <c r="E3100" s="183" t="s">
        <v>5905</v>
      </c>
      <c r="F3100" s="182" t="s">
        <v>5906</v>
      </c>
      <c r="G3100" s="196">
        <f>'6. Staff time'!K187</f>
        <v>0</v>
      </c>
    </row>
    <row r="3101" spans="1:7" x14ac:dyDescent="0.3">
      <c r="A3101" s="181">
        <v>3100</v>
      </c>
      <c r="B3101" s="181" t="str">
        <f t="shared" si="72"/>
        <v>0-6.16-37</v>
      </c>
      <c r="C3101" s="182">
        <f>'1. General information'!$R$8</f>
        <v>0</v>
      </c>
      <c r="D3101" s="182" t="s">
        <v>445</v>
      </c>
      <c r="E3101" s="183" t="s">
        <v>5907</v>
      </c>
      <c r="F3101" s="182" t="s">
        <v>5908</v>
      </c>
      <c r="G3101" s="196">
        <f>'6. Staff time'!K188</f>
        <v>0</v>
      </c>
    </row>
    <row r="3102" spans="1:7" x14ac:dyDescent="0.3">
      <c r="A3102" s="181">
        <v>3101</v>
      </c>
      <c r="B3102" s="181" t="str">
        <f t="shared" si="72"/>
        <v>0-6.16-38</v>
      </c>
      <c r="C3102" s="182">
        <f>'1. General information'!$R$8</f>
        <v>0</v>
      </c>
      <c r="D3102" s="182" t="s">
        <v>445</v>
      </c>
      <c r="E3102" s="183" t="s">
        <v>5909</v>
      </c>
      <c r="F3102" s="182" t="s">
        <v>5910</v>
      </c>
      <c r="G3102" s="196">
        <f>'6. Staff time'!K189</f>
        <v>0</v>
      </c>
    </row>
    <row r="3103" spans="1:7" x14ac:dyDescent="0.3">
      <c r="A3103" s="181">
        <v>3102</v>
      </c>
      <c r="B3103" s="181" t="str">
        <f t="shared" si="72"/>
        <v>0-6.16-39</v>
      </c>
      <c r="C3103" s="182">
        <f>'1. General information'!$R$8</f>
        <v>0</v>
      </c>
      <c r="D3103" s="182" t="s">
        <v>445</v>
      </c>
      <c r="E3103" s="183" t="s">
        <v>5911</v>
      </c>
      <c r="F3103" s="182" t="s">
        <v>5912</v>
      </c>
      <c r="G3103" s="196">
        <f>'6. Staff time'!K190</f>
        <v>0</v>
      </c>
    </row>
    <row r="3104" spans="1:7" x14ac:dyDescent="0.3">
      <c r="A3104" s="181">
        <v>3103</v>
      </c>
      <c r="B3104" s="181" t="str">
        <f t="shared" si="72"/>
        <v>0-6.16-40</v>
      </c>
      <c r="C3104" s="182">
        <f>'1. General information'!$R$8</f>
        <v>0</v>
      </c>
      <c r="D3104" s="182" t="s">
        <v>445</v>
      </c>
      <c r="E3104" s="183" t="s">
        <v>5913</v>
      </c>
      <c r="F3104" s="182" t="s">
        <v>5914</v>
      </c>
      <c r="G3104" s="196">
        <f>'6. Staff time'!K191</f>
        <v>0</v>
      </c>
    </row>
    <row r="3105" spans="1:7" x14ac:dyDescent="0.3">
      <c r="A3105" s="181">
        <v>3104</v>
      </c>
      <c r="B3105" s="181" t="str">
        <f t="shared" si="72"/>
        <v>0-6.16-41</v>
      </c>
      <c r="C3105" s="182">
        <f>'1. General information'!$R$8</f>
        <v>0</v>
      </c>
      <c r="D3105" s="182" t="s">
        <v>445</v>
      </c>
      <c r="E3105" s="183" t="s">
        <v>5915</v>
      </c>
      <c r="F3105" s="182" t="s">
        <v>5916</v>
      </c>
      <c r="G3105" s="196">
        <f>'6. Staff time'!K192</f>
        <v>0</v>
      </c>
    </row>
    <row r="3106" spans="1:7" x14ac:dyDescent="0.3">
      <c r="A3106" s="181">
        <v>3105</v>
      </c>
      <c r="B3106" s="181" t="str">
        <f t="shared" si="72"/>
        <v>0-6.16-42</v>
      </c>
      <c r="C3106" s="182">
        <f>'1. General information'!$R$8</f>
        <v>0</v>
      </c>
      <c r="D3106" s="182" t="s">
        <v>445</v>
      </c>
      <c r="E3106" s="183" t="s">
        <v>5917</v>
      </c>
      <c r="F3106" s="182" t="s">
        <v>5918</v>
      </c>
      <c r="G3106" s="196">
        <f>'6. Staff time'!K193</f>
        <v>0</v>
      </c>
    </row>
    <row r="3107" spans="1:7" x14ac:dyDescent="0.3">
      <c r="A3107" s="181">
        <v>3106</v>
      </c>
      <c r="B3107" s="181" t="str">
        <f t="shared" si="72"/>
        <v>0-6.16-43</v>
      </c>
      <c r="C3107" s="182">
        <f>'1. General information'!$R$8</f>
        <v>0</v>
      </c>
      <c r="D3107" s="182" t="s">
        <v>445</v>
      </c>
      <c r="E3107" s="183" t="s">
        <v>5919</v>
      </c>
      <c r="F3107" s="182" t="s">
        <v>5920</v>
      </c>
      <c r="G3107" s="196">
        <f>'6. Staff time'!K194</f>
        <v>0</v>
      </c>
    </row>
    <row r="3108" spans="1:7" x14ac:dyDescent="0.3">
      <c r="A3108" s="181">
        <v>3107</v>
      </c>
      <c r="B3108" s="181" t="str">
        <f t="shared" si="72"/>
        <v>0-6.16-44</v>
      </c>
      <c r="C3108" s="182">
        <f>'1. General information'!$R$8</f>
        <v>0</v>
      </c>
      <c r="D3108" s="182" t="s">
        <v>445</v>
      </c>
      <c r="E3108" s="183" t="s">
        <v>5921</v>
      </c>
      <c r="F3108" s="182" t="s">
        <v>5922</v>
      </c>
      <c r="G3108" s="196">
        <f>'6. Staff time'!K195</f>
        <v>0</v>
      </c>
    </row>
    <row r="3109" spans="1:7" x14ac:dyDescent="0.3">
      <c r="A3109" s="181">
        <v>3108</v>
      </c>
      <c r="B3109" s="181" t="str">
        <f t="shared" si="72"/>
        <v>0-6.16-45</v>
      </c>
      <c r="C3109" s="182">
        <f>'1. General information'!$R$8</f>
        <v>0</v>
      </c>
      <c r="D3109" s="182" t="s">
        <v>445</v>
      </c>
      <c r="E3109" s="183" t="s">
        <v>5923</v>
      </c>
      <c r="F3109" s="182" t="s">
        <v>5924</v>
      </c>
      <c r="G3109" s="196">
        <f>'6. Staff time'!K196</f>
        <v>0</v>
      </c>
    </row>
    <row r="3110" spans="1:7" x14ac:dyDescent="0.3">
      <c r="A3110" s="181">
        <v>3109</v>
      </c>
      <c r="B3110" s="181" t="str">
        <f t="shared" si="72"/>
        <v>0-6.16-46</v>
      </c>
      <c r="C3110" s="182">
        <f>'1. General information'!$R$8</f>
        <v>0</v>
      </c>
      <c r="D3110" s="182" t="s">
        <v>445</v>
      </c>
      <c r="E3110" s="183" t="s">
        <v>5925</v>
      </c>
      <c r="F3110" s="182" t="s">
        <v>5926</v>
      </c>
      <c r="G3110" s="196">
        <f>'6. Staff time'!K197</f>
        <v>0</v>
      </c>
    </row>
    <row r="3111" spans="1:7" x14ac:dyDescent="0.3">
      <c r="A3111" s="181">
        <v>3110</v>
      </c>
      <c r="B3111" s="181" t="str">
        <f t="shared" si="72"/>
        <v>0-6.16-47</v>
      </c>
      <c r="C3111" s="182">
        <f>'1. General information'!$R$8</f>
        <v>0</v>
      </c>
      <c r="D3111" s="182" t="s">
        <v>445</v>
      </c>
      <c r="E3111" s="183" t="s">
        <v>5927</v>
      </c>
      <c r="F3111" s="182" t="s">
        <v>5928</v>
      </c>
      <c r="G3111" s="196">
        <f>'6. Staff time'!K198</f>
        <v>0</v>
      </c>
    </row>
    <row r="3112" spans="1:7" x14ac:dyDescent="0.3">
      <c r="A3112" s="181">
        <v>3111</v>
      </c>
      <c r="B3112" s="181" t="str">
        <f t="shared" si="72"/>
        <v>0-6.16-48</v>
      </c>
      <c r="C3112" s="182">
        <f>'1. General information'!$R$8</f>
        <v>0</v>
      </c>
      <c r="D3112" s="182" t="s">
        <v>445</v>
      </c>
      <c r="E3112" s="183" t="s">
        <v>5929</v>
      </c>
      <c r="F3112" s="182" t="s">
        <v>5930</v>
      </c>
      <c r="G3112" s="196">
        <f>'6. Staff time'!K199</f>
        <v>0</v>
      </c>
    </row>
    <row r="3113" spans="1:7" x14ac:dyDescent="0.3">
      <c r="A3113" s="181">
        <v>3112</v>
      </c>
      <c r="B3113" s="181" t="str">
        <f t="shared" si="72"/>
        <v>0-6.16-49</v>
      </c>
      <c r="C3113" s="182">
        <f>'1. General information'!$R$8</f>
        <v>0</v>
      </c>
      <c r="D3113" s="182" t="s">
        <v>445</v>
      </c>
      <c r="E3113" s="183" t="s">
        <v>5931</v>
      </c>
      <c r="F3113" s="182" t="s">
        <v>5932</v>
      </c>
      <c r="G3113" s="196">
        <f>'6. Staff time'!K200</f>
        <v>0</v>
      </c>
    </row>
    <row r="3114" spans="1:7" x14ac:dyDescent="0.3">
      <c r="A3114" s="181">
        <v>3113</v>
      </c>
      <c r="B3114" s="181" t="str">
        <f t="shared" si="72"/>
        <v>0-6.16-50</v>
      </c>
      <c r="C3114" s="182">
        <f>'1. General information'!$R$8</f>
        <v>0</v>
      </c>
      <c r="D3114" s="182" t="s">
        <v>445</v>
      </c>
      <c r="E3114" s="183" t="s">
        <v>5933</v>
      </c>
      <c r="F3114" s="182" t="s">
        <v>5934</v>
      </c>
      <c r="G3114" s="196">
        <f>'6. Staff time'!K201</f>
        <v>0</v>
      </c>
    </row>
    <row r="3115" spans="1:7" x14ac:dyDescent="0.3">
      <c r="A3115" s="181">
        <v>3114</v>
      </c>
      <c r="B3115" s="181" t="str">
        <f t="shared" si="72"/>
        <v>0-6.16-51</v>
      </c>
      <c r="C3115" s="182">
        <f>'1. General information'!$R$8</f>
        <v>0</v>
      </c>
      <c r="D3115" s="182" t="s">
        <v>445</v>
      </c>
      <c r="E3115" s="183" t="s">
        <v>5935</v>
      </c>
      <c r="F3115" s="182" t="s">
        <v>5936</v>
      </c>
      <c r="G3115" s="196">
        <f>'6. Staff time'!K202</f>
        <v>0</v>
      </c>
    </row>
    <row r="3116" spans="1:7" x14ac:dyDescent="0.3">
      <c r="A3116" s="181">
        <v>3115</v>
      </c>
      <c r="B3116" s="181" t="str">
        <f t="shared" si="72"/>
        <v>0-6.16-52</v>
      </c>
      <c r="C3116" s="182">
        <f>'1. General information'!$R$8</f>
        <v>0</v>
      </c>
      <c r="D3116" s="182" t="s">
        <v>445</v>
      </c>
      <c r="E3116" s="183" t="s">
        <v>5937</v>
      </c>
      <c r="F3116" s="182" t="s">
        <v>5938</v>
      </c>
      <c r="G3116" s="196">
        <f>'6. Staff time'!K203</f>
        <v>0</v>
      </c>
    </row>
    <row r="3117" spans="1:7" x14ac:dyDescent="0.3">
      <c r="A3117" s="181">
        <v>3116</v>
      </c>
      <c r="B3117" s="181" t="str">
        <f t="shared" si="72"/>
        <v>0-6.16-53</v>
      </c>
      <c r="C3117" s="182">
        <f>'1. General information'!$R$8</f>
        <v>0</v>
      </c>
      <c r="D3117" s="182" t="s">
        <v>445</v>
      </c>
      <c r="E3117" s="183" t="s">
        <v>5939</v>
      </c>
      <c r="F3117" s="182" t="s">
        <v>5940</v>
      </c>
      <c r="G3117" s="196">
        <f>'6. Staff time'!K204</f>
        <v>0</v>
      </c>
    </row>
    <row r="3118" spans="1:7" x14ac:dyDescent="0.3">
      <c r="A3118" s="181">
        <v>3117</v>
      </c>
      <c r="B3118" s="181" t="str">
        <f t="shared" si="72"/>
        <v>0-6.16-54</v>
      </c>
      <c r="C3118" s="182">
        <f>'1. General information'!$R$8</f>
        <v>0</v>
      </c>
      <c r="D3118" s="182" t="s">
        <v>445</v>
      </c>
      <c r="E3118" s="183" t="s">
        <v>5941</v>
      </c>
      <c r="F3118" s="182" t="s">
        <v>5942</v>
      </c>
      <c r="G3118" s="196">
        <f>'6. Staff time'!K205</f>
        <v>0</v>
      </c>
    </row>
    <row r="3119" spans="1:7" x14ac:dyDescent="0.3">
      <c r="A3119" s="181">
        <v>3118</v>
      </c>
      <c r="B3119" s="181" t="str">
        <f t="shared" si="72"/>
        <v>0-6.16-55</v>
      </c>
      <c r="C3119" s="182">
        <f>'1. General information'!$R$8</f>
        <v>0</v>
      </c>
      <c r="D3119" s="182" t="s">
        <v>445</v>
      </c>
      <c r="E3119" s="183" t="s">
        <v>5943</v>
      </c>
      <c r="F3119" s="182" t="s">
        <v>5944</v>
      </c>
      <c r="G3119" s="196">
        <f>'6. Staff time'!K206</f>
        <v>0</v>
      </c>
    </row>
    <row r="3120" spans="1:7" x14ac:dyDescent="0.3">
      <c r="A3120" s="181">
        <v>3119</v>
      </c>
      <c r="B3120" s="181" t="str">
        <f t="shared" si="72"/>
        <v>0-6.16-56</v>
      </c>
      <c r="C3120" s="182">
        <f>'1. General information'!$R$8</f>
        <v>0</v>
      </c>
      <c r="D3120" s="182" t="s">
        <v>445</v>
      </c>
      <c r="E3120" s="183" t="s">
        <v>5945</v>
      </c>
      <c r="F3120" s="182" t="s">
        <v>5946</v>
      </c>
      <c r="G3120" s="196">
        <f>'6. Staff time'!K207</f>
        <v>0</v>
      </c>
    </row>
    <row r="3121" spans="1:7" x14ac:dyDescent="0.3">
      <c r="A3121" s="181">
        <v>3120</v>
      </c>
      <c r="B3121" s="181" t="str">
        <f t="shared" si="72"/>
        <v>0-6.16-57</v>
      </c>
      <c r="C3121" s="182">
        <f>'1. General information'!$R$8</f>
        <v>0</v>
      </c>
      <c r="D3121" s="182" t="s">
        <v>445</v>
      </c>
      <c r="E3121" s="183" t="s">
        <v>5947</v>
      </c>
      <c r="F3121" s="182" t="s">
        <v>5948</v>
      </c>
      <c r="G3121" s="196">
        <f>'6. Staff time'!K208</f>
        <v>0</v>
      </c>
    </row>
    <row r="3122" spans="1:7" x14ac:dyDescent="0.3">
      <c r="A3122" s="181">
        <v>3121</v>
      </c>
      <c r="B3122" s="181" t="str">
        <f t="shared" si="72"/>
        <v>0-6.16-58</v>
      </c>
      <c r="C3122" s="182">
        <f>'1. General information'!$R$8</f>
        <v>0</v>
      </c>
      <c r="D3122" s="182" t="s">
        <v>445</v>
      </c>
      <c r="E3122" s="183" t="s">
        <v>5949</v>
      </c>
      <c r="F3122" s="182" t="s">
        <v>5950</v>
      </c>
      <c r="G3122" s="196">
        <f>'6. Staff time'!K209</f>
        <v>0</v>
      </c>
    </row>
    <row r="3123" spans="1:7" x14ac:dyDescent="0.3">
      <c r="A3123" s="181">
        <v>3122</v>
      </c>
      <c r="B3123" s="181" t="str">
        <f t="shared" si="72"/>
        <v>0-6.16-59</v>
      </c>
      <c r="C3123" s="182">
        <f>'1. General information'!$R$8</f>
        <v>0</v>
      </c>
      <c r="D3123" s="182" t="s">
        <v>445</v>
      </c>
      <c r="E3123" s="183" t="s">
        <v>5951</v>
      </c>
      <c r="F3123" s="182" t="s">
        <v>5952</v>
      </c>
      <c r="G3123" s="196">
        <f>'6. Staff time'!K210</f>
        <v>0</v>
      </c>
    </row>
    <row r="3124" spans="1:7" x14ac:dyDescent="0.3">
      <c r="A3124" s="181">
        <v>3123</v>
      </c>
      <c r="B3124" s="181" t="str">
        <f t="shared" ref="B3124:B3187" si="73">CONCATENATE(LEFT(C3124,2),"-",E3124)</f>
        <v>0-6.16-60</v>
      </c>
      <c r="C3124" s="182">
        <f>'1. General information'!$R$8</f>
        <v>0</v>
      </c>
      <c r="D3124" s="182" t="s">
        <v>445</v>
      </c>
      <c r="E3124" s="183" t="s">
        <v>5953</v>
      </c>
      <c r="F3124" s="182" t="s">
        <v>5954</v>
      </c>
      <c r="G3124" s="196">
        <f>'6. Staff time'!K211</f>
        <v>0</v>
      </c>
    </row>
    <row r="3125" spans="1:7" x14ac:dyDescent="0.3">
      <c r="A3125" s="181">
        <v>3124</v>
      </c>
      <c r="B3125" s="181" t="str">
        <f t="shared" si="73"/>
        <v>0-6.16-61</v>
      </c>
      <c r="C3125" s="182">
        <f>'1. General information'!$R$8</f>
        <v>0</v>
      </c>
      <c r="D3125" s="182" t="s">
        <v>445</v>
      </c>
      <c r="E3125" s="183" t="s">
        <v>5955</v>
      </c>
      <c r="F3125" s="182" t="s">
        <v>5956</v>
      </c>
      <c r="G3125" s="196">
        <f>'6. Staff time'!K212</f>
        <v>0</v>
      </c>
    </row>
    <row r="3126" spans="1:7" x14ac:dyDescent="0.3">
      <c r="A3126" s="181">
        <v>3125</v>
      </c>
      <c r="B3126" s="181" t="str">
        <f t="shared" si="73"/>
        <v>0-6.16-62</v>
      </c>
      <c r="C3126" s="182">
        <f>'1. General information'!$R$8</f>
        <v>0</v>
      </c>
      <c r="D3126" s="182" t="s">
        <v>445</v>
      </c>
      <c r="E3126" s="183" t="s">
        <v>5957</v>
      </c>
      <c r="F3126" s="182" t="s">
        <v>5958</v>
      </c>
      <c r="G3126" s="196">
        <f>'6. Staff time'!K213</f>
        <v>0</v>
      </c>
    </row>
    <row r="3127" spans="1:7" x14ac:dyDescent="0.3">
      <c r="A3127" s="181">
        <v>3126</v>
      </c>
      <c r="B3127" s="181" t="str">
        <f t="shared" si="73"/>
        <v>0-6.16-63</v>
      </c>
      <c r="C3127" s="182">
        <f>'1. General information'!$R$8</f>
        <v>0</v>
      </c>
      <c r="D3127" s="182" t="s">
        <v>445</v>
      </c>
      <c r="E3127" s="183" t="s">
        <v>5959</v>
      </c>
      <c r="F3127" s="182" t="s">
        <v>5960</v>
      </c>
      <c r="G3127" s="196">
        <f>'6. Staff time'!K214</f>
        <v>0</v>
      </c>
    </row>
    <row r="3128" spans="1:7" x14ac:dyDescent="0.3">
      <c r="A3128" s="181">
        <v>3127</v>
      </c>
      <c r="B3128" s="181" t="str">
        <f t="shared" si="73"/>
        <v>0-6.16-64</v>
      </c>
      <c r="C3128" s="182">
        <f>'1. General information'!$R$8</f>
        <v>0</v>
      </c>
      <c r="D3128" s="182" t="s">
        <v>445</v>
      </c>
      <c r="E3128" s="183" t="s">
        <v>5961</v>
      </c>
      <c r="F3128" s="182" t="s">
        <v>5962</v>
      </c>
      <c r="G3128" s="196">
        <f>'6. Staff time'!K215</f>
        <v>0</v>
      </c>
    </row>
    <row r="3129" spans="1:7" x14ac:dyDescent="0.3">
      <c r="A3129" s="181">
        <v>3128</v>
      </c>
      <c r="B3129" s="181" t="str">
        <f t="shared" si="73"/>
        <v>0-6.16-65</v>
      </c>
      <c r="C3129" s="182">
        <f>'1. General information'!$R$8</f>
        <v>0</v>
      </c>
      <c r="D3129" s="182" t="s">
        <v>445</v>
      </c>
      <c r="E3129" s="183" t="s">
        <v>5963</v>
      </c>
      <c r="F3129" s="182" t="s">
        <v>5964</v>
      </c>
      <c r="G3129" s="196">
        <f>'6. Staff time'!K216</f>
        <v>0</v>
      </c>
    </row>
    <row r="3130" spans="1:7" x14ac:dyDescent="0.3">
      <c r="A3130" s="181">
        <v>3129</v>
      </c>
      <c r="B3130" s="181" t="str">
        <f t="shared" si="73"/>
        <v>0-6.16-66</v>
      </c>
      <c r="C3130" s="182">
        <f>'1. General information'!$R$8</f>
        <v>0</v>
      </c>
      <c r="D3130" s="182" t="s">
        <v>445</v>
      </c>
      <c r="E3130" s="183" t="s">
        <v>5965</v>
      </c>
      <c r="F3130" s="182" t="s">
        <v>5966</v>
      </c>
      <c r="G3130" s="196">
        <f>'6. Staff time'!K217</f>
        <v>0</v>
      </c>
    </row>
    <row r="3131" spans="1:7" x14ac:dyDescent="0.3">
      <c r="A3131" s="181">
        <v>3130</v>
      </c>
      <c r="B3131" s="181" t="str">
        <f t="shared" si="73"/>
        <v>0-6.16-67</v>
      </c>
      <c r="C3131" s="182">
        <f>'1. General information'!$R$8</f>
        <v>0</v>
      </c>
      <c r="D3131" s="182" t="s">
        <v>445</v>
      </c>
      <c r="E3131" s="183" t="s">
        <v>5967</v>
      </c>
      <c r="F3131" s="182" t="s">
        <v>5968</v>
      </c>
      <c r="G3131" s="196">
        <f>'6. Staff time'!K218</f>
        <v>0</v>
      </c>
    </row>
    <row r="3132" spans="1:7" x14ac:dyDescent="0.3">
      <c r="A3132" s="181">
        <v>3131</v>
      </c>
      <c r="B3132" s="181" t="str">
        <f t="shared" si="73"/>
        <v>0-6.16-68</v>
      </c>
      <c r="C3132" s="182">
        <f>'1. General information'!$R$8</f>
        <v>0</v>
      </c>
      <c r="D3132" s="182" t="s">
        <v>445</v>
      </c>
      <c r="E3132" s="183" t="s">
        <v>5969</v>
      </c>
      <c r="F3132" s="182" t="s">
        <v>5970</v>
      </c>
      <c r="G3132" s="196">
        <f>'6. Staff time'!K219</f>
        <v>0</v>
      </c>
    </row>
    <row r="3133" spans="1:7" x14ac:dyDescent="0.3">
      <c r="A3133" s="181">
        <v>3132</v>
      </c>
      <c r="B3133" s="181" t="str">
        <f t="shared" si="73"/>
        <v>0-6.16-69</v>
      </c>
      <c r="C3133" s="182">
        <f>'1. General information'!$R$8</f>
        <v>0</v>
      </c>
      <c r="D3133" s="182" t="s">
        <v>445</v>
      </c>
      <c r="E3133" s="183" t="s">
        <v>5971</v>
      </c>
      <c r="F3133" s="182" t="s">
        <v>5972</v>
      </c>
      <c r="G3133" s="196">
        <f>'6. Staff time'!K220</f>
        <v>0</v>
      </c>
    </row>
    <row r="3134" spans="1:7" x14ac:dyDescent="0.3">
      <c r="A3134" s="181">
        <v>3133</v>
      </c>
      <c r="B3134" s="181" t="str">
        <f t="shared" si="73"/>
        <v>0-6.16-70</v>
      </c>
      <c r="C3134" s="182">
        <f>'1. General information'!$R$8</f>
        <v>0</v>
      </c>
      <c r="D3134" s="182" t="s">
        <v>445</v>
      </c>
      <c r="E3134" s="183" t="s">
        <v>5973</v>
      </c>
      <c r="F3134" s="182" t="s">
        <v>5974</v>
      </c>
      <c r="G3134" s="196">
        <f>'6. Staff time'!K221</f>
        <v>0</v>
      </c>
    </row>
    <row r="3135" spans="1:7" x14ac:dyDescent="0.3">
      <c r="A3135" s="181">
        <v>3134</v>
      </c>
      <c r="B3135" s="181" t="str">
        <f t="shared" si="73"/>
        <v>0-6.16-71</v>
      </c>
      <c r="C3135" s="182">
        <f>'1. General information'!$R$8</f>
        <v>0</v>
      </c>
      <c r="D3135" s="182" t="s">
        <v>445</v>
      </c>
      <c r="E3135" s="183" t="s">
        <v>5975</v>
      </c>
      <c r="F3135" s="182" t="s">
        <v>5976</v>
      </c>
      <c r="G3135" s="196">
        <f>'6. Staff time'!K222</f>
        <v>0</v>
      </c>
    </row>
    <row r="3136" spans="1:7" x14ac:dyDescent="0.3">
      <c r="A3136" s="181">
        <v>3135</v>
      </c>
      <c r="B3136" s="181" t="str">
        <f t="shared" si="73"/>
        <v>0-6.16-72</v>
      </c>
      <c r="C3136" s="182">
        <f>'1. General information'!$R$8</f>
        <v>0</v>
      </c>
      <c r="D3136" s="182" t="s">
        <v>445</v>
      </c>
      <c r="E3136" s="183" t="s">
        <v>5977</v>
      </c>
      <c r="F3136" s="182" t="s">
        <v>5978</v>
      </c>
      <c r="G3136" s="196">
        <f>'6. Staff time'!K223</f>
        <v>0</v>
      </c>
    </row>
    <row r="3137" spans="1:7" x14ac:dyDescent="0.3">
      <c r="A3137" s="181">
        <v>3136</v>
      </c>
      <c r="B3137" s="181" t="str">
        <f t="shared" si="73"/>
        <v>0-6.16-73</v>
      </c>
      <c r="C3137" s="182">
        <f>'1. General information'!$R$8</f>
        <v>0</v>
      </c>
      <c r="D3137" s="182" t="s">
        <v>445</v>
      </c>
      <c r="E3137" s="183" t="s">
        <v>5979</v>
      </c>
      <c r="F3137" s="182" t="s">
        <v>5980</v>
      </c>
      <c r="G3137" s="196">
        <f>'6. Staff time'!K224</f>
        <v>0</v>
      </c>
    </row>
    <row r="3138" spans="1:7" x14ac:dyDescent="0.3">
      <c r="A3138" s="181">
        <v>3137</v>
      </c>
      <c r="B3138" s="181" t="str">
        <f t="shared" si="73"/>
        <v>0-6.16-74</v>
      </c>
      <c r="C3138" s="182">
        <f>'1. General information'!$R$8</f>
        <v>0</v>
      </c>
      <c r="D3138" s="182" t="s">
        <v>445</v>
      </c>
      <c r="E3138" s="183" t="s">
        <v>5981</v>
      </c>
      <c r="F3138" s="182" t="s">
        <v>5982</v>
      </c>
      <c r="G3138" s="196">
        <f>'6. Staff time'!K225</f>
        <v>0</v>
      </c>
    </row>
    <row r="3139" spans="1:7" x14ac:dyDescent="0.3">
      <c r="A3139" s="181">
        <v>3138</v>
      </c>
      <c r="B3139" s="181" t="str">
        <f t="shared" si="73"/>
        <v>0-6.16-75</v>
      </c>
      <c r="C3139" s="182">
        <f>'1. General information'!$R$8</f>
        <v>0</v>
      </c>
      <c r="D3139" s="182" t="s">
        <v>445</v>
      </c>
      <c r="E3139" s="183" t="s">
        <v>5983</v>
      </c>
      <c r="F3139" s="182" t="s">
        <v>5984</v>
      </c>
      <c r="G3139" s="196">
        <f>'6. Staff time'!K226</f>
        <v>0</v>
      </c>
    </row>
    <row r="3140" spans="1:7" x14ac:dyDescent="0.3">
      <c r="A3140" s="181">
        <v>3139</v>
      </c>
      <c r="B3140" s="181" t="str">
        <f t="shared" si="73"/>
        <v>0-6.16-76</v>
      </c>
      <c r="C3140" s="182">
        <f>'1. General information'!$R$8</f>
        <v>0</v>
      </c>
      <c r="D3140" s="182" t="s">
        <v>445</v>
      </c>
      <c r="E3140" s="183" t="s">
        <v>5985</v>
      </c>
      <c r="F3140" s="182" t="s">
        <v>5986</v>
      </c>
      <c r="G3140" s="196">
        <f>'6. Staff time'!K227</f>
        <v>0</v>
      </c>
    </row>
    <row r="3141" spans="1:7" x14ac:dyDescent="0.3">
      <c r="A3141" s="181">
        <v>3140</v>
      </c>
      <c r="B3141" s="181" t="str">
        <f t="shared" si="73"/>
        <v>0-6.16-77</v>
      </c>
      <c r="C3141" s="182">
        <f>'1. General information'!$R$8</f>
        <v>0</v>
      </c>
      <c r="D3141" s="182" t="s">
        <v>445</v>
      </c>
      <c r="E3141" s="183" t="s">
        <v>5987</v>
      </c>
      <c r="F3141" s="182" t="s">
        <v>5988</v>
      </c>
      <c r="G3141" s="196">
        <f>'6. Staff time'!K228</f>
        <v>0</v>
      </c>
    </row>
    <row r="3142" spans="1:7" x14ac:dyDescent="0.3">
      <c r="A3142" s="181">
        <v>3141</v>
      </c>
      <c r="B3142" s="181" t="str">
        <f t="shared" si="73"/>
        <v>0-6.16-78</v>
      </c>
      <c r="C3142" s="182">
        <f>'1. General information'!$R$8</f>
        <v>0</v>
      </c>
      <c r="D3142" s="182" t="s">
        <v>445</v>
      </c>
      <c r="E3142" s="183" t="s">
        <v>5989</v>
      </c>
      <c r="F3142" s="182" t="s">
        <v>5990</v>
      </c>
      <c r="G3142" s="196">
        <f>'6. Staff time'!K229</f>
        <v>0</v>
      </c>
    </row>
    <row r="3143" spans="1:7" x14ac:dyDescent="0.3">
      <c r="A3143" s="181">
        <v>3142</v>
      </c>
      <c r="B3143" s="181" t="str">
        <f t="shared" si="73"/>
        <v>0-6.16-79</v>
      </c>
      <c r="C3143" s="182">
        <f>'1. General information'!$R$8</f>
        <v>0</v>
      </c>
      <c r="D3143" s="182" t="s">
        <v>445</v>
      </c>
      <c r="E3143" s="183" t="s">
        <v>5991</v>
      </c>
      <c r="F3143" s="182" t="s">
        <v>5992</v>
      </c>
      <c r="G3143" s="196">
        <f>'6. Staff time'!K230</f>
        <v>0</v>
      </c>
    </row>
    <row r="3144" spans="1:7" x14ac:dyDescent="0.3">
      <c r="A3144" s="181">
        <v>3143</v>
      </c>
      <c r="B3144" s="181" t="str">
        <f t="shared" si="73"/>
        <v>0-6.16-80</v>
      </c>
      <c r="C3144" s="182">
        <f>'1. General information'!$R$8</f>
        <v>0</v>
      </c>
      <c r="D3144" s="182" t="s">
        <v>445</v>
      </c>
      <c r="E3144" s="183" t="s">
        <v>5993</v>
      </c>
      <c r="F3144" s="182" t="s">
        <v>5994</v>
      </c>
      <c r="G3144" s="196">
        <f>'6. Staff time'!K231</f>
        <v>0</v>
      </c>
    </row>
    <row r="3145" spans="1:7" x14ac:dyDescent="0.3">
      <c r="A3145" s="181">
        <v>3144</v>
      </c>
      <c r="B3145" s="181" t="str">
        <f t="shared" si="73"/>
        <v>0-6.16-81</v>
      </c>
      <c r="C3145" s="182">
        <f>'1. General information'!$R$8</f>
        <v>0</v>
      </c>
      <c r="D3145" s="182" t="s">
        <v>445</v>
      </c>
      <c r="E3145" s="183" t="s">
        <v>5995</v>
      </c>
      <c r="F3145" s="182" t="s">
        <v>5996</v>
      </c>
      <c r="G3145" s="196">
        <f>'6. Staff time'!K232</f>
        <v>0</v>
      </c>
    </row>
    <row r="3146" spans="1:7" x14ac:dyDescent="0.3">
      <c r="A3146" s="181">
        <v>3145</v>
      </c>
      <c r="B3146" s="181" t="str">
        <f t="shared" si="73"/>
        <v>0-6.16-82</v>
      </c>
      <c r="C3146" s="182">
        <f>'1. General information'!$R$8</f>
        <v>0</v>
      </c>
      <c r="D3146" s="182" t="s">
        <v>445</v>
      </c>
      <c r="E3146" s="183" t="s">
        <v>5997</v>
      </c>
      <c r="F3146" s="182" t="s">
        <v>5998</v>
      </c>
      <c r="G3146" s="196">
        <f>'6. Staff time'!K233</f>
        <v>0</v>
      </c>
    </row>
    <row r="3147" spans="1:7" x14ac:dyDescent="0.3">
      <c r="A3147" s="181">
        <v>3146</v>
      </c>
      <c r="B3147" s="181" t="str">
        <f t="shared" si="73"/>
        <v>0-6.16-83</v>
      </c>
      <c r="C3147" s="182">
        <f>'1. General information'!$R$8</f>
        <v>0</v>
      </c>
      <c r="D3147" s="182" t="s">
        <v>445</v>
      </c>
      <c r="E3147" s="183" t="s">
        <v>5999</v>
      </c>
      <c r="F3147" s="182" t="s">
        <v>6000</v>
      </c>
      <c r="G3147" s="196">
        <f>'6. Staff time'!K234</f>
        <v>0</v>
      </c>
    </row>
    <row r="3148" spans="1:7" x14ac:dyDescent="0.3">
      <c r="A3148" s="181">
        <v>3147</v>
      </c>
      <c r="B3148" s="181" t="str">
        <f t="shared" si="73"/>
        <v>0-6.16-84</v>
      </c>
      <c r="C3148" s="182">
        <f>'1. General information'!$R$8</f>
        <v>0</v>
      </c>
      <c r="D3148" s="182" t="s">
        <v>445</v>
      </c>
      <c r="E3148" s="183" t="s">
        <v>6001</v>
      </c>
      <c r="F3148" s="182" t="s">
        <v>6002</v>
      </c>
      <c r="G3148" s="196">
        <f>'6. Staff time'!K235</f>
        <v>0</v>
      </c>
    </row>
    <row r="3149" spans="1:7" x14ac:dyDescent="0.3">
      <c r="A3149" s="181">
        <v>3148</v>
      </c>
      <c r="B3149" s="181" t="str">
        <f t="shared" si="73"/>
        <v>0-6.16-85</v>
      </c>
      <c r="C3149" s="182">
        <f>'1. General information'!$R$8</f>
        <v>0</v>
      </c>
      <c r="D3149" s="182" t="s">
        <v>445</v>
      </c>
      <c r="E3149" s="183" t="s">
        <v>6003</v>
      </c>
      <c r="F3149" s="182" t="s">
        <v>6004</v>
      </c>
      <c r="G3149" s="196">
        <f>'6. Staff time'!K236</f>
        <v>0</v>
      </c>
    </row>
    <row r="3150" spans="1:7" x14ac:dyDescent="0.3">
      <c r="A3150" s="181">
        <v>3149</v>
      </c>
      <c r="B3150" s="181" t="str">
        <f t="shared" si="73"/>
        <v>0-6.16-86</v>
      </c>
      <c r="C3150" s="182">
        <f>'1. General information'!$R$8</f>
        <v>0</v>
      </c>
      <c r="D3150" s="182" t="s">
        <v>445</v>
      </c>
      <c r="E3150" s="183" t="s">
        <v>6005</v>
      </c>
      <c r="F3150" s="182" t="s">
        <v>6006</v>
      </c>
      <c r="G3150" s="196">
        <f>'6. Staff time'!K237</f>
        <v>0</v>
      </c>
    </row>
    <row r="3151" spans="1:7" x14ac:dyDescent="0.3">
      <c r="A3151" s="181">
        <v>3150</v>
      </c>
      <c r="B3151" s="181" t="str">
        <f t="shared" si="73"/>
        <v>0-6.16-87</v>
      </c>
      <c r="C3151" s="182">
        <f>'1. General information'!$R$8</f>
        <v>0</v>
      </c>
      <c r="D3151" s="182" t="s">
        <v>445</v>
      </c>
      <c r="E3151" s="183" t="s">
        <v>6007</v>
      </c>
      <c r="F3151" s="182" t="s">
        <v>6008</v>
      </c>
      <c r="G3151" s="196">
        <f>'6. Staff time'!K238</f>
        <v>0</v>
      </c>
    </row>
    <row r="3152" spans="1:7" x14ac:dyDescent="0.3">
      <c r="A3152" s="181">
        <v>3151</v>
      </c>
      <c r="B3152" s="181" t="str">
        <f t="shared" si="73"/>
        <v>0-6.16-88</v>
      </c>
      <c r="C3152" s="182">
        <f>'1. General information'!$R$8</f>
        <v>0</v>
      </c>
      <c r="D3152" s="182" t="s">
        <v>445</v>
      </c>
      <c r="E3152" s="183" t="s">
        <v>6009</v>
      </c>
      <c r="F3152" s="182" t="s">
        <v>6010</v>
      </c>
      <c r="G3152" s="196">
        <f>'6. Staff time'!K239</f>
        <v>0</v>
      </c>
    </row>
    <row r="3153" spans="1:7" x14ac:dyDescent="0.3">
      <c r="A3153" s="181">
        <v>3152</v>
      </c>
      <c r="B3153" s="181" t="str">
        <f t="shared" si="73"/>
        <v>0-6.16-89</v>
      </c>
      <c r="C3153" s="182">
        <f>'1. General information'!$R$8</f>
        <v>0</v>
      </c>
      <c r="D3153" s="182" t="s">
        <v>445</v>
      </c>
      <c r="E3153" s="183" t="s">
        <v>6011</v>
      </c>
      <c r="F3153" s="182" t="s">
        <v>6012</v>
      </c>
      <c r="G3153" s="196">
        <f>'6. Staff time'!K240</f>
        <v>0</v>
      </c>
    </row>
    <row r="3154" spans="1:7" x14ac:dyDescent="0.3">
      <c r="A3154" s="181">
        <v>3153</v>
      </c>
      <c r="B3154" s="181" t="str">
        <f t="shared" si="73"/>
        <v>0-6.16-90</v>
      </c>
      <c r="C3154" s="182">
        <f>'1. General information'!$R$8</f>
        <v>0</v>
      </c>
      <c r="D3154" s="182" t="s">
        <v>445</v>
      </c>
      <c r="E3154" s="183" t="s">
        <v>6013</v>
      </c>
      <c r="F3154" s="182" t="s">
        <v>6014</v>
      </c>
      <c r="G3154" s="196">
        <f>'6. Staff time'!K241</f>
        <v>0</v>
      </c>
    </row>
    <row r="3155" spans="1:7" x14ac:dyDescent="0.3">
      <c r="A3155" s="181">
        <v>3154</v>
      </c>
      <c r="B3155" s="181" t="str">
        <f t="shared" si="73"/>
        <v>0-6.16-91</v>
      </c>
      <c r="C3155" s="182">
        <f>'1. General information'!$R$8</f>
        <v>0</v>
      </c>
      <c r="D3155" s="182" t="s">
        <v>445</v>
      </c>
      <c r="E3155" s="183" t="s">
        <v>6015</v>
      </c>
      <c r="F3155" s="182" t="s">
        <v>6016</v>
      </c>
      <c r="G3155" s="196">
        <f>'6. Staff time'!K242</f>
        <v>0</v>
      </c>
    </row>
    <row r="3156" spans="1:7" x14ac:dyDescent="0.3">
      <c r="A3156" s="181">
        <v>3155</v>
      </c>
      <c r="B3156" s="181" t="str">
        <f t="shared" si="73"/>
        <v>0-6.16-92</v>
      </c>
      <c r="C3156" s="182">
        <f>'1. General information'!$R$8</f>
        <v>0</v>
      </c>
      <c r="D3156" s="182" t="s">
        <v>445</v>
      </c>
      <c r="E3156" s="183" t="s">
        <v>6017</v>
      </c>
      <c r="F3156" s="182" t="s">
        <v>6018</v>
      </c>
      <c r="G3156" s="196">
        <f>'6. Staff time'!K243</f>
        <v>0</v>
      </c>
    </row>
    <row r="3157" spans="1:7" x14ac:dyDescent="0.3">
      <c r="A3157" s="181">
        <v>3156</v>
      </c>
      <c r="B3157" s="181" t="str">
        <f t="shared" si="73"/>
        <v>0-6.16-93</v>
      </c>
      <c r="C3157" s="182">
        <f>'1. General information'!$R$8</f>
        <v>0</v>
      </c>
      <c r="D3157" s="182" t="s">
        <v>445</v>
      </c>
      <c r="E3157" s="183" t="s">
        <v>6019</v>
      </c>
      <c r="F3157" s="182" t="s">
        <v>6020</v>
      </c>
      <c r="G3157" s="196">
        <f>'6. Staff time'!K244</f>
        <v>0</v>
      </c>
    </row>
    <row r="3158" spans="1:7" x14ac:dyDescent="0.3">
      <c r="A3158" s="181">
        <v>3157</v>
      </c>
      <c r="B3158" s="181" t="str">
        <f t="shared" si="73"/>
        <v>0-6.16-94</v>
      </c>
      <c r="C3158" s="182">
        <f>'1. General information'!$R$8</f>
        <v>0</v>
      </c>
      <c r="D3158" s="182" t="s">
        <v>445</v>
      </c>
      <c r="E3158" s="183" t="s">
        <v>6021</v>
      </c>
      <c r="F3158" s="182" t="s">
        <v>6022</v>
      </c>
      <c r="G3158" s="196">
        <f>'6. Staff time'!K245</f>
        <v>0</v>
      </c>
    </row>
    <row r="3159" spans="1:7" x14ac:dyDescent="0.3">
      <c r="A3159" s="181">
        <v>3158</v>
      </c>
      <c r="B3159" s="181" t="str">
        <f t="shared" si="73"/>
        <v>0-6.16-95</v>
      </c>
      <c r="C3159" s="182">
        <f>'1. General information'!$R$8</f>
        <v>0</v>
      </c>
      <c r="D3159" s="182" t="s">
        <v>445</v>
      </c>
      <c r="E3159" s="183" t="s">
        <v>6023</v>
      </c>
      <c r="F3159" s="182" t="s">
        <v>6024</v>
      </c>
      <c r="G3159" s="196">
        <f>'6. Staff time'!K246</f>
        <v>0</v>
      </c>
    </row>
    <row r="3160" spans="1:7" x14ac:dyDescent="0.3">
      <c r="A3160" s="181">
        <v>3159</v>
      </c>
      <c r="B3160" s="181" t="str">
        <f t="shared" si="73"/>
        <v>0-6.16-96</v>
      </c>
      <c r="C3160" s="182">
        <f>'1. General information'!$R$8</f>
        <v>0</v>
      </c>
      <c r="D3160" s="182" t="s">
        <v>445</v>
      </c>
      <c r="E3160" s="183" t="s">
        <v>6025</v>
      </c>
      <c r="F3160" s="182" t="s">
        <v>6026</v>
      </c>
      <c r="G3160" s="196">
        <f>'6. Staff time'!K247</f>
        <v>0</v>
      </c>
    </row>
    <row r="3161" spans="1:7" x14ac:dyDescent="0.3">
      <c r="A3161" s="181">
        <v>3160</v>
      </c>
      <c r="B3161" s="181" t="str">
        <f t="shared" si="73"/>
        <v>0-6.16-97</v>
      </c>
      <c r="C3161" s="182">
        <f>'1. General information'!$R$8</f>
        <v>0</v>
      </c>
      <c r="D3161" s="182" t="s">
        <v>445</v>
      </c>
      <c r="E3161" s="183" t="s">
        <v>6027</v>
      </c>
      <c r="F3161" s="182" t="s">
        <v>6028</v>
      </c>
      <c r="G3161" s="196">
        <f>'6. Staff time'!K248</f>
        <v>0</v>
      </c>
    </row>
    <row r="3162" spans="1:7" x14ac:dyDescent="0.3">
      <c r="A3162" s="181">
        <v>3161</v>
      </c>
      <c r="B3162" s="181" t="str">
        <f t="shared" si="73"/>
        <v>0-6.16-98</v>
      </c>
      <c r="C3162" s="182">
        <f>'1. General information'!$R$8</f>
        <v>0</v>
      </c>
      <c r="D3162" s="182" t="s">
        <v>445</v>
      </c>
      <c r="E3162" s="183" t="s">
        <v>6029</v>
      </c>
      <c r="F3162" s="182" t="s">
        <v>6030</v>
      </c>
      <c r="G3162" s="196">
        <f>'6. Staff time'!K249</f>
        <v>0</v>
      </c>
    </row>
    <row r="3163" spans="1:7" x14ac:dyDescent="0.3">
      <c r="A3163" s="181">
        <v>3162</v>
      </c>
      <c r="B3163" s="181" t="str">
        <f t="shared" si="73"/>
        <v>0-6.16-99</v>
      </c>
      <c r="C3163" s="182">
        <f>'1. General information'!$R$8</f>
        <v>0</v>
      </c>
      <c r="D3163" s="182" t="s">
        <v>445</v>
      </c>
      <c r="E3163" s="183" t="s">
        <v>6031</v>
      </c>
      <c r="F3163" s="182" t="s">
        <v>6032</v>
      </c>
      <c r="G3163" s="196">
        <f>'6. Staff time'!K250</f>
        <v>0</v>
      </c>
    </row>
    <row r="3164" spans="1:7" x14ac:dyDescent="0.3">
      <c r="A3164" s="181">
        <v>3163</v>
      </c>
      <c r="B3164" s="181" t="str">
        <f t="shared" si="73"/>
        <v>0-6.16-100</v>
      </c>
      <c r="C3164" s="182">
        <f>'1. General information'!$R$8</f>
        <v>0</v>
      </c>
      <c r="D3164" s="182" t="s">
        <v>445</v>
      </c>
      <c r="E3164" s="183" t="s">
        <v>6033</v>
      </c>
      <c r="F3164" s="182" t="s">
        <v>6034</v>
      </c>
      <c r="G3164" s="196">
        <f>'6. Staff time'!K251</f>
        <v>0</v>
      </c>
    </row>
    <row r="3165" spans="1:7" x14ac:dyDescent="0.3">
      <c r="A3165" s="181">
        <v>3164</v>
      </c>
      <c r="B3165" s="181" t="str">
        <f t="shared" si="73"/>
        <v>0-6.16-101</v>
      </c>
      <c r="C3165" s="182">
        <f>'1. General information'!$R$8</f>
        <v>0</v>
      </c>
      <c r="D3165" s="182" t="s">
        <v>445</v>
      </c>
      <c r="E3165" s="183" t="s">
        <v>6035</v>
      </c>
      <c r="F3165" s="182" t="s">
        <v>6036</v>
      </c>
      <c r="G3165" s="196">
        <f>'6. Staff time'!K252</f>
        <v>0</v>
      </c>
    </row>
    <row r="3166" spans="1:7" x14ac:dyDescent="0.3">
      <c r="A3166" s="181">
        <v>3165</v>
      </c>
      <c r="B3166" s="181" t="str">
        <f t="shared" si="73"/>
        <v>0-6.16-102</v>
      </c>
      <c r="C3166" s="182">
        <f>'1. General information'!$R$8</f>
        <v>0</v>
      </c>
      <c r="D3166" s="182" t="s">
        <v>445</v>
      </c>
      <c r="E3166" s="183" t="s">
        <v>6037</v>
      </c>
      <c r="F3166" s="182" t="s">
        <v>6038</v>
      </c>
      <c r="G3166" s="196">
        <f>'6. Staff time'!K253</f>
        <v>0</v>
      </c>
    </row>
    <row r="3167" spans="1:7" x14ac:dyDescent="0.3">
      <c r="A3167" s="181">
        <v>3166</v>
      </c>
      <c r="B3167" s="181" t="str">
        <f t="shared" si="73"/>
        <v>0-6.16-103</v>
      </c>
      <c r="C3167" s="182">
        <f>'1. General information'!$R$8</f>
        <v>0</v>
      </c>
      <c r="D3167" s="182" t="s">
        <v>445</v>
      </c>
      <c r="E3167" s="183" t="s">
        <v>6039</v>
      </c>
      <c r="F3167" s="182" t="s">
        <v>6040</v>
      </c>
      <c r="G3167" s="196">
        <f>'6. Staff time'!K254</f>
        <v>0</v>
      </c>
    </row>
    <row r="3168" spans="1:7" x14ac:dyDescent="0.3">
      <c r="A3168" s="181">
        <v>3167</v>
      </c>
      <c r="B3168" s="181" t="str">
        <f t="shared" si="73"/>
        <v>0-6.16-104</v>
      </c>
      <c r="C3168" s="182">
        <f>'1. General information'!$R$8</f>
        <v>0</v>
      </c>
      <c r="D3168" s="182" t="s">
        <v>445</v>
      </c>
      <c r="E3168" s="183" t="s">
        <v>6041</v>
      </c>
      <c r="F3168" s="182" t="s">
        <v>6042</v>
      </c>
      <c r="G3168" s="196">
        <f>'6. Staff time'!K255</f>
        <v>0</v>
      </c>
    </row>
    <row r="3169" spans="1:7" x14ac:dyDescent="0.3">
      <c r="A3169" s="181">
        <v>3168</v>
      </c>
      <c r="B3169" s="181" t="str">
        <f t="shared" si="73"/>
        <v>0-6.16-105</v>
      </c>
      <c r="C3169" s="182">
        <f>'1. General information'!$R$8</f>
        <v>0</v>
      </c>
      <c r="D3169" s="182" t="s">
        <v>445</v>
      </c>
      <c r="E3169" s="183" t="s">
        <v>6043</v>
      </c>
      <c r="F3169" s="182" t="s">
        <v>6044</v>
      </c>
      <c r="G3169" s="196">
        <f>'6. Staff time'!K256</f>
        <v>0</v>
      </c>
    </row>
    <row r="3170" spans="1:7" x14ac:dyDescent="0.3">
      <c r="A3170" s="181">
        <v>3169</v>
      </c>
      <c r="B3170" s="181" t="str">
        <f t="shared" si="73"/>
        <v>0-6.16-106</v>
      </c>
      <c r="C3170" s="182">
        <f>'1. General information'!$R$8</f>
        <v>0</v>
      </c>
      <c r="D3170" s="182" t="s">
        <v>445</v>
      </c>
      <c r="E3170" s="183" t="s">
        <v>6045</v>
      </c>
      <c r="F3170" s="182" t="s">
        <v>6046</v>
      </c>
      <c r="G3170" s="196">
        <f>'6. Staff time'!K257</f>
        <v>0</v>
      </c>
    </row>
    <row r="3171" spans="1:7" x14ac:dyDescent="0.3">
      <c r="A3171" s="181">
        <v>3170</v>
      </c>
      <c r="B3171" s="181" t="str">
        <f t="shared" si="73"/>
        <v>0-6.16-107</v>
      </c>
      <c r="C3171" s="182">
        <f>'1. General information'!$R$8</f>
        <v>0</v>
      </c>
      <c r="D3171" s="182" t="s">
        <v>445</v>
      </c>
      <c r="E3171" s="183" t="s">
        <v>6047</v>
      </c>
      <c r="F3171" s="182" t="s">
        <v>6048</v>
      </c>
      <c r="G3171" s="196">
        <f>'6. Staff time'!K258</f>
        <v>0</v>
      </c>
    </row>
    <row r="3172" spans="1:7" x14ac:dyDescent="0.3">
      <c r="A3172" s="181">
        <v>3171</v>
      </c>
      <c r="B3172" s="181" t="str">
        <f t="shared" si="73"/>
        <v>0-6.16-108</v>
      </c>
      <c r="C3172" s="182">
        <f>'1. General information'!$R$8</f>
        <v>0</v>
      </c>
      <c r="D3172" s="182" t="s">
        <v>445</v>
      </c>
      <c r="E3172" s="183" t="s">
        <v>6049</v>
      </c>
      <c r="F3172" s="182" t="s">
        <v>6050</v>
      </c>
      <c r="G3172" s="196">
        <f>'6. Staff time'!K259</f>
        <v>0</v>
      </c>
    </row>
    <row r="3173" spans="1:7" x14ac:dyDescent="0.3">
      <c r="A3173" s="181">
        <v>3172</v>
      </c>
      <c r="B3173" s="181" t="str">
        <f t="shared" si="73"/>
        <v>0-6.16-109</v>
      </c>
      <c r="C3173" s="182">
        <f>'1. General information'!$R$8</f>
        <v>0</v>
      </c>
      <c r="D3173" s="182" t="s">
        <v>445</v>
      </c>
      <c r="E3173" s="183" t="s">
        <v>6051</v>
      </c>
      <c r="F3173" s="182" t="s">
        <v>6052</v>
      </c>
      <c r="G3173" s="196">
        <f>'6. Staff time'!K260</f>
        <v>0</v>
      </c>
    </row>
    <row r="3174" spans="1:7" x14ac:dyDescent="0.3">
      <c r="A3174" s="181">
        <v>3173</v>
      </c>
      <c r="B3174" s="181" t="str">
        <f t="shared" si="73"/>
        <v>0-6.16-110</v>
      </c>
      <c r="C3174" s="182">
        <f>'1. General information'!$R$8</f>
        <v>0</v>
      </c>
      <c r="D3174" s="182" t="s">
        <v>445</v>
      </c>
      <c r="E3174" s="183" t="s">
        <v>6053</v>
      </c>
      <c r="F3174" s="182" t="s">
        <v>6054</v>
      </c>
      <c r="G3174" s="196">
        <f>'6. Staff time'!K261</f>
        <v>0</v>
      </c>
    </row>
    <row r="3175" spans="1:7" x14ac:dyDescent="0.3">
      <c r="A3175" s="181">
        <v>3174</v>
      </c>
      <c r="B3175" s="181" t="str">
        <f t="shared" si="73"/>
        <v>0-6.16-111</v>
      </c>
      <c r="C3175" s="182">
        <f>'1. General information'!$R$8</f>
        <v>0</v>
      </c>
      <c r="D3175" s="182" t="s">
        <v>445</v>
      </c>
      <c r="E3175" s="183" t="s">
        <v>6055</v>
      </c>
      <c r="F3175" s="182" t="s">
        <v>6056</v>
      </c>
      <c r="G3175" s="196">
        <f>'6. Staff time'!K262</f>
        <v>0</v>
      </c>
    </row>
    <row r="3176" spans="1:7" x14ac:dyDescent="0.3">
      <c r="A3176" s="181">
        <v>3175</v>
      </c>
      <c r="B3176" s="181" t="str">
        <f t="shared" si="73"/>
        <v>0-6.16-112</v>
      </c>
      <c r="C3176" s="182">
        <f>'1. General information'!$R$8</f>
        <v>0</v>
      </c>
      <c r="D3176" s="182" t="s">
        <v>445</v>
      </c>
      <c r="E3176" s="183" t="s">
        <v>6057</v>
      </c>
      <c r="F3176" s="182" t="s">
        <v>6058</v>
      </c>
      <c r="G3176" s="196">
        <f>'6. Staff time'!K263</f>
        <v>0</v>
      </c>
    </row>
    <row r="3177" spans="1:7" x14ac:dyDescent="0.3">
      <c r="A3177" s="181">
        <v>3176</v>
      </c>
      <c r="B3177" s="181" t="str">
        <f t="shared" si="73"/>
        <v>0-6.16-113</v>
      </c>
      <c r="C3177" s="182">
        <f>'1. General information'!$R$8</f>
        <v>0</v>
      </c>
      <c r="D3177" s="182" t="s">
        <v>445</v>
      </c>
      <c r="E3177" s="183" t="s">
        <v>6059</v>
      </c>
      <c r="F3177" s="182" t="s">
        <v>6060</v>
      </c>
      <c r="G3177" s="196">
        <f>'6. Staff time'!K264</f>
        <v>0</v>
      </c>
    </row>
    <row r="3178" spans="1:7" x14ac:dyDescent="0.3">
      <c r="A3178" s="181">
        <v>3177</v>
      </c>
      <c r="B3178" s="181" t="str">
        <f t="shared" si="73"/>
        <v>0-6.16-114</v>
      </c>
      <c r="C3178" s="182">
        <f>'1. General information'!$R$8</f>
        <v>0</v>
      </c>
      <c r="D3178" s="182" t="s">
        <v>445</v>
      </c>
      <c r="E3178" s="183" t="s">
        <v>6061</v>
      </c>
      <c r="F3178" s="182" t="s">
        <v>6062</v>
      </c>
      <c r="G3178" s="196">
        <f>'6. Staff time'!K265</f>
        <v>0</v>
      </c>
    </row>
    <row r="3179" spans="1:7" x14ac:dyDescent="0.3">
      <c r="A3179" s="181">
        <v>3178</v>
      </c>
      <c r="B3179" s="181" t="str">
        <f t="shared" si="73"/>
        <v>0-6.16-115</v>
      </c>
      <c r="C3179" s="182">
        <f>'1. General information'!$R$8</f>
        <v>0</v>
      </c>
      <c r="D3179" s="182" t="s">
        <v>445</v>
      </c>
      <c r="E3179" s="183" t="s">
        <v>6063</v>
      </c>
      <c r="F3179" s="182" t="s">
        <v>6064</v>
      </c>
      <c r="G3179" s="196">
        <f>'6. Staff time'!K266</f>
        <v>0</v>
      </c>
    </row>
    <row r="3180" spans="1:7" x14ac:dyDescent="0.3">
      <c r="A3180" s="181">
        <v>3179</v>
      </c>
      <c r="B3180" s="181" t="str">
        <f t="shared" si="73"/>
        <v>0-6.16-116</v>
      </c>
      <c r="C3180" s="182">
        <f>'1. General information'!$R$8</f>
        <v>0</v>
      </c>
      <c r="D3180" s="182" t="s">
        <v>445</v>
      </c>
      <c r="E3180" s="183" t="s">
        <v>6065</v>
      </c>
      <c r="F3180" s="182" t="s">
        <v>6066</v>
      </c>
      <c r="G3180" s="196">
        <f>'6. Staff time'!K267</f>
        <v>0</v>
      </c>
    </row>
    <row r="3181" spans="1:7" x14ac:dyDescent="0.3">
      <c r="A3181" s="181">
        <v>3180</v>
      </c>
      <c r="B3181" s="181" t="str">
        <f t="shared" si="73"/>
        <v>0-6.16-117</v>
      </c>
      <c r="C3181" s="182">
        <f>'1. General information'!$R$8</f>
        <v>0</v>
      </c>
      <c r="D3181" s="182" t="s">
        <v>445</v>
      </c>
      <c r="E3181" s="183" t="s">
        <v>6067</v>
      </c>
      <c r="F3181" s="182" t="s">
        <v>6068</v>
      </c>
      <c r="G3181" s="196">
        <f>'6. Staff time'!K268</f>
        <v>0</v>
      </c>
    </row>
    <row r="3182" spans="1:7" x14ac:dyDescent="0.3">
      <c r="A3182" s="181">
        <v>3181</v>
      </c>
      <c r="B3182" s="181" t="str">
        <f t="shared" si="73"/>
        <v>0-6.16-118</v>
      </c>
      <c r="C3182" s="182">
        <f>'1. General information'!$R$8</f>
        <v>0</v>
      </c>
      <c r="D3182" s="182" t="s">
        <v>445</v>
      </c>
      <c r="E3182" s="183" t="s">
        <v>6069</v>
      </c>
      <c r="F3182" s="182" t="s">
        <v>6070</v>
      </c>
      <c r="G3182" s="196">
        <f>'6. Staff time'!K269</f>
        <v>0</v>
      </c>
    </row>
    <row r="3183" spans="1:7" x14ac:dyDescent="0.3">
      <c r="A3183" s="181">
        <v>3182</v>
      </c>
      <c r="B3183" s="181" t="str">
        <f t="shared" si="73"/>
        <v>0-6.16-119</v>
      </c>
      <c r="C3183" s="182">
        <f>'1. General information'!$R$8</f>
        <v>0</v>
      </c>
      <c r="D3183" s="182" t="s">
        <v>445</v>
      </c>
      <c r="E3183" s="183" t="s">
        <v>6071</v>
      </c>
      <c r="F3183" s="182" t="s">
        <v>6072</v>
      </c>
      <c r="G3183" s="196">
        <f>'6. Staff time'!K270</f>
        <v>0</v>
      </c>
    </row>
    <row r="3184" spans="1:7" x14ac:dyDescent="0.3">
      <c r="A3184" s="181">
        <v>3183</v>
      </c>
      <c r="B3184" s="181" t="str">
        <f t="shared" si="73"/>
        <v>0-6.16-120</v>
      </c>
      <c r="C3184" s="182">
        <f>'1. General information'!$R$8</f>
        <v>0</v>
      </c>
      <c r="D3184" s="182" t="s">
        <v>445</v>
      </c>
      <c r="E3184" s="183" t="s">
        <v>6073</v>
      </c>
      <c r="F3184" s="182" t="s">
        <v>6074</v>
      </c>
      <c r="G3184" s="196">
        <f>'6. Staff time'!K271</f>
        <v>0</v>
      </c>
    </row>
    <row r="3185" spans="1:7" x14ac:dyDescent="0.3">
      <c r="A3185" s="181">
        <v>3184</v>
      </c>
      <c r="B3185" s="181" t="str">
        <f t="shared" si="73"/>
        <v>0-6.16-121</v>
      </c>
      <c r="C3185" s="182">
        <f>'1. General information'!$R$8</f>
        <v>0</v>
      </c>
      <c r="D3185" s="182" t="s">
        <v>445</v>
      </c>
      <c r="E3185" s="183" t="s">
        <v>6075</v>
      </c>
      <c r="F3185" s="182" t="s">
        <v>6076</v>
      </c>
      <c r="G3185" s="196">
        <f>'6. Staff time'!K272</f>
        <v>0</v>
      </c>
    </row>
    <row r="3186" spans="1:7" x14ac:dyDescent="0.3">
      <c r="A3186" s="181">
        <v>3185</v>
      </c>
      <c r="B3186" s="181" t="str">
        <f t="shared" si="73"/>
        <v>0-6.16-122</v>
      </c>
      <c r="C3186" s="182">
        <f>'1. General information'!$R$8</f>
        <v>0</v>
      </c>
      <c r="D3186" s="182" t="s">
        <v>445</v>
      </c>
      <c r="E3186" s="183" t="s">
        <v>6077</v>
      </c>
      <c r="F3186" s="182" t="s">
        <v>6078</v>
      </c>
      <c r="G3186" s="196">
        <f>'6. Staff time'!K273</f>
        <v>0</v>
      </c>
    </row>
    <row r="3187" spans="1:7" x14ac:dyDescent="0.3">
      <c r="A3187" s="181">
        <v>3186</v>
      </c>
      <c r="B3187" s="181" t="str">
        <f t="shared" si="73"/>
        <v>0-6.16-123</v>
      </c>
      <c r="C3187" s="182">
        <f>'1. General information'!$R$8</f>
        <v>0</v>
      </c>
      <c r="D3187" s="182" t="s">
        <v>445</v>
      </c>
      <c r="E3187" s="183" t="s">
        <v>6079</v>
      </c>
      <c r="F3187" s="182" t="s">
        <v>6080</v>
      </c>
      <c r="G3187" s="196">
        <f>'6. Staff time'!K274</f>
        <v>0</v>
      </c>
    </row>
    <row r="3188" spans="1:7" x14ac:dyDescent="0.3">
      <c r="A3188" s="181">
        <v>3187</v>
      </c>
      <c r="B3188" s="181" t="str">
        <f t="shared" ref="B3188:B3251" si="74">CONCATENATE(LEFT(C3188,2),"-",E3188)</f>
        <v>0-6.16-124</v>
      </c>
      <c r="C3188" s="182">
        <f>'1. General information'!$R$8</f>
        <v>0</v>
      </c>
      <c r="D3188" s="182" t="s">
        <v>445</v>
      </c>
      <c r="E3188" s="183" t="s">
        <v>6081</v>
      </c>
      <c r="F3188" s="182" t="s">
        <v>6082</v>
      </c>
      <c r="G3188" s="196">
        <f>'6. Staff time'!K275</f>
        <v>0</v>
      </c>
    </row>
    <row r="3189" spans="1:7" x14ac:dyDescent="0.3">
      <c r="A3189" s="181">
        <v>3188</v>
      </c>
      <c r="B3189" s="181" t="str">
        <f t="shared" si="74"/>
        <v>0-6.16-125</v>
      </c>
      <c r="C3189" s="182">
        <f>'1. General information'!$R$8</f>
        <v>0</v>
      </c>
      <c r="D3189" s="182" t="s">
        <v>445</v>
      </c>
      <c r="E3189" s="183" t="s">
        <v>6083</v>
      </c>
      <c r="F3189" s="182" t="s">
        <v>6084</v>
      </c>
      <c r="G3189" s="196">
        <f>'6. Staff time'!K276</f>
        <v>0</v>
      </c>
    </row>
    <row r="3190" spans="1:7" x14ac:dyDescent="0.3">
      <c r="A3190" s="181">
        <v>3189</v>
      </c>
      <c r="B3190" s="181" t="str">
        <f t="shared" si="74"/>
        <v>0-6.16-126</v>
      </c>
      <c r="C3190" s="182">
        <f>'1. General information'!$R$8</f>
        <v>0</v>
      </c>
      <c r="D3190" s="182" t="s">
        <v>445</v>
      </c>
      <c r="E3190" s="183" t="s">
        <v>6085</v>
      </c>
      <c r="F3190" s="182" t="s">
        <v>6086</v>
      </c>
      <c r="G3190" s="196">
        <f>'6. Staff time'!K277</f>
        <v>0</v>
      </c>
    </row>
    <row r="3191" spans="1:7" x14ac:dyDescent="0.3">
      <c r="A3191" s="181">
        <v>3190</v>
      </c>
      <c r="B3191" s="181" t="str">
        <f t="shared" si="74"/>
        <v>0-6.16-127</v>
      </c>
      <c r="C3191" s="182">
        <f>'1. General information'!$R$8</f>
        <v>0</v>
      </c>
      <c r="D3191" s="182" t="s">
        <v>445</v>
      </c>
      <c r="E3191" s="183" t="s">
        <v>6087</v>
      </c>
      <c r="F3191" s="182" t="s">
        <v>6088</v>
      </c>
      <c r="G3191" s="196">
        <f>'6. Staff time'!K278</f>
        <v>0</v>
      </c>
    </row>
    <row r="3192" spans="1:7" x14ac:dyDescent="0.3">
      <c r="A3192" s="181">
        <v>3191</v>
      </c>
      <c r="B3192" s="181" t="str">
        <f t="shared" si="74"/>
        <v>0-6.16-128</v>
      </c>
      <c r="C3192" s="182">
        <f>'1. General information'!$R$8</f>
        <v>0</v>
      </c>
      <c r="D3192" s="182" t="s">
        <v>445</v>
      </c>
      <c r="E3192" s="183" t="s">
        <v>6089</v>
      </c>
      <c r="F3192" s="182" t="s">
        <v>6090</v>
      </c>
      <c r="G3192" s="196">
        <f>'6. Staff time'!K279</f>
        <v>0</v>
      </c>
    </row>
    <row r="3193" spans="1:7" x14ac:dyDescent="0.3">
      <c r="A3193" s="181">
        <v>3192</v>
      </c>
      <c r="B3193" s="181" t="str">
        <f t="shared" si="74"/>
        <v>0-6.16-129</v>
      </c>
      <c r="C3193" s="182">
        <f>'1. General information'!$R$8</f>
        <v>0</v>
      </c>
      <c r="D3193" s="182" t="s">
        <v>445</v>
      </c>
      <c r="E3193" s="183" t="s">
        <v>6091</v>
      </c>
      <c r="F3193" s="182" t="s">
        <v>6092</v>
      </c>
      <c r="G3193" s="196">
        <f>'6. Staff time'!K280</f>
        <v>0</v>
      </c>
    </row>
    <row r="3194" spans="1:7" x14ac:dyDescent="0.3">
      <c r="A3194" s="181">
        <v>3193</v>
      </c>
      <c r="B3194" s="181" t="str">
        <f t="shared" si="74"/>
        <v>0-6.16-130</v>
      </c>
      <c r="C3194" s="182">
        <f>'1. General information'!$R$8</f>
        <v>0</v>
      </c>
      <c r="D3194" s="182" t="s">
        <v>445</v>
      </c>
      <c r="E3194" s="183" t="s">
        <v>6093</v>
      </c>
      <c r="F3194" s="182" t="s">
        <v>6094</v>
      </c>
      <c r="G3194" s="196">
        <f>'6. Staff time'!K281</f>
        <v>0</v>
      </c>
    </row>
    <row r="3195" spans="1:7" x14ac:dyDescent="0.3">
      <c r="A3195" s="181">
        <v>3194</v>
      </c>
      <c r="B3195" s="181" t="str">
        <f t="shared" si="74"/>
        <v>0-6.17-1</v>
      </c>
      <c r="C3195" s="182">
        <f>'1. General information'!$R$8</f>
        <v>0</v>
      </c>
      <c r="D3195" s="182" t="s">
        <v>445</v>
      </c>
      <c r="E3195" s="183" t="s">
        <v>6095</v>
      </c>
      <c r="F3195" s="182" t="s">
        <v>6096</v>
      </c>
      <c r="G3195" s="196">
        <f>'6. Staff time'!N152</f>
        <v>0</v>
      </c>
    </row>
    <row r="3196" spans="1:7" x14ac:dyDescent="0.3">
      <c r="A3196" s="181">
        <v>3195</v>
      </c>
      <c r="B3196" s="181" t="str">
        <f t="shared" si="74"/>
        <v>0-6.17-2</v>
      </c>
      <c r="C3196" s="182">
        <f>'1. General information'!$R$8</f>
        <v>0</v>
      </c>
      <c r="D3196" s="182" t="s">
        <v>445</v>
      </c>
      <c r="E3196" s="183" t="s">
        <v>6097</v>
      </c>
      <c r="F3196" s="182" t="s">
        <v>6098</v>
      </c>
      <c r="G3196" s="196">
        <f>'6. Staff time'!N153</f>
        <v>0</v>
      </c>
    </row>
    <row r="3197" spans="1:7" x14ac:dyDescent="0.3">
      <c r="A3197" s="181">
        <v>3196</v>
      </c>
      <c r="B3197" s="181" t="str">
        <f t="shared" si="74"/>
        <v>0-6.17-3</v>
      </c>
      <c r="C3197" s="182">
        <f>'1. General information'!$R$8</f>
        <v>0</v>
      </c>
      <c r="D3197" s="182" t="s">
        <v>445</v>
      </c>
      <c r="E3197" s="183" t="s">
        <v>6099</v>
      </c>
      <c r="F3197" s="182" t="s">
        <v>6100</v>
      </c>
      <c r="G3197" s="196">
        <f>'6. Staff time'!N154</f>
        <v>0</v>
      </c>
    </row>
    <row r="3198" spans="1:7" x14ac:dyDescent="0.3">
      <c r="A3198" s="181">
        <v>3197</v>
      </c>
      <c r="B3198" s="181" t="str">
        <f t="shared" si="74"/>
        <v>0-6.17-4</v>
      </c>
      <c r="C3198" s="182">
        <f>'1. General information'!$R$8</f>
        <v>0</v>
      </c>
      <c r="D3198" s="182" t="s">
        <v>445</v>
      </c>
      <c r="E3198" s="183" t="s">
        <v>6101</v>
      </c>
      <c r="F3198" s="182" t="s">
        <v>6102</v>
      </c>
      <c r="G3198" s="196">
        <f>'6. Staff time'!N155</f>
        <v>0</v>
      </c>
    </row>
    <row r="3199" spans="1:7" x14ac:dyDescent="0.3">
      <c r="A3199" s="181">
        <v>3198</v>
      </c>
      <c r="B3199" s="181" t="str">
        <f t="shared" si="74"/>
        <v>0-6.17-5</v>
      </c>
      <c r="C3199" s="182">
        <f>'1. General information'!$R$8</f>
        <v>0</v>
      </c>
      <c r="D3199" s="182" t="s">
        <v>445</v>
      </c>
      <c r="E3199" s="183" t="s">
        <v>6103</v>
      </c>
      <c r="F3199" s="182" t="s">
        <v>6104</v>
      </c>
      <c r="G3199" s="196">
        <f>'6. Staff time'!N156</f>
        <v>0</v>
      </c>
    </row>
    <row r="3200" spans="1:7" x14ac:dyDescent="0.3">
      <c r="A3200" s="181">
        <v>3199</v>
      </c>
      <c r="B3200" s="181" t="str">
        <f t="shared" si="74"/>
        <v>0-6.17-6</v>
      </c>
      <c r="C3200" s="182">
        <f>'1. General information'!$R$8</f>
        <v>0</v>
      </c>
      <c r="D3200" s="182" t="s">
        <v>445</v>
      </c>
      <c r="E3200" s="183" t="s">
        <v>6105</v>
      </c>
      <c r="F3200" s="182" t="s">
        <v>6106</v>
      </c>
      <c r="G3200" s="196">
        <f>'6. Staff time'!N157</f>
        <v>0</v>
      </c>
    </row>
    <row r="3201" spans="1:7" x14ac:dyDescent="0.3">
      <c r="A3201" s="181">
        <v>3200</v>
      </c>
      <c r="B3201" s="181" t="str">
        <f t="shared" si="74"/>
        <v>0-6.17-7</v>
      </c>
      <c r="C3201" s="182">
        <f>'1. General information'!$R$8</f>
        <v>0</v>
      </c>
      <c r="D3201" s="182" t="s">
        <v>445</v>
      </c>
      <c r="E3201" s="183" t="s">
        <v>6107</v>
      </c>
      <c r="F3201" s="182" t="s">
        <v>6108</v>
      </c>
      <c r="G3201" s="196">
        <f>'6. Staff time'!N158</f>
        <v>0</v>
      </c>
    </row>
    <row r="3202" spans="1:7" x14ac:dyDescent="0.3">
      <c r="A3202" s="181">
        <v>3201</v>
      </c>
      <c r="B3202" s="181" t="str">
        <f t="shared" si="74"/>
        <v>0-6.17-8</v>
      </c>
      <c r="C3202" s="182">
        <f>'1. General information'!$R$8</f>
        <v>0</v>
      </c>
      <c r="D3202" s="182" t="s">
        <v>445</v>
      </c>
      <c r="E3202" s="183" t="s">
        <v>6109</v>
      </c>
      <c r="F3202" s="182" t="s">
        <v>6110</v>
      </c>
      <c r="G3202" s="196">
        <f>'6. Staff time'!N159</f>
        <v>0</v>
      </c>
    </row>
    <row r="3203" spans="1:7" x14ac:dyDescent="0.3">
      <c r="A3203" s="181">
        <v>3202</v>
      </c>
      <c r="B3203" s="181" t="str">
        <f t="shared" si="74"/>
        <v>0-6.17-9</v>
      </c>
      <c r="C3203" s="182">
        <f>'1. General information'!$R$8</f>
        <v>0</v>
      </c>
      <c r="D3203" s="182" t="s">
        <v>445</v>
      </c>
      <c r="E3203" s="183" t="s">
        <v>6111</v>
      </c>
      <c r="F3203" s="182" t="s">
        <v>6112</v>
      </c>
      <c r="G3203" s="196">
        <f>'6. Staff time'!N160</f>
        <v>0</v>
      </c>
    </row>
    <row r="3204" spans="1:7" x14ac:dyDescent="0.3">
      <c r="A3204" s="181">
        <v>3203</v>
      </c>
      <c r="B3204" s="181" t="str">
        <f t="shared" si="74"/>
        <v>0-6.17-10</v>
      </c>
      <c r="C3204" s="182">
        <f>'1. General information'!$R$8</f>
        <v>0</v>
      </c>
      <c r="D3204" s="182" t="s">
        <v>445</v>
      </c>
      <c r="E3204" s="183" t="s">
        <v>6113</v>
      </c>
      <c r="F3204" s="182" t="s">
        <v>6114</v>
      </c>
      <c r="G3204" s="196">
        <f>'6. Staff time'!N161</f>
        <v>0</v>
      </c>
    </row>
    <row r="3205" spans="1:7" x14ac:dyDescent="0.3">
      <c r="A3205" s="181">
        <v>3204</v>
      </c>
      <c r="B3205" s="181" t="str">
        <f t="shared" si="74"/>
        <v>0-6.17-11</v>
      </c>
      <c r="C3205" s="182">
        <f>'1. General information'!$R$8</f>
        <v>0</v>
      </c>
      <c r="D3205" s="182" t="s">
        <v>445</v>
      </c>
      <c r="E3205" s="183" t="s">
        <v>6115</v>
      </c>
      <c r="F3205" s="182" t="s">
        <v>6116</v>
      </c>
      <c r="G3205" s="196">
        <f>'6. Staff time'!N162</f>
        <v>0</v>
      </c>
    </row>
    <row r="3206" spans="1:7" x14ac:dyDescent="0.3">
      <c r="A3206" s="181">
        <v>3205</v>
      </c>
      <c r="B3206" s="181" t="str">
        <f t="shared" si="74"/>
        <v>0-6.17-12</v>
      </c>
      <c r="C3206" s="182">
        <f>'1. General information'!$R$8</f>
        <v>0</v>
      </c>
      <c r="D3206" s="182" t="s">
        <v>445</v>
      </c>
      <c r="E3206" s="183" t="s">
        <v>6117</v>
      </c>
      <c r="F3206" s="182" t="s">
        <v>6118</v>
      </c>
      <c r="G3206" s="196">
        <f>'6. Staff time'!N163</f>
        <v>0</v>
      </c>
    </row>
    <row r="3207" spans="1:7" x14ac:dyDescent="0.3">
      <c r="A3207" s="181">
        <v>3206</v>
      </c>
      <c r="B3207" s="181" t="str">
        <f t="shared" si="74"/>
        <v>0-6.17-13</v>
      </c>
      <c r="C3207" s="182">
        <f>'1. General information'!$R$8</f>
        <v>0</v>
      </c>
      <c r="D3207" s="182" t="s">
        <v>445</v>
      </c>
      <c r="E3207" s="183" t="s">
        <v>6119</v>
      </c>
      <c r="F3207" s="182" t="s">
        <v>6120</v>
      </c>
      <c r="G3207" s="196">
        <f>'6. Staff time'!N164</f>
        <v>0</v>
      </c>
    </row>
    <row r="3208" spans="1:7" x14ac:dyDescent="0.3">
      <c r="A3208" s="181">
        <v>3207</v>
      </c>
      <c r="B3208" s="181" t="str">
        <f t="shared" si="74"/>
        <v>0-6.17-14</v>
      </c>
      <c r="C3208" s="182">
        <f>'1. General information'!$R$8</f>
        <v>0</v>
      </c>
      <c r="D3208" s="182" t="s">
        <v>445</v>
      </c>
      <c r="E3208" s="183" t="s">
        <v>6121</v>
      </c>
      <c r="F3208" s="182" t="s">
        <v>6122</v>
      </c>
      <c r="G3208" s="196">
        <f>'6. Staff time'!N165</f>
        <v>0</v>
      </c>
    </row>
    <row r="3209" spans="1:7" x14ac:dyDescent="0.3">
      <c r="A3209" s="181">
        <v>3208</v>
      </c>
      <c r="B3209" s="181" t="str">
        <f t="shared" si="74"/>
        <v>0-6.17-15</v>
      </c>
      <c r="C3209" s="182">
        <f>'1. General information'!$R$8</f>
        <v>0</v>
      </c>
      <c r="D3209" s="182" t="s">
        <v>445</v>
      </c>
      <c r="E3209" s="183" t="s">
        <v>6123</v>
      </c>
      <c r="F3209" s="182" t="s">
        <v>6124</v>
      </c>
      <c r="G3209" s="196">
        <f>'6. Staff time'!N166</f>
        <v>0</v>
      </c>
    </row>
    <row r="3210" spans="1:7" x14ac:dyDescent="0.3">
      <c r="A3210" s="181">
        <v>3209</v>
      </c>
      <c r="B3210" s="181" t="str">
        <f t="shared" si="74"/>
        <v>0-6.17-16</v>
      </c>
      <c r="C3210" s="182">
        <f>'1. General information'!$R$8</f>
        <v>0</v>
      </c>
      <c r="D3210" s="182" t="s">
        <v>445</v>
      </c>
      <c r="E3210" s="183" t="s">
        <v>6125</v>
      </c>
      <c r="F3210" s="182" t="s">
        <v>6126</v>
      </c>
      <c r="G3210" s="196">
        <f>'6. Staff time'!N167</f>
        <v>0</v>
      </c>
    </row>
    <row r="3211" spans="1:7" x14ac:dyDescent="0.3">
      <c r="A3211" s="181">
        <v>3210</v>
      </c>
      <c r="B3211" s="181" t="str">
        <f t="shared" si="74"/>
        <v>0-6.17-17</v>
      </c>
      <c r="C3211" s="182">
        <f>'1. General information'!$R$8</f>
        <v>0</v>
      </c>
      <c r="D3211" s="182" t="s">
        <v>445</v>
      </c>
      <c r="E3211" s="183" t="s">
        <v>6127</v>
      </c>
      <c r="F3211" s="182" t="s">
        <v>6128</v>
      </c>
      <c r="G3211" s="196">
        <f>'6. Staff time'!N168</f>
        <v>0</v>
      </c>
    </row>
    <row r="3212" spans="1:7" x14ac:dyDescent="0.3">
      <c r="A3212" s="181">
        <v>3211</v>
      </c>
      <c r="B3212" s="181" t="str">
        <f t="shared" si="74"/>
        <v>0-6.17-18</v>
      </c>
      <c r="C3212" s="182">
        <f>'1. General information'!$R$8</f>
        <v>0</v>
      </c>
      <c r="D3212" s="182" t="s">
        <v>445</v>
      </c>
      <c r="E3212" s="183" t="s">
        <v>6129</v>
      </c>
      <c r="F3212" s="182" t="s">
        <v>6130</v>
      </c>
      <c r="G3212" s="196">
        <f>'6. Staff time'!N169</f>
        <v>0</v>
      </c>
    </row>
    <row r="3213" spans="1:7" x14ac:dyDescent="0.3">
      <c r="A3213" s="181">
        <v>3212</v>
      </c>
      <c r="B3213" s="181" t="str">
        <f t="shared" si="74"/>
        <v>0-6.17-19</v>
      </c>
      <c r="C3213" s="182">
        <f>'1. General information'!$R$8</f>
        <v>0</v>
      </c>
      <c r="D3213" s="182" t="s">
        <v>445</v>
      </c>
      <c r="E3213" s="183" t="s">
        <v>6131</v>
      </c>
      <c r="F3213" s="182" t="s">
        <v>6132</v>
      </c>
      <c r="G3213" s="196">
        <f>'6. Staff time'!N170</f>
        <v>0</v>
      </c>
    </row>
    <row r="3214" spans="1:7" x14ac:dyDescent="0.3">
      <c r="A3214" s="181">
        <v>3213</v>
      </c>
      <c r="B3214" s="181" t="str">
        <f t="shared" si="74"/>
        <v>0-6.17-20</v>
      </c>
      <c r="C3214" s="182">
        <f>'1. General information'!$R$8</f>
        <v>0</v>
      </c>
      <c r="D3214" s="182" t="s">
        <v>445</v>
      </c>
      <c r="E3214" s="183" t="s">
        <v>6133</v>
      </c>
      <c r="F3214" s="182" t="s">
        <v>6134</v>
      </c>
      <c r="G3214" s="196">
        <f>'6. Staff time'!N171</f>
        <v>0</v>
      </c>
    </row>
    <row r="3215" spans="1:7" x14ac:dyDescent="0.3">
      <c r="A3215" s="181">
        <v>3214</v>
      </c>
      <c r="B3215" s="181" t="str">
        <f t="shared" si="74"/>
        <v>0-6.17-21</v>
      </c>
      <c r="C3215" s="182">
        <f>'1. General information'!$R$8</f>
        <v>0</v>
      </c>
      <c r="D3215" s="182" t="s">
        <v>445</v>
      </c>
      <c r="E3215" s="183" t="s">
        <v>6135</v>
      </c>
      <c r="F3215" s="182" t="s">
        <v>6136</v>
      </c>
      <c r="G3215" s="196">
        <f>'6. Staff time'!N172</f>
        <v>0</v>
      </c>
    </row>
    <row r="3216" spans="1:7" x14ac:dyDescent="0.3">
      <c r="A3216" s="181">
        <v>3215</v>
      </c>
      <c r="B3216" s="181" t="str">
        <f t="shared" si="74"/>
        <v>0-6.17-22</v>
      </c>
      <c r="C3216" s="182">
        <f>'1. General information'!$R$8</f>
        <v>0</v>
      </c>
      <c r="D3216" s="182" t="s">
        <v>445</v>
      </c>
      <c r="E3216" s="183" t="s">
        <v>6137</v>
      </c>
      <c r="F3216" s="182" t="s">
        <v>6138</v>
      </c>
      <c r="G3216" s="196">
        <f>'6. Staff time'!N173</f>
        <v>0</v>
      </c>
    </row>
    <row r="3217" spans="1:7" x14ac:dyDescent="0.3">
      <c r="A3217" s="181">
        <v>3216</v>
      </c>
      <c r="B3217" s="181" t="str">
        <f t="shared" si="74"/>
        <v>0-6.17-23</v>
      </c>
      <c r="C3217" s="182">
        <f>'1. General information'!$R$8</f>
        <v>0</v>
      </c>
      <c r="D3217" s="182" t="s">
        <v>445</v>
      </c>
      <c r="E3217" s="183" t="s">
        <v>6139</v>
      </c>
      <c r="F3217" s="182" t="s">
        <v>6140</v>
      </c>
      <c r="G3217" s="196">
        <f>'6. Staff time'!N174</f>
        <v>0</v>
      </c>
    </row>
    <row r="3218" spans="1:7" x14ac:dyDescent="0.3">
      <c r="A3218" s="181">
        <v>3217</v>
      </c>
      <c r="B3218" s="181" t="str">
        <f t="shared" si="74"/>
        <v>0-6.17-24</v>
      </c>
      <c r="C3218" s="182">
        <f>'1. General information'!$R$8</f>
        <v>0</v>
      </c>
      <c r="D3218" s="182" t="s">
        <v>445</v>
      </c>
      <c r="E3218" s="183" t="s">
        <v>6141</v>
      </c>
      <c r="F3218" s="182" t="s">
        <v>6142</v>
      </c>
      <c r="G3218" s="196">
        <f>'6. Staff time'!N175</f>
        <v>0</v>
      </c>
    </row>
    <row r="3219" spans="1:7" x14ac:dyDescent="0.3">
      <c r="A3219" s="181">
        <v>3218</v>
      </c>
      <c r="B3219" s="181" t="str">
        <f t="shared" si="74"/>
        <v>0-6.17-25</v>
      </c>
      <c r="C3219" s="182">
        <f>'1. General information'!$R$8</f>
        <v>0</v>
      </c>
      <c r="D3219" s="182" t="s">
        <v>445</v>
      </c>
      <c r="E3219" s="183" t="s">
        <v>6143</v>
      </c>
      <c r="F3219" s="182" t="s">
        <v>6144</v>
      </c>
      <c r="G3219" s="196">
        <f>'6. Staff time'!N176</f>
        <v>0</v>
      </c>
    </row>
    <row r="3220" spans="1:7" x14ac:dyDescent="0.3">
      <c r="A3220" s="181">
        <v>3219</v>
      </c>
      <c r="B3220" s="181" t="str">
        <f t="shared" si="74"/>
        <v>0-6.17-26</v>
      </c>
      <c r="C3220" s="182">
        <f>'1. General information'!$R$8</f>
        <v>0</v>
      </c>
      <c r="D3220" s="182" t="s">
        <v>445</v>
      </c>
      <c r="E3220" s="183" t="s">
        <v>6145</v>
      </c>
      <c r="F3220" s="182" t="s">
        <v>6146</v>
      </c>
      <c r="G3220" s="196">
        <f>'6. Staff time'!N177</f>
        <v>0</v>
      </c>
    </row>
    <row r="3221" spans="1:7" x14ac:dyDescent="0.3">
      <c r="A3221" s="181">
        <v>3220</v>
      </c>
      <c r="B3221" s="181" t="str">
        <f t="shared" si="74"/>
        <v>0-6.17-27</v>
      </c>
      <c r="C3221" s="182">
        <f>'1. General information'!$R$8</f>
        <v>0</v>
      </c>
      <c r="D3221" s="182" t="s">
        <v>445</v>
      </c>
      <c r="E3221" s="183" t="s">
        <v>6147</v>
      </c>
      <c r="F3221" s="182" t="s">
        <v>6148</v>
      </c>
      <c r="G3221" s="196">
        <f>'6. Staff time'!N178</f>
        <v>0</v>
      </c>
    </row>
    <row r="3222" spans="1:7" x14ac:dyDescent="0.3">
      <c r="A3222" s="181">
        <v>3221</v>
      </c>
      <c r="B3222" s="181" t="str">
        <f t="shared" si="74"/>
        <v>0-6.17-28</v>
      </c>
      <c r="C3222" s="182">
        <f>'1. General information'!$R$8</f>
        <v>0</v>
      </c>
      <c r="D3222" s="182" t="s">
        <v>445</v>
      </c>
      <c r="E3222" s="183" t="s">
        <v>6149</v>
      </c>
      <c r="F3222" s="182" t="s">
        <v>6150</v>
      </c>
      <c r="G3222" s="196">
        <f>'6. Staff time'!N179</f>
        <v>0</v>
      </c>
    </row>
    <row r="3223" spans="1:7" x14ac:dyDescent="0.3">
      <c r="A3223" s="181">
        <v>3222</v>
      </c>
      <c r="B3223" s="181" t="str">
        <f t="shared" si="74"/>
        <v>0-6.17-29</v>
      </c>
      <c r="C3223" s="182">
        <f>'1. General information'!$R$8</f>
        <v>0</v>
      </c>
      <c r="D3223" s="182" t="s">
        <v>445</v>
      </c>
      <c r="E3223" s="183" t="s">
        <v>6151</v>
      </c>
      <c r="F3223" s="182" t="s">
        <v>6152</v>
      </c>
      <c r="G3223" s="196">
        <f>'6. Staff time'!N180</f>
        <v>0</v>
      </c>
    </row>
    <row r="3224" spans="1:7" x14ac:dyDescent="0.3">
      <c r="A3224" s="181">
        <v>3223</v>
      </c>
      <c r="B3224" s="181" t="str">
        <f t="shared" si="74"/>
        <v>0-6.17-30</v>
      </c>
      <c r="C3224" s="182">
        <f>'1. General information'!$R$8</f>
        <v>0</v>
      </c>
      <c r="D3224" s="182" t="s">
        <v>445</v>
      </c>
      <c r="E3224" s="183" t="s">
        <v>6153</v>
      </c>
      <c r="F3224" s="182" t="s">
        <v>6154</v>
      </c>
      <c r="G3224" s="196">
        <f>'6. Staff time'!N181</f>
        <v>0</v>
      </c>
    </row>
    <row r="3225" spans="1:7" x14ac:dyDescent="0.3">
      <c r="A3225" s="181">
        <v>3224</v>
      </c>
      <c r="B3225" s="181" t="str">
        <f t="shared" si="74"/>
        <v>0-6.17-31</v>
      </c>
      <c r="C3225" s="182">
        <f>'1. General information'!$R$8</f>
        <v>0</v>
      </c>
      <c r="D3225" s="182" t="s">
        <v>445</v>
      </c>
      <c r="E3225" s="183" t="s">
        <v>6155</v>
      </c>
      <c r="F3225" s="182" t="s">
        <v>6156</v>
      </c>
      <c r="G3225" s="196">
        <f>'6. Staff time'!N182</f>
        <v>0</v>
      </c>
    </row>
    <row r="3226" spans="1:7" x14ac:dyDescent="0.3">
      <c r="A3226" s="181">
        <v>3225</v>
      </c>
      <c r="B3226" s="181" t="str">
        <f t="shared" si="74"/>
        <v>0-6.17-32</v>
      </c>
      <c r="C3226" s="182">
        <f>'1. General information'!$R$8</f>
        <v>0</v>
      </c>
      <c r="D3226" s="182" t="s">
        <v>445</v>
      </c>
      <c r="E3226" s="183" t="s">
        <v>6157</v>
      </c>
      <c r="F3226" s="182" t="s">
        <v>6158</v>
      </c>
      <c r="G3226" s="196">
        <f>'6. Staff time'!N183</f>
        <v>0</v>
      </c>
    </row>
    <row r="3227" spans="1:7" x14ac:dyDescent="0.3">
      <c r="A3227" s="181">
        <v>3226</v>
      </c>
      <c r="B3227" s="181" t="str">
        <f t="shared" si="74"/>
        <v>0-6.17-33</v>
      </c>
      <c r="C3227" s="182">
        <f>'1. General information'!$R$8</f>
        <v>0</v>
      </c>
      <c r="D3227" s="182" t="s">
        <v>445</v>
      </c>
      <c r="E3227" s="183" t="s">
        <v>6159</v>
      </c>
      <c r="F3227" s="182" t="s">
        <v>6160</v>
      </c>
      <c r="G3227" s="196">
        <f>'6. Staff time'!N184</f>
        <v>0</v>
      </c>
    </row>
    <row r="3228" spans="1:7" x14ac:dyDescent="0.3">
      <c r="A3228" s="181">
        <v>3227</v>
      </c>
      <c r="B3228" s="181" t="str">
        <f t="shared" si="74"/>
        <v>0-6.17-34</v>
      </c>
      <c r="C3228" s="182">
        <f>'1. General information'!$R$8</f>
        <v>0</v>
      </c>
      <c r="D3228" s="182" t="s">
        <v>445</v>
      </c>
      <c r="E3228" s="183" t="s">
        <v>6161</v>
      </c>
      <c r="F3228" s="182" t="s">
        <v>6162</v>
      </c>
      <c r="G3228" s="196">
        <f>'6. Staff time'!N185</f>
        <v>0</v>
      </c>
    </row>
    <row r="3229" spans="1:7" x14ac:dyDescent="0.3">
      <c r="A3229" s="181">
        <v>3228</v>
      </c>
      <c r="B3229" s="181" t="str">
        <f t="shared" si="74"/>
        <v>0-6.17-35</v>
      </c>
      <c r="C3229" s="182">
        <f>'1. General information'!$R$8</f>
        <v>0</v>
      </c>
      <c r="D3229" s="182" t="s">
        <v>445</v>
      </c>
      <c r="E3229" s="183" t="s">
        <v>6163</v>
      </c>
      <c r="F3229" s="182" t="s">
        <v>6164</v>
      </c>
      <c r="G3229" s="196">
        <f>'6. Staff time'!N186</f>
        <v>0</v>
      </c>
    </row>
    <row r="3230" spans="1:7" x14ac:dyDescent="0.3">
      <c r="A3230" s="181">
        <v>3229</v>
      </c>
      <c r="B3230" s="181" t="str">
        <f t="shared" si="74"/>
        <v>0-6.17-36</v>
      </c>
      <c r="C3230" s="182">
        <f>'1. General information'!$R$8</f>
        <v>0</v>
      </c>
      <c r="D3230" s="182" t="s">
        <v>445</v>
      </c>
      <c r="E3230" s="183" t="s">
        <v>6165</v>
      </c>
      <c r="F3230" s="182" t="s">
        <v>6166</v>
      </c>
      <c r="G3230" s="196">
        <f>'6. Staff time'!N187</f>
        <v>0</v>
      </c>
    </row>
    <row r="3231" spans="1:7" x14ac:dyDescent="0.3">
      <c r="A3231" s="181">
        <v>3230</v>
      </c>
      <c r="B3231" s="181" t="str">
        <f t="shared" si="74"/>
        <v>0-6.17-37</v>
      </c>
      <c r="C3231" s="182">
        <f>'1. General information'!$R$8</f>
        <v>0</v>
      </c>
      <c r="D3231" s="182" t="s">
        <v>445</v>
      </c>
      <c r="E3231" s="183" t="s">
        <v>6167</v>
      </c>
      <c r="F3231" s="182" t="s">
        <v>6168</v>
      </c>
      <c r="G3231" s="196">
        <f>'6. Staff time'!N188</f>
        <v>0</v>
      </c>
    </row>
    <row r="3232" spans="1:7" x14ac:dyDescent="0.3">
      <c r="A3232" s="181">
        <v>3231</v>
      </c>
      <c r="B3232" s="181" t="str">
        <f t="shared" si="74"/>
        <v>0-6.17-38</v>
      </c>
      <c r="C3232" s="182">
        <f>'1. General information'!$R$8</f>
        <v>0</v>
      </c>
      <c r="D3232" s="182" t="s">
        <v>445</v>
      </c>
      <c r="E3232" s="183" t="s">
        <v>6169</v>
      </c>
      <c r="F3232" s="182" t="s">
        <v>6170</v>
      </c>
      <c r="G3232" s="196">
        <f>'6. Staff time'!N189</f>
        <v>0</v>
      </c>
    </row>
    <row r="3233" spans="1:7" x14ac:dyDescent="0.3">
      <c r="A3233" s="181">
        <v>3232</v>
      </c>
      <c r="B3233" s="181" t="str">
        <f t="shared" si="74"/>
        <v>0-6.17-39</v>
      </c>
      <c r="C3233" s="182">
        <f>'1. General information'!$R$8</f>
        <v>0</v>
      </c>
      <c r="D3233" s="182" t="s">
        <v>445</v>
      </c>
      <c r="E3233" s="183" t="s">
        <v>6171</v>
      </c>
      <c r="F3233" s="182" t="s">
        <v>6172</v>
      </c>
      <c r="G3233" s="196">
        <f>'6. Staff time'!N190</f>
        <v>0</v>
      </c>
    </row>
    <row r="3234" spans="1:7" x14ac:dyDescent="0.3">
      <c r="A3234" s="181">
        <v>3233</v>
      </c>
      <c r="B3234" s="181" t="str">
        <f t="shared" si="74"/>
        <v>0-6.17-40</v>
      </c>
      <c r="C3234" s="182">
        <f>'1. General information'!$R$8</f>
        <v>0</v>
      </c>
      <c r="D3234" s="182" t="s">
        <v>445</v>
      </c>
      <c r="E3234" s="183" t="s">
        <v>6173</v>
      </c>
      <c r="F3234" s="182" t="s">
        <v>6174</v>
      </c>
      <c r="G3234" s="196">
        <f>'6. Staff time'!N191</f>
        <v>0</v>
      </c>
    </row>
    <row r="3235" spans="1:7" x14ac:dyDescent="0.3">
      <c r="A3235" s="181">
        <v>3234</v>
      </c>
      <c r="B3235" s="181" t="str">
        <f t="shared" si="74"/>
        <v>0-6.17-41</v>
      </c>
      <c r="C3235" s="182">
        <f>'1. General information'!$R$8</f>
        <v>0</v>
      </c>
      <c r="D3235" s="182" t="s">
        <v>445</v>
      </c>
      <c r="E3235" s="183" t="s">
        <v>6175</v>
      </c>
      <c r="F3235" s="182" t="s">
        <v>6176</v>
      </c>
      <c r="G3235" s="196">
        <f>'6. Staff time'!N192</f>
        <v>0</v>
      </c>
    </row>
    <row r="3236" spans="1:7" x14ac:dyDescent="0.3">
      <c r="A3236" s="181">
        <v>3235</v>
      </c>
      <c r="B3236" s="181" t="str">
        <f t="shared" si="74"/>
        <v>0-6.17-42</v>
      </c>
      <c r="C3236" s="182">
        <f>'1. General information'!$R$8</f>
        <v>0</v>
      </c>
      <c r="D3236" s="182" t="s">
        <v>445</v>
      </c>
      <c r="E3236" s="183" t="s">
        <v>6177</v>
      </c>
      <c r="F3236" s="182" t="s">
        <v>6178</v>
      </c>
      <c r="G3236" s="196">
        <f>'6. Staff time'!N193</f>
        <v>0</v>
      </c>
    </row>
    <row r="3237" spans="1:7" x14ac:dyDescent="0.3">
      <c r="A3237" s="181">
        <v>3236</v>
      </c>
      <c r="B3237" s="181" t="str">
        <f t="shared" si="74"/>
        <v>0-6.17-43</v>
      </c>
      <c r="C3237" s="182">
        <f>'1. General information'!$R$8</f>
        <v>0</v>
      </c>
      <c r="D3237" s="182" t="s">
        <v>445</v>
      </c>
      <c r="E3237" s="183" t="s">
        <v>6179</v>
      </c>
      <c r="F3237" s="182" t="s">
        <v>6180</v>
      </c>
      <c r="G3237" s="196">
        <f>'6. Staff time'!N194</f>
        <v>0</v>
      </c>
    </row>
    <row r="3238" spans="1:7" x14ac:dyDescent="0.3">
      <c r="A3238" s="181">
        <v>3237</v>
      </c>
      <c r="B3238" s="181" t="str">
        <f t="shared" si="74"/>
        <v>0-6.17-44</v>
      </c>
      <c r="C3238" s="182">
        <f>'1. General information'!$R$8</f>
        <v>0</v>
      </c>
      <c r="D3238" s="182" t="s">
        <v>445</v>
      </c>
      <c r="E3238" s="183" t="s">
        <v>6181</v>
      </c>
      <c r="F3238" s="182" t="s">
        <v>6182</v>
      </c>
      <c r="G3238" s="196">
        <f>'6. Staff time'!N195</f>
        <v>0</v>
      </c>
    </row>
    <row r="3239" spans="1:7" x14ac:dyDescent="0.3">
      <c r="A3239" s="181">
        <v>3238</v>
      </c>
      <c r="B3239" s="181" t="str">
        <f t="shared" si="74"/>
        <v>0-6.17-45</v>
      </c>
      <c r="C3239" s="182">
        <f>'1. General information'!$R$8</f>
        <v>0</v>
      </c>
      <c r="D3239" s="182" t="s">
        <v>445</v>
      </c>
      <c r="E3239" s="183" t="s">
        <v>6183</v>
      </c>
      <c r="F3239" s="182" t="s">
        <v>6184</v>
      </c>
      <c r="G3239" s="196">
        <f>'6. Staff time'!N196</f>
        <v>0</v>
      </c>
    </row>
    <row r="3240" spans="1:7" x14ac:dyDescent="0.3">
      <c r="A3240" s="181">
        <v>3239</v>
      </c>
      <c r="B3240" s="181" t="str">
        <f t="shared" si="74"/>
        <v>0-6.17-46</v>
      </c>
      <c r="C3240" s="182">
        <f>'1. General information'!$R$8</f>
        <v>0</v>
      </c>
      <c r="D3240" s="182" t="s">
        <v>445</v>
      </c>
      <c r="E3240" s="183" t="s">
        <v>6185</v>
      </c>
      <c r="F3240" s="182" t="s">
        <v>6186</v>
      </c>
      <c r="G3240" s="196">
        <f>'6. Staff time'!N197</f>
        <v>0</v>
      </c>
    </row>
    <row r="3241" spans="1:7" x14ac:dyDescent="0.3">
      <c r="A3241" s="181">
        <v>3240</v>
      </c>
      <c r="B3241" s="181" t="str">
        <f t="shared" si="74"/>
        <v>0-6.17-47</v>
      </c>
      <c r="C3241" s="182">
        <f>'1. General information'!$R$8</f>
        <v>0</v>
      </c>
      <c r="D3241" s="182" t="s">
        <v>445</v>
      </c>
      <c r="E3241" s="183" t="s">
        <v>6187</v>
      </c>
      <c r="F3241" s="182" t="s">
        <v>6188</v>
      </c>
      <c r="G3241" s="196">
        <f>'6. Staff time'!N198</f>
        <v>0</v>
      </c>
    </row>
    <row r="3242" spans="1:7" x14ac:dyDescent="0.3">
      <c r="A3242" s="181">
        <v>3241</v>
      </c>
      <c r="B3242" s="181" t="str">
        <f t="shared" si="74"/>
        <v>0-6.17-48</v>
      </c>
      <c r="C3242" s="182">
        <f>'1. General information'!$R$8</f>
        <v>0</v>
      </c>
      <c r="D3242" s="182" t="s">
        <v>445</v>
      </c>
      <c r="E3242" s="183" t="s">
        <v>6189</v>
      </c>
      <c r="F3242" s="182" t="s">
        <v>6190</v>
      </c>
      <c r="G3242" s="196">
        <f>'6. Staff time'!N199</f>
        <v>0</v>
      </c>
    </row>
    <row r="3243" spans="1:7" x14ac:dyDescent="0.3">
      <c r="A3243" s="181">
        <v>3242</v>
      </c>
      <c r="B3243" s="181" t="str">
        <f t="shared" si="74"/>
        <v>0-6.17-49</v>
      </c>
      <c r="C3243" s="182">
        <f>'1. General information'!$R$8</f>
        <v>0</v>
      </c>
      <c r="D3243" s="182" t="s">
        <v>445</v>
      </c>
      <c r="E3243" s="183" t="s">
        <v>6191</v>
      </c>
      <c r="F3243" s="182" t="s">
        <v>6192</v>
      </c>
      <c r="G3243" s="196">
        <f>'6. Staff time'!N200</f>
        <v>0</v>
      </c>
    </row>
    <row r="3244" spans="1:7" x14ac:dyDescent="0.3">
      <c r="A3244" s="181">
        <v>3243</v>
      </c>
      <c r="B3244" s="181" t="str">
        <f t="shared" si="74"/>
        <v>0-6.17-50</v>
      </c>
      <c r="C3244" s="182">
        <f>'1. General information'!$R$8</f>
        <v>0</v>
      </c>
      <c r="D3244" s="182" t="s">
        <v>445</v>
      </c>
      <c r="E3244" s="183" t="s">
        <v>6193</v>
      </c>
      <c r="F3244" s="182" t="s">
        <v>6194</v>
      </c>
      <c r="G3244" s="196">
        <f>'6. Staff time'!N201</f>
        <v>0</v>
      </c>
    </row>
    <row r="3245" spans="1:7" x14ac:dyDescent="0.3">
      <c r="A3245" s="181">
        <v>3244</v>
      </c>
      <c r="B3245" s="181" t="str">
        <f t="shared" si="74"/>
        <v>0-6.17-51</v>
      </c>
      <c r="C3245" s="182">
        <f>'1. General information'!$R$8</f>
        <v>0</v>
      </c>
      <c r="D3245" s="182" t="s">
        <v>445</v>
      </c>
      <c r="E3245" s="183" t="s">
        <v>6195</v>
      </c>
      <c r="F3245" s="182" t="s">
        <v>6196</v>
      </c>
      <c r="G3245" s="196">
        <f>'6. Staff time'!N202</f>
        <v>0</v>
      </c>
    </row>
    <row r="3246" spans="1:7" x14ac:dyDescent="0.3">
      <c r="A3246" s="181">
        <v>3245</v>
      </c>
      <c r="B3246" s="181" t="str">
        <f t="shared" si="74"/>
        <v>0-6.17-52</v>
      </c>
      <c r="C3246" s="182">
        <f>'1. General information'!$R$8</f>
        <v>0</v>
      </c>
      <c r="D3246" s="182" t="s">
        <v>445</v>
      </c>
      <c r="E3246" s="183" t="s">
        <v>6197</v>
      </c>
      <c r="F3246" s="182" t="s">
        <v>6198</v>
      </c>
      <c r="G3246" s="196">
        <f>'6. Staff time'!N203</f>
        <v>0</v>
      </c>
    </row>
    <row r="3247" spans="1:7" x14ac:dyDescent="0.3">
      <c r="A3247" s="181">
        <v>3246</v>
      </c>
      <c r="B3247" s="181" t="str">
        <f t="shared" si="74"/>
        <v>0-6.17-53</v>
      </c>
      <c r="C3247" s="182">
        <f>'1. General information'!$R$8</f>
        <v>0</v>
      </c>
      <c r="D3247" s="182" t="s">
        <v>445</v>
      </c>
      <c r="E3247" s="183" t="s">
        <v>6199</v>
      </c>
      <c r="F3247" s="182" t="s">
        <v>6200</v>
      </c>
      <c r="G3247" s="196">
        <f>'6. Staff time'!N204</f>
        <v>0</v>
      </c>
    </row>
    <row r="3248" spans="1:7" x14ac:dyDescent="0.3">
      <c r="A3248" s="181">
        <v>3247</v>
      </c>
      <c r="B3248" s="181" t="str">
        <f t="shared" si="74"/>
        <v>0-6.17-54</v>
      </c>
      <c r="C3248" s="182">
        <f>'1. General information'!$R$8</f>
        <v>0</v>
      </c>
      <c r="D3248" s="182" t="s">
        <v>445</v>
      </c>
      <c r="E3248" s="183" t="s">
        <v>6201</v>
      </c>
      <c r="F3248" s="182" t="s">
        <v>6202</v>
      </c>
      <c r="G3248" s="196">
        <f>'6. Staff time'!N205</f>
        <v>0</v>
      </c>
    </row>
    <row r="3249" spans="1:7" x14ac:dyDescent="0.3">
      <c r="A3249" s="181">
        <v>3248</v>
      </c>
      <c r="B3249" s="181" t="str">
        <f t="shared" si="74"/>
        <v>0-6.17-55</v>
      </c>
      <c r="C3249" s="182">
        <f>'1. General information'!$R$8</f>
        <v>0</v>
      </c>
      <c r="D3249" s="182" t="s">
        <v>445</v>
      </c>
      <c r="E3249" s="183" t="s">
        <v>6203</v>
      </c>
      <c r="F3249" s="182" t="s">
        <v>6204</v>
      </c>
      <c r="G3249" s="196">
        <f>'6. Staff time'!N206</f>
        <v>0</v>
      </c>
    </row>
    <row r="3250" spans="1:7" x14ac:dyDescent="0.3">
      <c r="A3250" s="181">
        <v>3249</v>
      </c>
      <c r="B3250" s="181" t="str">
        <f t="shared" si="74"/>
        <v>0-6.17-56</v>
      </c>
      <c r="C3250" s="182">
        <f>'1. General information'!$R$8</f>
        <v>0</v>
      </c>
      <c r="D3250" s="182" t="s">
        <v>445</v>
      </c>
      <c r="E3250" s="183" t="s">
        <v>6205</v>
      </c>
      <c r="F3250" s="182" t="s">
        <v>6206</v>
      </c>
      <c r="G3250" s="196">
        <f>'6. Staff time'!N207</f>
        <v>0</v>
      </c>
    </row>
    <row r="3251" spans="1:7" x14ac:dyDescent="0.3">
      <c r="A3251" s="181">
        <v>3250</v>
      </c>
      <c r="B3251" s="181" t="str">
        <f t="shared" si="74"/>
        <v>0-6.17-57</v>
      </c>
      <c r="C3251" s="182">
        <f>'1. General information'!$R$8</f>
        <v>0</v>
      </c>
      <c r="D3251" s="182" t="s">
        <v>445</v>
      </c>
      <c r="E3251" s="183" t="s">
        <v>6207</v>
      </c>
      <c r="F3251" s="182" t="s">
        <v>6208</v>
      </c>
      <c r="G3251" s="196">
        <f>'6. Staff time'!N208</f>
        <v>0</v>
      </c>
    </row>
    <row r="3252" spans="1:7" x14ac:dyDescent="0.3">
      <c r="A3252" s="181">
        <v>3251</v>
      </c>
      <c r="B3252" s="181" t="str">
        <f t="shared" ref="B3252:B3315" si="75">CONCATENATE(LEFT(C3252,2),"-",E3252)</f>
        <v>0-6.17-58</v>
      </c>
      <c r="C3252" s="182">
        <f>'1. General information'!$R$8</f>
        <v>0</v>
      </c>
      <c r="D3252" s="182" t="s">
        <v>445</v>
      </c>
      <c r="E3252" s="183" t="s">
        <v>6209</v>
      </c>
      <c r="F3252" s="182" t="s">
        <v>6210</v>
      </c>
      <c r="G3252" s="196">
        <f>'6. Staff time'!N209</f>
        <v>0</v>
      </c>
    </row>
    <row r="3253" spans="1:7" x14ac:dyDescent="0.3">
      <c r="A3253" s="181">
        <v>3252</v>
      </c>
      <c r="B3253" s="181" t="str">
        <f t="shared" si="75"/>
        <v>0-6.17-59</v>
      </c>
      <c r="C3253" s="182">
        <f>'1. General information'!$R$8</f>
        <v>0</v>
      </c>
      <c r="D3253" s="182" t="s">
        <v>445</v>
      </c>
      <c r="E3253" s="183" t="s">
        <v>6211</v>
      </c>
      <c r="F3253" s="182" t="s">
        <v>6212</v>
      </c>
      <c r="G3253" s="196">
        <f>'6. Staff time'!N210</f>
        <v>0</v>
      </c>
    </row>
    <row r="3254" spans="1:7" x14ac:dyDescent="0.3">
      <c r="A3254" s="181">
        <v>3253</v>
      </c>
      <c r="B3254" s="181" t="str">
        <f t="shared" si="75"/>
        <v>0-6.17-60</v>
      </c>
      <c r="C3254" s="182">
        <f>'1. General information'!$R$8</f>
        <v>0</v>
      </c>
      <c r="D3254" s="182" t="s">
        <v>445</v>
      </c>
      <c r="E3254" s="183" t="s">
        <v>6213</v>
      </c>
      <c r="F3254" s="182" t="s">
        <v>6214</v>
      </c>
      <c r="G3254" s="196">
        <f>'6. Staff time'!N211</f>
        <v>0</v>
      </c>
    </row>
    <row r="3255" spans="1:7" x14ac:dyDescent="0.3">
      <c r="A3255" s="181">
        <v>3254</v>
      </c>
      <c r="B3255" s="181" t="str">
        <f t="shared" si="75"/>
        <v>0-6.17-61</v>
      </c>
      <c r="C3255" s="182">
        <f>'1. General information'!$R$8</f>
        <v>0</v>
      </c>
      <c r="D3255" s="182" t="s">
        <v>445</v>
      </c>
      <c r="E3255" s="183" t="s">
        <v>6215</v>
      </c>
      <c r="F3255" s="182" t="s">
        <v>6216</v>
      </c>
      <c r="G3255" s="196">
        <f>'6. Staff time'!N212</f>
        <v>0</v>
      </c>
    </row>
    <row r="3256" spans="1:7" x14ac:dyDescent="0.3">
      <c r="A3256" s="181">
        <v>3255</v>
      </c>
      <c r="B3256" s="181" t="str">
        <f t="shared" si="75"/>
        <v>0-6.17-62</v>
      </c>
      <c r="C3256" s="182">
        <f>'1. General information'!$R$8</f>
        <v>0</v>
      </c>
      <c r="D3256" s="182" t="s">
        <v>445</v>
      </c>
      <c r="E3256" s="183" t="s">
        <v>6217</v>
      </c>
      <c r="F3256" s="182" t="s">
        <v>6218</v>
      </c>
      <c r="G3256" s="196">
        <f>'6. Staff time'!N213</f>
        <v>0</v>
      </c>
    </row>
    <row r="3257" spans="1:7" x14ac:dyDescent="0.3">
      <c r="A3257" s="181">
        <v>3256</v>
      </c>
      <c r="B3257" s="181" t="str">
        <f t="shared" si="75"/>
        <v>0-6.17-63</v>
      </c>
      <c r="C3257" s="182">
        <f>'1. General information'!$R$8</f>
        <v>0</v>
      </c>
      <c r="D3257" s="182" t="s">
        <v>445</v>
      </c>
      <c r="E3257" s="183" t="s">
        <v>6219</v>
      </c>
      <c r="F3257" s="182" t="s">
        <v>6220</v>
      </c>
      <c r="G3257" s="196">
        <f>'6. Staff time'!N214</f>
        <v>0</v>
      </c>
    </row>
    <row r="3258" spans="1:7" x14ac:dyDescent="0.3">
      <c r="A3258" s="181">
        <v>3257</v>
      </c>
      <c r="B3258" s="181" t="str">
        <f t="shared" si="75"/>
        <v>0-6.17-64</v>
      </c>
      <c r="C3258" s="182">
        <f>'1. General information'!$R$8</f>
        <v>0</v>
      </c>
      <c r="D3258" s="182" t="s">
        <v>445</v>
      </c>
      <c r="E3258" s="183" t="s">
        <v>6221</v>
      </c>
      <c r="F3258" s="182" t="s">
        <v>6222</v>
      </c>
      <c r="G3258" s="196">
        <f>'6. Staff time'!N215</f>
        <v>0</v>
      </c>
    </row>
    <row r="3259" spans="1:7" x14ac:dyDescent="0.3">
      <c r="A3259" s="181">
        <v>3258</v>
      </c>
      <c r="B3259" s="181" t="str">
        <f t="shared" si="75"/>
        <v>0-6.17-65</v>
      </c>
      <c r="C3259" s="182">
        <f>'1. General information'!$R$8</f>
        <v>0</v>
      </c>
      <c r="D3259" s="182" t="s">
        <v>445</v>
      </c>
      <c r="E3259" s="183" t="s">
        <v>6223</v>
      </c>
      <c r="F3259" s="182" t="s">
        <v>6224</v>
      </c>
      <c r="G3259" s="196">
        <f>'6. Staff time'!N216</f>
        <v>0</v>
      </c>
    </row>
    <row r="3260" spans="1:7" x14ac:dyDescent="0.3">
      <c r="A3260" s="181">
        <v>3259</v>
      </c>
      <c r="B3260" s="181" t="str">
        <f t="shared" si="75"/>
        <v>0-6.17-66</v>
      </c>
      <c r="C3260" s="182">
        <f>'1. General information'!$R$8</f>
        <v>0</v>
      </c>
      <c r="D3260" s="182" t="s">
        <v>445</v>
      </c>
      <c r="E3260" s="183" t="s">
        <v>6225</v>
      </c>
      <c r="F3260" s="182" t="s">
        <v>6226</v>
      </c>
      <c r="G3260" s="196">
        <f>'6. Staff time'!N217</f>
        <v>0</v>
      </c>
    </row>
    <row r="3261" spans="1:7" x14ac:dyDescent="0.3">
      <c r="A3261" s="181">
        <v>3260</v>
      </c>
      <c r="B3261" s="181" t="str">
        <f t="shared" si="75"/>
        <v>0-6.17-67</v>
      </c>
      <c r="C3261" s="182">
        <f>'1. General information'!$R$8</f>
        <v>0</v>
      </c>
      <c r="D3261" s="182" t="s">
        <v>445</v>
      </c>
      <c r="E3261" s="183" t="s">
        <v>6227</v>
      </c>
      <c r="F3261" s="182" t="s">
        <v>6228</v>
      </c>
      <c r="G3261" s="196">
        <f>'6. Staff time'!N218</f>
        <v>0</v>
      </c>
    </row>
    <row r="3262" spans="1:7" x14ac:dyDescent="0.3">
      <c r="A3262" s="181">
        <v>3261</v>
      </c>
      <c r="B3262" s="181" t="str">
        <f t="shared" si="75"/>
        <v>0-6.17-68</v>
      </c>
      <c r="C3262" s="182">
        <f>'1. General information'!$R$8</f>
        <v>0</v>
      </c>
      <c r="D3262" s="182" t="s">
        <v>445</v>
      </c>
      <c r="E3262" s="183" t="s">
        <v>6229</v>
      </c>
      <c r="F3262" s="182" t="s">
        <v>6230</v>
      </c>
      <c r="G3262" s="196">
        <f>'6. Staff time'!N219</f>
        <v>0</v>
      </c>
    </row>
    <row r="3263" spans="1:7" x14ac:dyDescent="0.3">
      <c r="A3263" s="181">
        <v>3262</v>
      </c>
      <c r="B3263" s="181" t="str">
        <f t="shared" si="75"/>
        <v>0-6.17-69</v>
      </c>
      <c r="C3263" s="182">
        <f>'1. General information'!$R$8</f>
        <v>0</v>
      </c>
      <c r="D3263" s="182" t="s">
        <v>445</v>
      </c>
      <c r="E3263" s="183" t="s">
        <v>6231</v>
      </c>
      <c r="F3263" s="182" t="s">
        <v>6232</v>
      </c>
      <c r="G3263" s="196">
        <f>'6. Staff time'!N220</f>
        <v>0</v>
      </c>
    </row>
    <row r="3264" spans="1:7" x14ac:dyDescent="0.3">
      <c r="A3264" s="181">
        <v>3263</v>
      </c>
      <c r="B3264" s="181" t="str">
        <f t="shared" si="75"/>
        <v>0-6.17-70</v>
      </c>
      <c r="C3264" s="182">
        <f>'1. General information'!$R$8</f>
        <v>0</v>
      </c>
      <c r="D3264" s="182" t="s">
        <v>445</v>
      </c>
      <c r="E3264" s="183" t="s">
        <v>6233</v>
      </c>
      <c r="F3264" s="182" t="s">
        <v>6234</v>
      </c>
      <c r="G3264" s="196">
        <f>'6. Staff time'!N221</f>
        <v>0</v>
      </c>
    </row>
    <row r="3265" spans="1:7" x14ac:dyDescent="0.3">
      <c r="A3265" s="181">
        <v>3264</v>
      </c>
      <c r="B3265" s="181" t="str">
        <f t="shared" si="75"/>
        <v>0-6.17-71</v>
      </c>
      <c r="C3265" s="182">
        <f>'1. General information'!$R$8</f>
        <v>0</v>
      </c>
      <c r="D3265" s="182" t="s">
        <v>445</v>
      </c>
      <c r="E3265" s="183" t="s">
        <v>6235</v>
      </c>
      <c r="F3265" s="182" t="s">
        <v>6236</v>
      </c>
      <c r="G3265" s="196">
        <f>'6. Staff time'!N222</f>
        <v>0</v>
      </c>
    </row>
    <row r="3266" spans="1:7" x14ac:dyDescent="0.3">
      <c r="A3266" s="181">
        <v>3265</v>
      </c>
      <c r="B3266" s="181" t="str">
        <f t="shared" si="75"/>
        <v>0-6.17-72</v>
      </c>
      <c r="C3266" s="182">
        <f>'1. General information'!$R$8</f>
        <v>0</v>
      </c>
      <c r="D3266" s="182" t="s">
        <v>445</v>
      </c>
      <c r="E3266" s="183" t="s">
        <v>6237</v>
      </c>
      <c r="F3266" s="182" t="s">
        <v>6238</v>
      </c>
      <c r="G3266" s="196">
        <f>'6. Staff time'!N223</f>
        <v>0</v>
      </c>
    </row>
    <row r="3267" spans="1:7" x14ac:dyDescent="0.3">
      <c r="A3267" s="181">
        <v>3266</v>
      </c>
      <c r="B3267" s="181" t="str">
        <f t="shared" si="75"/>
        <v>0-6.17-73</v>
      </c>
      <c r="C3267" s="182">
        <f>'1. General information'!$R$8</f>
        <v>0</v>
      </c>
      <c r="D3267" s="182" t="s">
        <v>445</v>
      </c>
      <c r="E3267" s="183" t="s">
        <v>6239</v>
      </c>
      <c r="F3267" s="182" t="s">
        <v>6240</v>
      </c>
      <c r="G3267" s="196">
        <f>'6. Staff time'!N224</f>
        <v>0</v>
      </c>
    </row>
    <row r="3268" spans="1:7" x14ac:dyDescent="0.3">
      <c r="A3268" s="181">
        <v>3267</v>
      </c>
      <c r="B3268" s="181" t="str">
        <f t="shared" si="75"/>
        <v>0-6.17-74</v>
      </c>
      <c r="C3268" s="182">
        <f>'1. General information'!$R$8</f>
        <v>0</v>
      </c>
      <c r="D3268" s="182" t="s">
        <v>445</v>
      </c>
      <c r="E3268" s="183" t="s">
        <v>6241</v>
      </c>
      <c r="F3268" s="182" t="s">
        <v>6242</v>
      </c>
      <c r="G3268" s="196">
        <f>'6. Staff time'!N225</f>
        <v>0</v>
      </c>
    </row>
    <row r="3269" spans="1:7" x14ac:dyDescent="0.3">
      <c r="A3269" s="181">
        <v>3268</v>
      </c>
      <c r="B3269" s="181" t="str">
        <f t="shared" si="75"/>
        <v>0-6.17-75</v>
      </c>
      <c r="C3269" s="182">
        <f>'1. General information'!$R$8</f>
        <v>0</v>
      </c>
      <c r="D3269" s="182" t="s">
        <v>445</v>
      </c>
      <c r="E3269" s="183" t="s">
        <v>6243</v>
      </c>
      <c r="F3269" s="182" t="s">
        <v>6244</v>
      </c>
      <c r="G3269" s="196">
        <f>'6. Staff time'!N226</f>
        <v>0</v>
      </c>
    </row>
    <row r="3270" spans="1:7" x14ac:dyDescent="0.3">
      <c r="A3270" s="181">
        <v>3269</v>
      </c>
      <c r="B3270" s="181" t="str">
        <f t="shared" si="75"/>
        <v>0-6.17-76</v>
      </c>
      <c r="C3270" s="182">
        <f>'1. General information'!$R$8</f>
        <v>0</v>
      </c>
      <c r="D3270" s="182" t="s">
        <v>445</v>
      </c>
      <c r="E3270" s="183" t="s">
        <v>6245</v>
      </c>
      <c r="F3270" s="182" t="s">
        <v>6246</v>
      </c>
      <c r="G3270" s="196">
        <f>'6. Staff time'!N227</f>
        <v>0</v>
      </c>
    </row>
    <row r="3271" spans="1:7" x14ac:dyDescent="0.3">
      <c r="A3271" s="181">
        <v>3270</v>
      </c>
      <c r="B3271" s="181" t="str">
        <f t="shared" si="75"/>
        <v>0-6.17-77</v>
      </c>
      <c r="C3271" s="182">
        <f>'1. General information'!$R$8</f>
        <v>0</v>
      </c>
      <c r="D3271" s="182" t="s">
        <v>445</v>
      </c>
      <c r="E3271" s="183" t="s">
        <v>6247</v>
      </c>
      <c r="F3271" s="182" t="s">
        <v>6248</v>
      </c>
      <c r="G3271" s="196">
        <f>'6. Staff time'!N228</f>
        <v>0</v>
      </c>
    </row>
    <row r="3272" spans="1:7" x14ac:dyDescent="0.3">
      <c r="A3272" s="181">
        <v>3271</v>
      </c>
      <c r="B3272" s="181" t="str">
        <f t="shared" si="75"/>
        <v>0-6.17-78</v>
      </c>
      <c r="C3272" s="182">
        <f>'1. General information'!$R$8</f>
        <v>0</v>
      </c>
      <c r="D3272" s="182" t="s">
        <v>445</v>
      </c>
      <c r="E3272" s="183" t="s">
        <v>6249</v>
      </c>
      <c r="F3272" s="182" t="s">
        <v>6250</v>
      </c>
      <c r="G3272" s="196">
        <f>'6. Staff time'!N229</f>
        <v>0</v>
      </c>
    </row>
    <row r="3273" spans="1:7" x14ac:dyDescent="0.3">
      <c r="A3273" s="181">
        <v>3272</v>
      </c>
      <c r="B3273" s="181" t="str">
        <f t="shared" si="75"/>
        <v>0-6.17-79</v>
      </c>
      <c r="C3273" s="182">
        <f>'1. General information'!$R$8</f>
        <v>0</v>
      </c>
      <c r="D3273" s="182" t="s">
        <v>445</v>
      </c>
      <c r="E3273" s="183" t="s">
        <v>6251</v>
      </c>
      <c r="F3273" s="182" t="s">
        <v>6252</v>
      </c>
      <c r="G3273" s="196">
        <f>'6. Staff time'!N230</f>
        <v>0</v>
      </c>
    </row>
    <row r="3274" spans="1:7" x14ac:dyDescent="0.3">
      <c r="A3274" s="181">
        <v>3273</v>
      </c>
      <c r="B3274" s="181" t="str">
        <f t="shared" si="75"/>
        <v>0-6.17-80</v>
      </c>
      <c r="C3274" s="182">
        <f>'1. General information'!$R$8</f>
        <v>0</v>
      </c>
      <c r="D3274" s="182" t="s">
        <v>445</v>
      </c>
      <c r="E3274" s="183" t="s">
        <v>6253</v>
      </c>
      <c r="F3274" s="182" t="s">
        <v>6254</v>
      </c>
      <c r="G3274" s="196">
        <f>'6. Staff time'!N231</f>
        <v>0</v>
      </c>
    </row>
    <row r="3275" spans="1:7" x14ac:dyDescent="0.3">
      <c r="A3275" s="181">
        <v>3274</v>
      </c>
      <c r="B3275" s="181" t="str">
        <f t="shared" si="75"/>
        <v>0-6.17-81</v>
      </c>
      <c r="C3275" s="182">
        <f>'1. General information'!$R$8</f>
        <v>0</v>
      </c>
      <c r="D3275" s="182" t="s">
        <v>445</v>
      </c>
      <c r="E3275" s="183" t="s">
        <v>6255</v>
      </c>
      <c r="F3275" s="182" t="s">
        <v>6256</v>
      </c>
      <c r="G3275" s="196">
        <f>'6. Staff time'!N232</f>
        <v>0</v>
      </c>
    </row>
    <row r="3276" spans="1:7" x14ac:dyDescent="0.3">
      <c r="A3276" s="181">
        <v>3275</v>
      </c>
      <c r="B3276" s="181" t="str">
        <f t="shared" si="75"/>
        <v>0-6.17-82</v>
      </c>
      <c r="C3276" s="182">
        <f>'1. General information'!$R$8</f>
        <v>0</v>
      </c>
      <c r="D3276" s="182" t="s">
        <v>445</v>
      </c>
      <c r="E3276" s="183" t="s">
        <v>6257</v>
      </c>
      <c r="F3276" s="182" t="s">
        <v>6258</v>
      </c>
      <c r="G3276" s="196">
        <f>'6. Staff time'!N233</f>
        <v>0</v>
      </c>
    </row>
    <row r="3277" spans="1:7" x14ac:dyDescent="0.3">
      <c r="A3277" s="181">
        <v>3276</v>
      </c>
      <c r="B3277" s="181" t="str">
        <f t="shared" si="75"/>
        <v>0-6.17-83</v>
      </c>
      <c r="C3277" s="182">
        <f>'1. General information'!$R$8</f>
        <v>0</v>
      </c>
      <c r="D3277" s="182" t="s">
        <v>445</v>
      </c>
      <c r="E3277" s="183" t="s">
        <v>6259</v>
      </c>
      <c r="F3277" s="182" t="s">
        <v>6260</v>
      </c>
      <c r="G3277" s="196">
        <f>'6. Staff time'!N234</f>
        <v>0</v>
      </c>
    </row>
    <row r="3278" spans="1:7" x14ac:dyDescent="0.3">
      <c r="A3278" s="181">
        <v>3277</v>
      </c>
      <c r="B3278" s="181" t="str">
        <f t="shared" si="75"/>
        <v>0-6.17-84</v>
      </c>
      <c r="C3278" s="182">
        <f>'1. General information'!$R$8</f>
        <v>0</v>
      </c>
      <c r="D3278" s="182" t="s">
        <v>445</v>
      </c>
      <c r="E3278" s="183" t="s">
        <v>6261</v>
      </c>
      <c r="F3278" s="182" t="s">
        <v>6262</v>
      </c>
      <c r="G3278" s="196">
        <f>'6. Staff time'!N235</f>
        <v>0</v>
      </c>
    </row>
    <row r="3279" spans="1:7" x14ac:dyDescent="0.3">
      <c r="A3279" s="181">
        <v>3278</v>
      </c>
      <c r="B3279" s="181" t="str">
        <f t="shared" si="75"/>
        <v>0-6.17-85</v>
      </c>
      <c r="C3279" s="182">
        <f>'1. General information'!$R$8</f>
        <v>0</v>
      </c>
      <c r="D3279" s="182" t="s">
        <v>445</v>
      </c>
      <c r="E3279" s="183" t="s">
        <v>6263</v>
      </c>
      <c r="F3279" s="182" t="s">
        <v>6264</v>
      </c>
      <c r="G3279" s="196">
        <f>'6. Staff time'!N236</f>
        <v>0</v>
      </c>
    </row>
    <row r="3280" spans="1:7" x14ac:dyDescent="0.3">
      <c r="A3280" s="181">
        <v>3279</v>
      </c>
      <c r="B3280" s="181" t="str">
        <f t="shared" si="75"/>
        <v>0-6.17-86</v>
      </c>
      <c r="C3280" s="182">
        <f>'1. General information'!$R$8</f>
        <v>0</v>
      </c>
      <c r="D3280" s="182" t="s">
        <v>445</v>
      </c>
      <c r="E3280" s="183" t="s">
        <v>6265</v>
      </c>
      <c r="F3280" s="182" t="s">
        <v>6266</v>
      </c>
      <c r="G3280" s="196">
        <f>'6. Staff time'!N237</f>
        <v>0</v>
      </c>
    </row>
    <row r="3281" spans="1:7" x14ac:dyDescent="0.3">
      <c r="A3281" s="181">
        <v>3280</v>
      </c>
      <c r="B3281" s="181" t="str">
        <f t="shared" si="75"/>
        <v>0-6.17-87</v>
      </c>
      <c r="C3281" s="182">
        <f>'1. General information'!$R$8</f>
        <v>0</v>
      </c>
      <c r="D3281" s="182" t="s">
        <v>445</v>
      </c>
      <c r="E3281" s="183" t="s">
        <v>6267</v>
      </c>
      <c r="F3281" s="182" t="s">
        <v>6268</v>
      </c>
      <c r="G3281" s="196">
        <f>'6. Staff time'!N238</f>
        <v>0</v>
      </c>
    </row>
    <row r="3282" spans="1:7" x14ac:dyDescent="0.3">
      <c r="A3282" s="181">
        <v>3281</v>
      </c>
      <c r="B3282" s="181" t="str">
        <f t="shared" si="75"/>
        <v>0-6.17-88</v>
      </c>
      <c r="C3282" s="182">
        <f>'1. General information'!$R$8</f>
        <v>0</v>
      </c>
      <c r="D3282" s="182" t="s">
        <v>445</v>
      </c>
      <c r="E3282" s="183" t="s">
        <v>6269</v>
      </c>
      <c r="F3282" s="182" t="s">
        <v>6270</v>
      </c>
      <c r="G3282" s="196">
        <f>'6. Staff time'!N239</f>
        <v>0</v>
      </c>
    </row>
    <row r="3283" spans="1:7" x14ac:dyDescent="0.3">
      <c r="A3283" s="181">
        <v>3282</v>
      </c>
      <c r="B3283" s="181" t="str">
        <f t="shared" si="75"/>
        <v>0-6.17-89</v>
      </c>
      <c r="C3283" s="182">
        <f>'1. General information'!$R$8</f>
        <v>0</v>
      </c>
      <c r="D3283" s="182" t="s">
        <v>445</v>
      </c>
      <c r="E3283" s="183" t="s">
        <v>6271</v>
      </c>
      <c r="F3283" s="182" t="s">
        <v>6272</v>
      </c>
      <c r="G3283" s="196">
        <f>'6. Staff time'!N240</f>
        <v>0</v>
      </c>
    </row>
    <row r="3284" spans="1:7" x14ac:dyDescent="0.3">
      <c r="A3284" s="181">
        <v>3283</v>
      </c>
      <c r="B3284" s="181" t="str">
        <f t="shared" si="75"/>
        <v>0-6.17-90</v>
      </c>
      <c r="C3284" s="182">
        <f>'1. General information'!$R$8</f>
        <v>0</v>
      </c>
      <c r="D3284" s="182" t="s">
        <v>445</v>
      </c>
      <c r="E3284" s="183" t="s">
        <v>6273</v>
      </c>
      <c r="F3284" s="182" t="s">
        <v>6274</v>
      </c>
      <c r="G3284" s="196">
        <f>'6. Staff time'!N241</f>
        <v>0</v>
      </c>
    </row>
    <row r="3285" spans="1:7" x14ac:dyDescent="0.3">
      <c r="A3285" s="181">
        <v>3284</v>
      </c>
      <c r="B3285" s="181" t="str">
        <f t="shared" si="75"/>
        <v>0-6.17-91</v>
      </c>
      <c r="C3285" s="182">
        <f>'1. General information'!$R$8</f>
        <v>0</v>
      </c>
      <c r="D3285" s="182" t="s">
        <v>445</v>
      </c>
      <c r="E3285" s="183" t="s">
        <v>6275</v>
      </c>
      <c r="F3285" s="182" t="s">
        <v>6276</v>
      </c>
      <c r="G3285" s="196">
        <f>'6. Staff time'!N242</f>
        <v>0</v>
      </c>
    </row>
    <row r="3286" spans="1:7" x14ac:dyDescent="0.3">
      <c r="A3286" s="181">
        <v>3285</v>
      </c>
      <c r="B3286" s="181" t="str">
        <f t="shared" si="75"/>
        <v>0-6.17-92</v>
      </c>
      <c r="C3286" s="182">
        <f>'1. General information'!$R$8</f>
        <v>0</v>
      </c>
      <c r="D3286" s="182" t="s">
        <v>445</v>
      </c>
      <c r="E3286" s="183" t="s">
        <v>6277</v>
      </c>
      <c r="F3286" s="182" t="s">
        <v>6278</v>
      </c>
      <c r="G3286" s="196">
        <f>'6. Staff time'!N243</f>
        <v>0</v>
      </c>
    </row>
    <row r="3287" spans="1:7" x14ac:dyDescent="0.3">
      <c r="A3287" s="181">
        <v>3286</v>
      </c>
      <c r="B3287" s="181" t="str">
        <f t="shared" si="75"/>
        <v>0-6.17-93</v>
      </c>
      <c r="C3287" s="182">
        <f>'1. General information'!$R$8</f>
        <v>0</v>
      </c>
      <c r="D3287" s="182" t="s">
        <v>445</v>
      </c>
      <c r="E3287" s="183" t="s">
        <v>6279</v>
      </c>
      <c r="F3287" s="182" t="s">
        <v>6280</v>
      </c>
      <c r="G3287" s="196">
        <f>'6. Staff time'!N244</f>
        <v>0</v>
      </c>
    </row>
    <row r="3288" spans="1:7" x14ac:dyDescent="0.3">
      <c r="A3288" s="181">
        <v>3287</v>
      </c>
      <c r="B3288" s="181" t="str">
        <f t="shared" si="75"/>
        <v>0-6.17-94</v>
      </c>
      <c r="C3288" s="182">
        <f>'1. General information'!$R$8</f>
        <v>0</v>
      </c>
      <c r="D3288" s="182" t="s">
        <v>445</v>
      </c>
      <c r="E3288" s="183" t="s">
        <v>6281</v>
      </c>
      <c r="F3288" s="182" t="s">
        <v>6282</v>
      </c>
      <c r="G3288" s="196">
        <f>'6. Staff time'!N245</f>
        <v>0</v>
      </c>
    </row>
    <row r="3289" spans="1:7" x14ac:dyDescent="0.3">
      <c r="A3289" s="181">
        <v>3288</v>
      </c>
      <c r="B3289" s="181" t="str">
        <f t="shared" si="75"/>
        <v>0-6.17-95</v>
      </c>
      <c r="C3289" s="182">
        <f>'1. General information'!$R$8</f>
        <v>0</v>
      </c>
      <c r="D3289" s="182" t="s">
        <v>445</v>
      </c>
      <c r="E3289" s="183" t="s">
        <v>6283</v>
      </c>
      <c r="F3289" s="182" t="s">
        <v>6284</v>
      </c>
      <c r="G3289" s="196">
        <f>'6. Staff time'!N246</f>
        <v>0</v>
      </c>
    </row>
    <row r="3290" spans="1:7" x14ac:dyDescent="0.3">
      <c r="A3290" s="181">
        <v>3289</v>
      </c>
      <c r="B3290" s="181" t="str">
        <f t="shared" si="75"/>
        <v>0-6.17-96</v>
      </c>
      <c r="C3290" s="182">
        <f>'1. General information'!$R$8</f>
        <v>0</v>
      </c>
      <c r="D3290" s="182" t="s">
        <v>445</v>
      </c>
      <c r="E3290" s="183" t="s">
        <v>6285</v>
      </c>
      <c r="F3290" s="182" t="s">
        <v>6286</v>
      </c>
      <c r="G3290" s="196">
        <f>'6. Staff time'!N247</f>
        <v>0</v>
      </c>
    </row>
    <row r="3291" spans="1:7" x14ac:dyDescent="0.3">
      <c r="A3291" s="181">
        <v>3290</v>
      </c>
      <c r="B3291" s="181" t="str">
        <f t="shared" si="75"/>
        <v>0-6.17-97</v>
      </c>
      <c r="C3291" s="182">
        <f>'1. General information'!$R$8</f>
        <v>0</v>
      </c>
      <c r="D3291" s="182" t="s">
        <v>445</v>
      </c>
      <c r="E3291" s="183" t="s">
        <v>6287</v>
      </c>
      <c r="F3291" s="182" t="s">
        <v>6288</v>
      </c>
      <c r="G3291" s="196">
        <f>'6. Staff time'!N248</f>
        <v>0</v>
      </c>
    </row>
    <row r="3292" spans="1:7" x14ac:dyDescent="0.3">
      <c r="A3292" s="181">
        <v>3291</v>
      </c>
      <c r="B3292" s="181" t="str">
        <f t="shared" si="75"/>
        <v>0-6.17-98</v>
      </c>
      <c r="C3292" s="182">
        <f>'1. General information'!$R$8</f>
        <v>0</v>
      </c>
      <c r="D3292" s="182" t="s">
        <v>445</v>
      </c>
      <c r="E3292" s="183" t="s">
        <v>6289</v>
      </c>
      <c r="F3292" s="182" t="s">
        <v>6290</v>
      </c>
      <c r="G3292" s="196">
        <f>'6. Staff time'!N249</f>
        <v>0</v>
      </c>
    </row>
    <row r="3293" spans="1:7" x14ac:dyDescent="0.3">
      <c r="A3293" s="181">
        <v>3292</v>
      </c>
      <c r="B3293" s="181" t="str">
        <f t="shared" si="75"/>
        <v>0-6.17-99</v>
      </c>
      <c r="C3293" s="182">
        <f>'1. General information'!$R$8</f>
        <v>0</v>
      </c>
      <c r="D3293" s="182" t="s">
        <v>445</v>
      </c>
      <c r="E3293" s="183" t="s">
        <v>6291</v>
      </c>
      <c r="F3293" s="182" t="s">
        <v>6292</v>
      </c>
      <c r="G3293" s="196">
        <f>'6. Staff time'!N250</f>
        <v>0</v>
      </c>
    </row>
    <row r="3294" spans="1:7" x14ac:dyDescent="0.3">
      <c r="A3294" s="181">
        <v>3293</v>
      </c>
      <c r="B3294" s="181" t="str">
        <f t="shared" si="75"/>
        <v>0-6.17-100</v>
      </c>
      <c r="C3294" s="182">
        <f>'1. General information'!$R$8</f>
        <v>0</v>
      </c>
      <c r="D3294" s="182" t="s">
        <v>445</v>
      </c>
      <c r="E3294" s="183" t="s">
        <v>6293</v>
      </c>
      <c r="F3294" s="182" t="s">
        <v>6294</v>
      </c>
      <c r="G3294" s="196">
        <f>'6. Staff time'!N251</f>
        <v>0</v>
      </c>
    </row>
    <row r="3295" spans="1:7" x14ac:dyDescent="0.3">
      <c r="A3295" s="181">
        <v>3294</v>
      </c>
      <c r="B3295" s="181" t="str">
        <f t="shared" si="75"/>
        <v>0-6.17-101</v>
      </c>
      <c r="C3295" s="182">
        <f>'1. General information'!$R$8</f>
        <v>0</v>
      </c>
      <c r="D3295" s="182" t="s">
        <v>445</v>
      </c>
      <c r="E3295" s="183" t="s">
        <v>6295</v>
      </c>
      <c r="F3295" s="182" t="s">
        <v>6296</v>
      </c>
      <c r="G3295" s="196">
        <f>'6. Staff time'!N252</f>
        <v>0</v>
      </c>
    </row>
    <row r="3296" spans="1:7" x14ac:dyDescent="0.3">
      <c r="A3296" s="181">
        <v>3295</v>
      </c>
      <c r="B3296" s="181" t="str">
        <f t="shared" si="75"/>
        <v>0-6.17-102</v>
      </c>
      <c r="C3296" s="182">
        <f>'1. General information'!$R$8</f>
        <v>0</v>
      </c>
      <c r="D3296" s="182" t="s">
        <v>445</v>
      </c>
      <c r="E3296" s="183" t="s">
        <v>6297</v>
      </c>
      <c r="F3296" s="182" t="s">
        <v>6298</v>
      </c>
      <c r="G3296" s="196">
        <f>'6. Staff time'!N253</f>
        <v>0</v>
      </c>
    </row>
    <row r="3297" spans="1:7" x14ac:dyDescent="0.3">
      <c r="A3297" s="181">
        <v>3296</v>
      </c>
      <c r="B3297" s="181" t="str">
        <f t="shared" si="75"/>
        <v>0-6.17-103</v>
      </c>
      <c r="C3297" s="182">
        <f>'1. General information'!$R$8</f>
        <v>0</v>
      </c>
      <c r="D3297" s="182" t="s">
        <v>445</v>
      </c>
      <c r="E3297" s="183" t="s">
        <v>6299</v>
      </c>
      <c r="F3297" s="182" t="s">
        <v>6300</v>
      </c>
      <c r="G3297" s="196">
        <f>'6. Staff time'!N254</f>
        <v>0</v>
      </c>
    </row>
    <row r="3298" spans="1:7" x14ac:dyDescent="0.3">
      <c r="A3298" s="181">
        <v>3297</v>
      </c>
      <c r="B3298" s="181" t="str">
        <f t="shared" si="75"/>
        <v>0-6.17-104</v>
      </c>
      <c r="C3298" s="182">
        <f>'1. General information'!$R$8</f>
        <v>0</v>
      </c>
      <c r="D3298" s="182" t="s">
        <v>445</v>
      </c>
      <c r="E3298" s="183" t="s">
        <v>6301</v>
      </c>
      <c r="F3298" s="182" t="s">
        <v>6302</v>
      </c>
      <c r="G3298" s="196">
        <f>'6. Staff time'!N255</f>
        <v>0</v>
      </c>
    </row>
    <row r="3299" spans="1:7" x14ac:dyDescent="0.3">
      <c r="A3299" s="181">
        <v>3298</v>
      </c>
      <c r="B3299" s="181" t="str">
        <f t="shared" si="75"/>
        <v>0-6.17-105</v>
      </c>
      <c r="C3299" s="182">
        <f>'1. General information'!$R$8</f>
        <v>0</v>
      </c>
      <c r="D3299" s="182" t="s">
        <v>445</v>
      </c>
      <c r="E3299" s="183" t="s">
        <v>6303</v>
      </c>
      <c r="F3299" s="182" t="s">
        <v>6304</v>
      </c>
      <c r="G3299" s="196">
        <f>'6. Staff time'!N256</f>
        <v>0</v>
      </c>
    </row>
    <row r="3300" spans="1:7" x14ac:dyDescent="0.3">
      <c r="A3300" s="181">
        <v>3299</v>
      </c>
      <c r="B3300" s="181" t="str">
        <f t="shared" si="75"/>
        <v>0-6.17-106</v>
      </c>
      <c r="C3300" s="182">
        <f>'1. General information'!$R$8</f>
        <v>0</v>
      </c>
      <c r="D3300" s="182" t="s">
        <v>445</v>
      </c>
      <c r="E3300" s="183" t="s">
        <v>6305</v>
      </c>
      <c r="F3300" s="182" t="s">
        <v>6306</v>
      </c>
      <c r="G3300" s="196">
        <f>'6. Staff time'!N257</f>
        <v>0</v>
      </c>
    </row>
    <row r="3301" spans="1:7" x14ac:dyDescent="0.3">
      <c r="A3301" s="181">
        <v>3300</v>
      </c>
      <c r="B3301" s="181" t="str">
        <f t="shared" si="75"/>
        <v>0-6.17-107</v>
      </c>
      <c r="C3301" s="182">
        <f>'1. General information'!$R$8</f>
        <v>0</v>
      </c>
      <c r="D3301" s="182" t="s">
        <v>445</v>
      </c>
      <c r="E3301" s="183" t="s">
        <v>6307</v>
      </c>
      <c r="F3301" s="182" t="s">
        <v>6308</v>
      </c>
      <c r="G3301" s="196">
        <f>'6. Staff time'!N258</f>
        <v>0</v>
      </c>
    </row>
    <row r="3302" spans="1:7" x14ac:dyDescent="0.3">
      <c r="A3302" s="181">
        <v>3301</v>
      </c>
      <c r="B3302" s="181" t="str">
        <f t="shared" si="75"/>
        <v>0-6.17-108</v>
      </c>
      <c r="C3302" s="182">
        <f>'1. General information'!$R$8</f>
        <v>0</v>
      </c>
      <c r="D3302" s="182" t="s">
        <v>445</v>
      </c>
      <c r="E3302" s="183" t="s">
        <v>6309</v>
      </c>
      <c r="F3302" s="182" t="s">
        <v>6310</v>
      </c>
      <c r="G3302" s="196">
        <f>'6. Staff time'!N259</f>
        <v>0</v>
      </c>
    </row>
    <row r="3303" spans="1:7" x14ac:dyDescent="0.3">
      <c r="A3303" s="181">
        <v>3302</v>
      </c>
      <c r="B3303" s="181" t="str">
        <f t="shared" si="75"/>
        <v>0-6.17-109</v>
      </c>
      <c r="C3303" s="182">
        <f>'1. General information'!$R$8</f>
        <v>0</v>
      </c>
      <c r="D3303" s="182" t="s">
        <v>445</v>
      </c>
      <c r="E3303" s="183" t="s">
        <v>6311</v>
      </c>
      <c r="F3303" s="182" t="s">
        <v>6312</v>
      </c>
      <c r="G3303" s="196">
        <f>'6. Staff time'!N260</f>
        <v>0</v>
      </c>
    </row>
    <row r="3304" spans="1:7" x14ac:dyDescent="0.3">
      <c r="A3304" s="181">
        <v>3303</v>
      </c>
      <c r="B3304" s="181" t="str">
        <f t="shared" si="75"/>
        <v>0-6.17-110</v>
      </c>
      <c r="C3304" s="182">
        <f>'1. General information'!$R$8</f>
        <v>0</v>
      </c>
      <c r="D3304" s="182" t="s">
        <v>445</v>
      </c>
      <c r="E3304" s="183" t="s">
        <v>6313</v>
      </c>
      <c r="F3304" s="182" t="s">
        <v>6314</v>
      </c>
      <c r="G3304" s="196">
        <f>'6. Staff time'!N261</f>
        <v>0</v>
      </c>
    </row>
    <row r="3305" spans="1:7" x14ac:dyDescent="0.3">
      <c r="A3305" s="181">
        <v>3304</v>
      </c>
      <c r="B3305" s="181" t="str">
        <f t="shared" si="75"/>
        <v>0-6.17-111</v>
      </c>
      <c r="C3305" s="182">
        <f>'1. General information'!$R$8</f>
        <v>0</v>
      </c>
      <c r="D3305" s="182" t="s">
        <v>445</v>
      </c>
      <c r="E3305" s="183" t="s">
        <v>6315</v>
      </c>
      <c r="F3305" s="182" t="s">
        <v>6316</v>
      </c>
      <c r="G3305" s="196">
        <f>'6. Staff time'!N262</f>
        <v>0</v>
      </c>
    </row>
    <row r="3306" spans="1:7" x14ac:dyDescent="0.3">
      <c r="A3306" s="181">
        <v>3305</v>
      </c>
      <c r="B3306" s="181" t="str">
        <f t="shared" si="75"/>
        <v>0-6.17-112</v>
      </c>
      <c r="C3306" s="182">
        <f>'1. General information'!$R$8</f>
        <v>0</v>
      </c>
      <c r="D3306" s="182" t="s">
        <v>445</v>
      </c>
      <c r="E3306" s="183" t="s">
        <v>6317</v>
      </c>
      <c r="F3306" s="182" t="s">
        <v>6318</v>
      </c>
      <c r="G3306" s="196">
        <f>'6. Staff time'!N263</f>
        <v>0</v>
      </c>
    </row>
    <row r="3307" spans="1:7" x14ac:dyDescent="0.3">
      <c r="A3307" s="181">
        <v>3306</v>
      </c>
      <c r="B3307" s="181" t="str">
        <f t="shared" si="75"/>
        <v>0-6.17-113</v>
      </c>
      <c r="C3307" s="182">
        <f>'1. General information'!$R$8</f>
        <v>0</v>
      </c>
      <c r="D3307" s="182" t="s">
        <v>445</v>
      </c>
      <c r="E3307" s="183" t="s">
        <v>6319</v>
      </c>
      <c r="F3307" s="182" t="s">
        <v>6320</v>
      </c>
      <c r="G3307" s="196">
        <f>'6. Staff time'!N264</f>
        <v>0</v>
      </c>
    </row>
    <row r="3308" spans="1:7" x14ac:dyDescent="0.3">
      <c r="A3308" s="181">
        <v>3307</v>
      </c>
      <c r="B3308" s="181" t="str">
        <f t="shared" si="75"/>
        <v>0-6.17-114</v>
      </c>
      <c r="C3308" s="182">
        <f>'1. General information'!$R$8</f>
        <v>0</v>
      </c>
      <c r="D3308" s="182" t="s">
        <v>445</v>
      </c>
      <c r="E3308" s="183" t="s">
        <v>6321</v>
      </c>
      <c r="F3308" s="182" t="s">
        <v>6322</v>
      </c>
      <c r="G3308" s="196">
        <f>'6. Staff time'!N265</f>
        <v>0</v>
      </c>
    </row>
    <row r="3309" spans="1:7" x14ac:dyDescent="0.3">
      <c r="A3309" s="181">
        <v>3308</v>
      </c>
      <c r="B3309" s="181" t="str">
        <f t="shared" si="75"/>
        <v>0-6.17-115</v>
      </c>
      <c r="C3309" s="182">
        <f>'1. General information'!$R$8</f>
        <v>0</v>
      </c>
      <c r="D3309" s="182" t="s">
        <v>445</v>
      </c>
      <c r="E3309" s="183" t="s">
        <v>6323</v>
      </c>
      <c r="F3309" s="182" t="s">
        <v>6324</v>
      </c>
      <c r="G3309" s="196">
        <f>'6. Staff time'!N266</f>
        <v>0</v>
      </c>
    </row>
    <row r="3310" spans="1:7" x14ac:dyDescent="0.3">
      <c r="A3310" s="181">
        <v>3309</v>
      </c>
      <c r="B3310" s="181" t="str">
        <f t="shared" si="75"/>
        <v>0-6.17-116</v>
      </c>
      <c r="C3310" s="182">
        <f>'1. General information'!$R$8</f>
        <v>0</v>
      </c>
      <c r="D3310" s="182" t="s">
        <v>445</v>
      </c>
      <c r="E3310" s="183" t="s">
        <v>6325</v>
      </c>
      <c r="F3310" s="182" t="s">
        <v>6326</v>
      </c>
      <c r="G3310" s="196">
        <f>'6. Staff time'!N267</f>
        <v>0</v>
      </c>
    </row>
    <row r="3311" spans="1:7" x14ac:dyDescent="0.3">
      <c r="A3311" s="181">
        <v>3310</v>
      </c>
      <c r="B3311" s="181" t="str">
        <f t="shared" si="75"/>
        <v>0-6.17-117</v>
      </c>
      <c r="C3311" s="182">
        <f>'1. General information'!$R$8</f>
        <v>0</v>
      </c>
      <c r="D3311" s="182" t="s">
        <v>445</v>
      </c>
      <c r="E3311" s="183" t="s">
        <v>6327</v>
      </c>
      <c r="F3311" s="182" t="s">
        <v>6328</v>
      </c>
      <c r="G3311" s="196">
        <f>'6. Staff time'!N268</f>
        <v>0</v>
      </c>
    </row>
    <row r="3312" spans="1:7" x14ac:dyDescent="0.3">
      <c r="A3312" s="181">
        <v>3311</v>
      </c>
      <c r="B3312" s="181" t="str">
        <f t="shared" si="75"/>
        <v>0-6.17-118</v>
      </c>
      <c r="C3312" s="182">
        <f>'1. General information'!$R$8</f>
        <v>0</v>
      </c>
      <c r="D3312" s="182" t="s">
        <v>445</v>
      </c>
      <c r="E3312" s="183" t="s">
        <v>6329</v>
      </c>
      <c r="F3312" s="182" t="s">
        <v>6330</v>
      </c>
      <c r="G3312" s="196">
        <f>'6. Staff time'!N269</f>
        <v>0</v>
      </c>
    </row>
    <row r="3313" spans="1:7" x14ac:dyDescent="0.3">
      <c r="A3313" s="181">
        <v>3312</v>
      </c>
      <c r="B3313" s="181" t="str">
        <f t="shared" si="75"/>
        <v>0-6.17-119</v>
      </c>
      <c r="C3313" s="182">
        <f>'1. General information'!$R$8</f>
        <v>0</v>
      </c>
      <c r="D3313" s="182" t="s">
        <v>445</v>
      </c>
      <c r="E3313" s="183" t="s">
        <v>6331</v>
      </c>
      <c r="F3313" s="182" t="s">
        <v>6332</v>
      </c>
      <c r="G3313" s="196">
        <f>'6. Staff time'!N270</f>
        <v>0</v>
      </c>
    </row>
    <row r="3314" spans="1:7" x14ac:dyDescent="0.3">
      <c r="A3314" s="181">
        <v>3313</v>
      </c>
      <c r="B3314" s="181" t="str">
        <f t="shared" si="75"/>
        <v>0-6.17-120</v>
      </c>
      <c r="C3314" s="182">
        <f>'1. General information'!$R$8</f>
        <v>0</v>
      </c>
      <c r="D3314" s="182" t="s">
        <v>445</v>
      </c>
      <c r="E3314" s="183" t="s">
        <v>6333</v>
      </c>
      <c r="F3314" s="182" t="s">
        <v>6334</v>
      </c>
      <c r="G3314" s="196">
        <f>'6. Staff time'!N271</f>
        <v>0</v>
      </c>
    </row>
    <row r="3315" spans="1:7" x14ac:dyDescent="0.3">
      <c r="A3315" s="181">
        <v>3314</v>
      </c>
      <c r="B3315" s="181" t="str">
        <f t="shared" si="75"/>
        <v>0-6.17-121</v>
      </c>
      <c r="C3315" s="182">
        <f>'1. General information'!$R$8</f>
        <v>0</v>
      </c>
      <c r="D3315" s="182" t="s">
        <v>445</v>
      </c>
      <c r="E3315" s="183" t="s">
        <v>6335</v>
      </c>
      <c r="F3315" s="182" t="s">
        <v>6336</v>
      </c>
      <c r="G3315" s="196">
        <f>'6. Staff time'!N272</f>
        <v>0</v>
      </c>
    </row>
    <row r="3316" spans="1:7" x14ac:dyDescent="0.3">
      <c r="A3316" s="181">
        <v>3315</v>
      </c>
      <c r="B3316" s="181" t="str">
        <f t="shared" ref="B3316:B3379" si="76">CONCATENATE(LEFT(C3316,2),"-",E3316)</f>
        <v>0-6.17-122</v>
      </c>
      <c r="C3316" s="182">
        <f>'1. General information'!$R$8</f>
        <v>0</v>
      </c>
      <c r="D3316" s="182" t="s">
        <v>445</v>
      </c>
      <c r="E3316" s="183" t="s">
        <v>6337</v>
      </c>
      <c r="F3316" s="182" t="s">
        <v>6338</v>
      </c>
      <c r="G3316" s="196">
        <f>'6. Staff time'!N273</f>
        <v>0</v>
      </c>
    </row>
    <row r="3317" spans="1:7" x14ac:dyDescent="0.3">
      <c r="A3317" s="181">
        <v>3316</v>
      </c>
      <c r="B3317" s="181" t="str">
        <f t="shared" si="76"/>
        <v>0-6.17-123</v>
      </c>
      <c r="C3317" s="182">
        <f>'1. General information'!$R$8</f>
        <v>0</v>
      </c>
      <c r="D3317" s="182" t="s">
        <v>445</v>
      </c>
      <c r="E3317" s="183" t="s">
        <v>6339</v>
      </c>
      <c r="F3317" s="182" t="s">
        <v>6340</v>
      </c>
      <c r="G3317" s="196">
        <f>'6. Staff time'!N274</f>
        <v>0</v>
      </c>
    </row>
    <row r="3318" spans="1:7" x14ac:dyDescent="0.3">
      <c r="A3318" s="181">
        <v>3317</v>
      </c>
      <c r="B3318" s="181" t="str">
        <f t="shared" si="76"/>
        <v>0-6.17-124</v>
      </c>
      <c r="C3318" s="182">
        <f>'1. General information'!$R$8</f>
        <v>0</v>
      </c>
      <c r="D3318" s="182" t="s">
        <v>445</v>
      </c>
      <c r="E3318" s="183" t="s">
        <v>6341</v>
      </c>
      <c r="F3318" s="182" t="s">
        <v>6342</v>
      </c>
      <c r="G3318" s="196">
        <f>'6. Staff time'!N275</f>
        <v>0</v>
      </c>
    </row>
    <row r="3319" spans="1:7" x14ac:dyDescent="0.3">
      <c r="A3319" s="181">
        <v>3318</v>
      </c>
      <c r="B3319" s="181" t="str">
        <f t="shared" si="76"/>
        <v>0-6.17-125</v>
      </c>
      <c r="C3319" s="182">
        <f>'1. General information'!$R$8</f>
        <v>0</v>
      </c>
      <c r="D3319" s="182" t="s">
        <v>445</v>
      </c>
      <c r="E3319" s="183" t="s">
        <v>6343</v>
      </c>
      <c r="F3319" s="182" t="s">
        <v>6344</v>
      </c>
      <c r="G3319" s="196">
        <f>'6. Staff time'!N276</f>
        <v>0</v>
      </c>
    </row>
    <row r="3320" spans="1:7" x14ac:dyDescent="0.3">
      <c r="A3320" s="181">
        <v>3319</v>
      </c>
      <c r="B3320" s="181" t="str">
        <f t="shared" si="76"/>
        <v>0-6.17-126</v>
      </c>
      <c r="C3320" s="182">
        <f>'1. General information'!$R$8</f>
        <v>0</v>
      </c>
      <c r="D3320" s="182" t="s">
        <v>445</v>
      </c>
      <c r="E3320" s="183" t="s">
        <v>6345</v>
      </c>
      <c r="F3320" s="182" t="s">
        <v>6346</v>
      </c>
      <c r="G3320" s="196">
        <f>'6. Staff time'!N277</f>
        <v>0</v>
      </c>
    </row>
    <row r="3321" spans="1:7" x14ac:dyDescent="0.3">
      <c r="A3321" s="181">
        <v>3320</v>
      </c>
      <c r="B3321" s="181" t="str">
        <f t="shared" si="76"/>
        <v>0-6.17-127</v>
      </c>
      <c r="C3321" s="182">
        <f>'1. General information'!$R$8</f>
        <v>0</v>
      </c>
      <c r="D3321" s="182" t="s">
        <v>445</v>
      </c>
      <c r="E3321" s="183" t="s">
        <v>6347</v>
      </c>
      <c r="F3321" s="182" t="s">
        <v>6348</v>
      </c>
      <c r="G3321" s="196">
        <f>'6. Staff time'!N278</f>
        <v>0</v>
      </c>
    </row>
    <row r="3322" spans="1:7" x14ac:dyDescent="0.3">
      <c r="A3322" s="181">
        <v>3321</v>
      </c>
      <c r="B3322" s="181" t="str">
        <f t="shared" si="76"/>
        <v>0-6.17-128</v>
      </c>
      <c r="C3322" s="182">
        <f>'1. General information'!$R$8</f>
        <v>0</v>
      </c>
      <c r="D3322" s="182" t="s">
        <v>445</v>
      </c>
      <c r="E3322" s="183" t="s">
        <v>6349</v>
      </c>
      <c r="F3322" s="182" t="s">
        <v>6350</v>
      </c>
      <c r="G3322" s="196">
        <f>'6. Staff time'!N279</f>
        <v>0</v>
      </c>
    </row>
    <row r="3323" spans="1:7" x14ac:dyDescent="0.3">
      <c r="A3323" s="181">
        <v>3322</v>
      </c>
      <c r="B3323" s="181" t="str">
        <f t="shared" si="76"/>
        <v>0-6.17-129</v>
      </c>
      <c r="C3323" s="182">
        <f>'1. General information'!$R$8</f>
        <v>0</v>
      </c>
      <c r="D3323" s="182" t="s">
        <v>445</v>
      </c>
      <c r="E3323" s="183" t="s">
        <v>6351</v>
      </c>
      <c r="F3323" s="182" t="s">
        <v>6352</v>
      </c>
      <c r="G3323" s="196">
        <f>'6. Staff time'!N280</f>
        <v>0</v>
      </c>
    </row>
    <row r="3324" spans="1:7" x14ac:dyDescent="0.3">
      <c r="A3324" s="181">
        <v>3323</v>
      </c>
      <c r="B3324" s="181" t="str">
        <f t="shared" si="76"/>
        <v>0-6.17-130</v>
      </c>
      <c r="C3324" s="182">
        <f>'1. General information'!$R$8</f>
        <v>0</v>
      </c>
      <c r="D3324" s="182" t="s">
        <v>445</v>
      </c>
      <c r="E3324" s="183" t="s">
        <v>6353</v>
      </c>
      <c r="F3324" s="182" t="s">
        <v>6354</v>
      </c>
      <c r="G3324" s="196">
        <f>'6. Staff time'!N281</f>
        <v>0</v>
      </c>
    </row>
    <row r="3325" spans="1:7" x14ac:dyDescent="0.3">
      <c r="A3325" s="181">
        <v>3324</v>
      </c>
      <c r="B3325" s="181" t="str">
        <f t="shared" si="76"/>
        <v>0-6.18-1</v>
      </c>
      <c r="C3325" s="182">
        <f>'1. General information'!$R$8</f>
        <v>0</v>
      </c>
      <c r="D3325" s="182" t="s">
        <v>445</v>
      </c>
      <c r="E3325" s="183" t="s">
        <v>6355</v>
      </c>
      <c r="F3325" s="182" t="s">
        <v>6356</v>
      </c>
      <c r="G3325" s="196">
        <f>'6. Staff time'!P152</f>
        <v>0</v>
      </c>
    </row>
    <row r="3326" spans="1:7" x14ac:dyDescent="0.3">
      <c r="A3326" s="181">
        <v>3325</v>
      </c>
      <c r="B3326" s="181" t="str">
        <f t="shared" si="76"/>
        <v>0-6.18-2</v>
      </c>
      <c r="C3326" s="182">
        <f>'1. General information'!$R$8</f>
        <v>0</v>
      </c>
      <c r="D3326" s="182" t="s">
        <v>445</v>
      </c>
      <c r="E3326" s="183" t="s">
        <v>6357</v>
      </c>
      <c r="F3326" s="182" t="s">
        <v>6358</v>
      </c>
      <c r="G3326" s="196">
        <f>'6. Staff time'!P153</f>
        <v>0</v>
      </c>
    </row>
    <row r="3327" spans="1:7" x14ac:dyDescent="0.3">
      <c r="A3327" s="181">
        <v>3326</v>
      </c>
      <c r="B3327" s="181" t="str">
        <f t="shared" si="76"/>
        <v>0-6.18-3</v>
      </c>
      <c r="C3327" s="182">
        <f>'1. General information'!$R$8</f>
        <v>0</v>
      </c>
      <c r="D3327" s="182" t="s">
        <v>445</v>
      </c>
      <c r="E3327" s="183" t="s">
        <v>6359</v>
      </c>
      <c r="F3327" s="182" t="s">
        <v>6360</v>
      </c>
      <c r="G3327" s="196">
        <f>'6. Staff time'!P154</f>
        <v>0</v>
      </c>
    </row>
    <row r="3328" spans="1:7" x14ac:dyDescent="0.3">
      <c r="A3328" s="181">
        <v>3327</v>
      </c>
      <c r="B3328" s="181" t="str">
        <f t="shared" si="76"/>
        <v>0-6.18-4</v>
      </c>
      <c r="C3328" s="182">
        <f>'1. General information'!$R$8</f>
        <v>0</v>
      </c>
      <c r="D3328" s="182" t="s">
        <v>445</v>
      </c>
      <c r="E3328" s="183" t="s">
        <v>6361</v>
      </c>
      <c r="F3328" s="182" t="s">
        <v>6362</v>
      </c>
      <c r="G3328" s="196">
        <f>'6. Staff time'!P155</f>
        <v>0</v>
      </c>
    </row>
    <row r="3329" spans="1:7" x14ac:dyDescent="0.3">
      <c r="A3329" s="181">
        <v>3328</v>
      </c>
      <c r="B3329" s="181" t="str">
        <f t="shared" si="76"/>
        <v>0-6.18-5</v>
      </c>
      <c r="C3329" s="182">
        <f>'1. General information'!$R$8</f>
        <v>0</v>
      </c>
      <c r="D3329" s="182" t="s">
        <v>445</v>
      </c>
      <c r="E3329" s="183" t="s">
        <v>6363</v>
      </c>
      <c r="F3329" s="182" t="s">
        <v>6364</v>
      </c>
      <c r="G3329" s="196">
        <f>'6. Staff time'!P156</f>
        <v>0</v>
      </c>
    </row>
    <row r="3330" spans="1:7" x14ac:dyDescent="0.3">
      <c r="A3330" s="181">
        <v>3329</v>
      </c>
      <c r="B3330" s="181" t="str">
        <f t="shared" si="76"/>
        <v>0-6.18-6</v>
      </c>
      <c r="C3330" s="182">
        <f>'1. General information'!$R$8</f>
        <v>0</v>
      </c>
      <c r="D3330" s="182" t="s">
        <v>445</v>
      </c>
      <c r="E3330" s="183" t="s">
        <v>6365</v>
      </c>
      <c r="F3330" s="182" t="s">
        <v>6366</v>
      </c>
      <c r="G3330" s="196">
        <f>'6. Staff time'!P157</f>
        <v>0</v>
      </c>
    </row>
    <row r="3331" spans="1:7" x14ac:dyDescent="0.3">
      <c r="A3331" s="181">
        <v>3330</v>
      </c>
      <c r="B3331" s="181" t="str">
        <f t="shared" si="76"/>
        <v>0-6.18-7</v>
      </c>
      <c r="C3331" s="182">
        <f>'1. General information'!$R$8</f>
        <v>0</v>
      </c>
      <c r="D3331" s="182" t="s">
        <v>445</v>
      </c>
      <c r="E3331" s="183" t="s">
        <v>6367</v>
      </c>
      <c r="F3331" s="182" t="s">
        <v>6368</v>
      </c>
      <c r="G3331" s="196">
        <f>'6. Staff time'!P158</f>
        <v>0</v>
      </c>
    </row>
    <row r="3332" spans="1:7" x14ac:dyDescent="0.3">
      <c r="A3332" s="181">
        <v>3331</v>
      </c>
      <c r="B3332" s="181" t="str">
        <f t="shared" si="76"/>
        <v>0-6.18-8</v>
      </c>
      <c r="C3332" s="182">
        <f>'1. General information'!$R$8</f>
        <v>0</v>
      </c>
      <c r="D3332" s="182" t="s">
        <v>445</v>
      </c>
      <c r="E3332" s="183" t="s">
        <v>6369</v>
      </c>
      <c r="F3332" s="182" t="s">
        <v>6370</v>
      </c>
      <c r="G3332" s="196">
        <f>'6. Staff time'!P159</f>
        <v>0</v>
      </c>
    </row>
    <row r="3333" spans="1:7" x14ac:dyDescent="0.3">
      <c r="A3333" s="181">
        <v>3332</v>
      </c>
      <c r="B3333" s="181" t="str">
        <f t="shared" si="76"/>
        <v>0-6.18-9</v>
      </c>
      <c r="C3333" s="182">
        <f>'1. General information'!$R$8</f>
        <v>0</v>
      </c>
      <c r="D3333" s="182" t="s">
        <v>445</v>
      </c>
      <c r="E3333" s="183" t="s">
        <v>6371</v>
      </c>
      <c r="F3333" s="182" t="s">
        <v>6372</v>
      </c>
      <c r="G3333" s="196">
        <f>'6. Staff time'!P160</f>
        <v>0</v>
      </c>
    </row>
    <row r="3334" spans="1:7" x14ac:dyDescent="0.3">
      <c r="A3334" s="181">
        <v>3333</v>
      </c>
      <c r="B3334" s="181" t="str">
        <f t="shared" si="76"/>
        <v>0-6.18-10</v>
      </c>
      <c r="C3334" s="182">
        <f>'1. General information'!$R$8</f>
        <v>0</v>
      </c>
      <c r="D3334" s="182" t="s">
        <v>445</v>
      </c>
      <c r="E3334" s="183" t="s">
        <v>6373</v>
      </c>
      <c r="F3334" s="182" t="s">
        <v>6374</v>
      </c>
      <c r="G3334" s="196">
        <f>'6. Staff time'!P161</f>
        <v>0</v>
      </c>
    </row>
    <row r="3335" spans="1:7" x14ac:dyDescent="0.3">
      <c r="A3335" s="181">
        <v>3334</v>
      </c>
      <c r="B3335" s="181" t="str">
        <f t="shared" si="76"/>
        <v>0-6.18-11</v>
      </c>
      <c r="C3335" s="182">
        <f>'1. General information'!$R$8</f>
        <v>0</v>
      </c>
      <c r="D3335" s="182" t="s">
        <v>445</v>
      </c>
      <c r="E3335" s="183" t="s">
        <v>6375</v>
      </c>
      <c r="F3335" s="182" t="s">
        <v>6376</v>
      </c>
      <c r="G3335" s="196">
        <f>'6. Staff time'!P162</f>
        <v>0</v>
      </c>
    </row>
    <row r="3336" spans="1:7" x14ac:dyDescent="0.3">
      <c r="A3336" s="181">
        <v>3335</v>
      </c>
      <c r="B3336" s="181" t="str">
        <f t="shared" si="76"/>
        <v>0-6.18-12</v>
      </c>
      <c r="C3336" s="182">
        <f>'1. General information'!$R$8</f>
        <v>0</v>
      </c>
      <c r="D3336" s="182" t="s">
        <v>445</v>
      </c>
      <c r="E3336" s="183" t="s">
        <v>6377</v>
      </c>
      <c r="F3336" s="182" t="s">
        <v>6378</v>
      </c>
      <c r="G3336" s="196">
        <f>'6. Staff time'!P163</f>
        <v>0</v>
      </c>
    </row>
    <row r="3337" spans="1:7" x14ac:dyDescent="0.3">
      <c r="A3337" s="181">
        <v>3336</v>
      </c>
      <c r="B3337" s="181" t="str">
        <f t="shared" si="76"/>
        <v>0-6.18-13</v>
      </c>
      <c r="C3337" s="182">
        <f>'1. General information'!$R$8</f>
        <v>0</v>
      </c>
      <c r="D3337" s="182" t="s">
        <v>445</v>
      </c>
      <c r="E3337" s="183" t="s">
        <v>6379</v>
      </c>
      <c r="F3337" s="182" t="s">
        <v>6380</v>
      </c>
      <c r="G3337" s="196">
        <f>'6. Staff time'!P164</f>
        <v>0</v>
      </c>
    </row>
    <row r="3338" spans="1:7" x14ac:dyDescent="0.3">
      <c r="A3338" s="181">
        <v>3337</v>
      </c>
      <c r="B3338" s="181" t="str">
        <f t="shared" si="76"/>
        <v>0-6.18-14</v>
      </c>
      <c r="C3338" s="182">
        <f>'1. General information'!$R$8</f>
        <v>0</v>
      </c>
      <c r="D3338" s="182" t="s">
        <v>445</v>
      </c>
      <c r="E3338" s="183" t="s">
        <v>6381</v>
      </c>
      <c r="F3338" s="182" t="s">
        <v>6382</v>
      </c>
      <c r="G3338" s="196">
        <f>'6. Staff time'!P165</f>
        <v>0</v>
      </c>
    </row>
    <row r="3339" spans="1:7" x14ac:dyDescent="0.3">
      <c r="A3339" s="181">
        <v>3338</v>
      </c>
      <c r="B3339" s="181" t="str">
        <f t="shared" si="76"/>
        <v>0-6.18-15</v>
      </c>
      <c r="C3339" s="182">
        <f>'1. General information'!$R$8</f>
        <v>0</v>
      </c>
      <c r="D3339" s="182" t="s">
        <v>445</v>
      </c>
      <c r="E3339" s="183" t="s">
        <v>6383</v>
      </c>
      <c r="F3339" s="182" t="s">
        <v>6384</v>
      </c>
      <c r="G3339" s="196">
        <f>'6. Staff time'!P166</f>
        <v>0</v>
      </c>
    </row>
    <row r="3340" spans="1:7" x14ac:dyDescent="0.3">
      <c r="A3340" s="181">
        <v>3339</v>
      </c>
      <c r="B3340" s="181" t="str">
        <f t="shared" si="76"/>
        <v>0-6.18-16</v>
      </c>
      <c r="C3340" s="182">
        <f>'1. General information'!$R$8</f>
        <v>0</v>
      </c>
      <c r="D3340" s="182" t="s">
        <v>445</v>
      </c>
      <c r="E3340" s="183" t="s">
        <v>6385</v>
      </c>
      <c r="F3340" s="182" t="s">
        <v>6386</v>
      </c>
      <c r="G3340" s="196">
        <f>'6. Staff time'!P167</f>
        <v>0</v>
      </c>
    </row>
    <row r="3341" spans="1:7" x14ac:dyDescent="0.3">
      <c r="A3341" s="181">
        <v>3340</v>
      </c>
      <c r="B3341" s="181" t="str">
        <f t="shared" si="76"/>
        <v>0-6.18-17</v>
      </c>
      <c r="C3341" s="182">
        <f>'1. General information'!$R$8</f>
        <v>0</v>
      </c>
      <c r="D3341" s="182" t="s">
        <v>445</v>
      </c>
      <c r="E3341" s="183" t="s">
        <v>6387</v>
      </c>
      <c r="F3341" s="182" t="s">
        <v>6388</v>
      </c>
      <c r="G3341" s="196">
        <f>'6. Staff time'!P168</f>
        <v>0</v>
      </c>
    </row>
    <row r="3342" spans="1:7" x14ac:dyDescent="0.3">
      <c r="A3342" s="181">
        <v>3341</v>
      </c>
      <c r="B3342" s="181" t="str">
        <f t="shared" si="76"/>
        <v>0-6.18-18</v>
      </c>
      <c r="C3342" s="182">
        <f>'1. General information'!$R$8</f>
        <v>0</v>
      </c>
      <c r="D3342" s="182" t="s">
        <v>445</v>
      </c>
      <c r="E3342" s="183" t="s">
        <v>6389</v>
      </c>
      <c r="F3342" s="182" t="s">
        <v>6390</v>
      </c>
      <c r="G3342" s="196">
        <f>'6. Staff time'!P169</f>
        <v>0</v>
      </c>
    </row>
    <row r="3343" spans="1:7" x14ac:dyDescent="0.3">
      <c r="A3343" s="181">
        <v>3342</v>
      </c>
      <c r="B3343" s="181" t="str">
        <f t="shared" si="76"/>
        <v>0-6.18-19</v>
      </c>
      <c r="C3343" s="182">
        <f>'1. General information'!$R$8</f>
        <v>0</v>
      </c>
      <c r="D3343" s="182" t="s">
        <v>445</v>
      </c>
      <c r="E3343" s="183" t="s">
        <v>6391</v>
      </c>
      <c r="F3343" s="182" t="s">
        <v>6392</v>
      </c>
      <c r="G3343" s="196">
        <f>'6. Staff time'!P170</f>
        <v>0</v>
      </c>
    </row>
    <row r="3344" spans="1:7" x14ac:dyDescent="0.3">
      <c r="A3344" s="181">
        <v>3343</v>
      </c>
      <c r="B3344" s="181" t="str">
        <f t="shared" si="76"/>
        <v>0-6.18-20</v>
      </c>
      <c r="C3344" s="182">
        <f>'1. General information'!$R$8</f>
        <v>0</v>
      </c>
      <c r="D3344" s="182" t="s">
        <v>445</v>
      </c>
      <c r="E3344" s="183" t="s">
        <v>6393</v>
      </c>
      <c r="F3344" s="182" t="s">
        <v>6394</v>
      </c>
      <c r="G3344" s="196">
        <f>'6. Staff time'!P171</f>
        <v>0</v>
      </c>
    </row>
    <row r="3345" spans="1:7" x14ac:dyDescent="0.3">
      <c r="A3345" s="181">
        <v>3344</v>
      </c>
      <c r="B3345" s="181" t="str">
        <f t="shared" si="76"/>
        <v>0-6.18-21</v>
      </c>
      <c r="C3345" s="182">
        <f>'1. General information'!$R$8</f>
        <v>0</v>
      </c>
      <c r="D3345" s="182" t="s">
        <v>445</v>
      </c>
      <c r="E3345" s="183" t="s">
        <v>6395</v>
      </c>
      <c r="F3345" s="182" t="s">
        <v>6396</v>
      </c>
      <c r="G3345" s="196">
        <f>'6. Staff time'!P172</f>
        <v>0</v>
      </c>
    </row>
    <row r="3346" spans="1:7" x14ac:dyDescent="0.3">
      <c r="A3346" s="181">
        <v>3345</v>
      </c>
      <c r="B3346" s="181" t="str">
        <f t="shared" si="76"/>
        <v>0-6.18-22</v>
      </c>
      <c r="C3346" s="182">
        <f>'1. General information'!$R$8</f>
        <v>0</v>
      </c>
      <c r="D3346" s="182" t="s">
        <v>445</v>
      </c>
      <c r="E3346" s="183" t="s">
        <v>6397</v>
      </c>
      <c r="F3346" s="182" t="s">
        <v>6398</v>
      </c>
      <c r="G3346" s="196">
        <f>'6. Staff time'!P173</f>
        <v>0</v>
      </c>
    </row>
    <row r="3347" spans="1:7" x14ac:dyDescent="0.3">
      <c r="A3347" s="181">
        <v>3346</v>
      </c>
      <c r="B3347" s="181" t="str">
        <f t="shared" si="76"/>
        <v>0-6.18-23</v>
      </c>
      <c r="C3347" s="182">
        <f>'1. General information'!$R$8</f>
        <v>0</v>
      </c>
      <c r="D3347" s="182" t="s">
        <v>445</v>
      </c>
      <c r="E3347" s="183" t="s">
        <v>6399</v>
      </c>
      <c r="F3347" s="182" t="s">
        <v>6400</v>
      </c>
      <c r="G3347" s="196">
        <f>'6. Staff time'!P174</f>
        <v>0</v>
      </c>
    </row>
    <row r="3348" spans="1:7" x14ac:dyDescent="0.3">
      <c r="A3348" s="181">
        <v>3347</v>
      </c>
      <c r="B3348" s="181" t="str">
        <f t="shared" si="76"/>
        <v>0-6.18-24</v>
      </c>
      <c r="C3348" s="182">
        <f>'1. General information'!$R$8</f>
        <v>0</v>
      </c>
      <c r="D3348" s="182" t="s">
        <v>445</v>
      </c>
      <c r="E3348" s="183" t="s">
        <v>6401</v>
      </c>
      <c r="F3348" s="182" t="s">
        <v>6402</v>
      </c>
      <c r="G3348" s="196">
        <f>'6. Staff time'!P175</f>
        <v>0</v>
      </c>
    </row>
    <row r="3349" spans="1:7" x14ac:dyDescent="0.3">
      <c r="A3349" s="181">
        <v>3348</v>
      </c>
      <c r="B3349" s="181" t="str">
        <f t="shared" si="76"/>
        <v>0-6.18-25</v>
      </c>
      <c r="C3349" s="182">
        <f>'1. General information'!$R$8</f>
        <v>0</v>
      </c>
      <c r="D3349" s="182" t="s">
        <v>445</v>
      </c>
      <c r="E3349" s="183" t="s">
        <v>6403</v>
      </c>
      <c r="F3349" s="182" t="s">
        <v>6404</v>
      </c>
      <c r="G3349" s="196">
        <f>'6. Staff time'!P176</f>
        <v>0</v>
      </c>
    </row>
    <row r="3350" spans="1:7" x14ac:dyDescent="0.3">
      <c r="A3350" s="181">
        <v>3349</v>
      </c>
      <c r="B3350" s="181" t="str">
        <f t="shared" si="76"/>
        <v>0-6.18-26</v>
      </c>
      <c r="C3350" s="182">
        <f>'1. General information'!$R$8</f>
        <v>0</v>
      </c>
      <c r="D3350" s="182" t="s">
        <v>445</v>
      </c>
      <c r="E3350" s="183" t="s">
        <v>6405</v>
      </c>
      <c r="F3350" s="182" t="s">
        <v>6406</v>
      </c>
      <c r="G3350" s="196">
        <f>'6. Staff time'!P177</f>
        <v>0</v>
      </c>
    </row>
    <row r="3351" spans="1:7" x14ac:dyDescent="0.3">
      <c r="A3351" s="181">
        <v>3350</v>
      </c>
      <c r="B3351" s="181" t="str">
        <f t="shared" si="76"/>
        <v>0-6.18-27</v>
      </c>
      <c r="C3351" s="182">
        <f>'1. General information'!$R$8</f>
        <v>0</v>
      </c>
      <c r="D3351" s="182" t="s">
        <v>445</v>
      </c>
      <c r="E3351" s="183" t="s">
        <v>6407</v>
      </c>
      <c r="F3351" s="182" t="s">
        <v>6408</v>
      </c>
      <c r="G3351" s="196">
        <f>'6. Staff time'!P178</f>
        <v>0</v>
      </c>
    </row>
    <row r="3352" spans="1:7" x14ac:dyDescent="0.3">
      <c r="A3352" s="181">
        <v>3351</v>
      </c>
      <c r="B3352" s="181" t="str">
        <f t="shared" si="76"/>
        <v>0-6.18-28</v>
      </c>
      <c r="C3352" s="182">
        <f>'1. General information'!$R$8</f>
        <v>0</v>
      </c>
      <c r="D3352" s="182" t="s">
        <v>445</v>
      </c>
      <c r="E3352" s="183" t="s">
        <v>6409</v>
      </c>
      <c r="F3352" s="182" t="s">
        <v>6410</v>
      </c>
      <c r="G3352" s="196">
        <f>'6. Staff time'!P179</f>
        <v>0</v>
      </c>
    </row>
    <row r="3353" spans="1:7" x14ac:dyDescent="0.3">
      <c r="A3353" s="181">
        <v>3352</v>
      </c>
      <c r="B3353" s="181" t="str">
        <f t="shared" si="76"/>
        <v>0-6.18-29</v>
      </c>
      <c r="C3353" s="182">
        <f>'1. General information'!$R$8</f>
        <v>0</v>
      </c>
      <c r="D3353" s="182" t="s">
        <v>445</v>
      </c>
      <c r="E3353" s="183" t="s">
        <v>6411</v>
      </c>
      <c r="F3353" s="182" t="s">
        <v>6412</v>
      </c>
      <c r="G3353" s="196">
        <f>'6. Staff time'!P180</f>
        <v>0</v>
      </c>
    </row>
    <row r="3354" spans="1:7" x14ac:dyDescent="0.3">
      <c r="A3354" s="181">
        <v>3353</v>
      </c>
      <c r="B3354" s="181" t="str">
        <f t="shared" si="76"/>
        <v>0-6.18-30</v>
      </c>
      <c r="C3354" s="182">
        <f>'1. General information'!$R$8</f>
        <v>0</v>
      </c>
      <c r="D3354" s="182" t="s">
        <v>445</v>
      </c>
      <c r="E3354" s="183" t="s">
        <v>6413</v>
      </c>
      <c r="F3354" s="182" t="s">
        <v>6414</v>
      </c>
      <c r="G3354" s="196">
        <f>'6. Staff time'!P181</f>
        <v>0</v>
      </c>
    </row>
    <row r="3355" spans="1:7" x14ac:dyDescent="0.3">
      <c r="A3355" s="181">
        <v>3354</v>
      </c>
      <c r="B3355" s="181" t="str">
        <f t="shared" si="76"/>
        <v>0-6.18-31</v>
      </c>
      <c r="C3355" s="182">
        <f>'1. General information'!$R$8</f>
        <v>0</v>
      </c>
      <c r="D3355" s="182" t="s">
        <v>445</v>
      </c>
      <c r="E3355" s="183" t="s">
        <v>6415</v>
      </c>
      <c r="F3355" s="182" t="s">
        <v>6416</v>
      </c>
      <c r="G3355" s="196">
        <f>'6. Staff time'!P182</f>
        <v>0</v>
      </c>
    </row>
    <row r="3356" spans="1:7" x14ac:dyDescent="0.3">
      <c r="A3356" s="181">
        <v>3355</v>
      </c>
      <c r="B3356" s="181" t="str">
        <f t="shared" si="76"/>
        <v>0-6.18-32</v>
      </c>
      <c r="C3356" s="182">
        <f>'1. General information'!$R$8</f>
        <v>0</v>
      </c>
      <c r="D3356" s="182" t="s">
        <v>445</v>
      </c>
      <c r="E3356" s="183" t="s">
        <v>6417</v>
      </c>
      <c r="F3356" s="182" t="s">
        <v>6418</v>
      </c>
      <c r="G3356" s="196">
        <f>'6. Staff time'!P183</f>
        <v>0</v>
      </c>
    </row>
    <row r="3357" spans="1:7" x14ac:dyDescent="0.3">
      <c r="A3357" s="181">
        <v>3356</v>
      </c>
      <c r="B3357" s="181" t="str">
        <f t="shared" si="76"/>
        <v>0-6.18-33</v>
      </c>
      <c r="C3357" s="182">
        <f>'1. General information'!$R$8</f>
        <v>0</v>
      </c>
      <c r="D3357" s="182" t="s">
        <v>445</v>
      </c>
      <c r="E3357" s="183" t="s">
        <v>6419</v>
      </c>
      <c r="F3357" s="182" t="s">
        <v>6420</v>
      </c>
      <c r="G3357" s="196">
        <f>'6. Staff time'!P184</f>
        <v>0</v>
      </c>
    </row>
    <row r="3358" spans="1:7" x14ac:dyDescent="0.3">
      <c r="A3358" s="181">
        <v>3357</v>
      </c>
      <c r="B3358" s="181" t="str">
        <f t="shared" si="76"/>
        <v>0-6.18-34</v>
      </c>
      <c r="C3358" s="182">
        <f>'1. General information'!$R$8</f>
        <v>0</v>
      </c>
      <c r="D3358" s="182" t="s">
        <v>445</v>
      </c>
      <c r="E3358" s="183" t="s">
        <v>6421</v>
      </c>
      <c r="F3358" s="182" t="s">
        <v>6422</v>
      </c>
      <c r="G3358" s="196">
        <f>'6. Staff time'!P185</f>
        <v>0</v>
      </c>
    </row>
    <row r="3359" spans="1:7" x14ac:dyDescent="0.3">
      <c r="A3359" s="181">
        <v>3358</v>
      </c>
      <c r="B3359" s="181" t="str">
        <f t="shared" si="76"/>
        <v>0-6.18-35</v>
      </c>
      <c r="C3359" s="182">
        <f>'1. General information'!$R$8</f>
        <v>0</v>
      </c>
      <c r="D3359" s="182" t="s">
        <v>445</v>
      </c>
      <c r="E3359" s="183" t="s">
        <v>6423</v>
      </c>
      <c r="F3359" s="182" t="s">
        <v>6424</v>
      </c>
      <c r="G3359" s="196">
        <f>'6. Staff time'!P186</f>
        <v>0</v>
      </c>
    </row>
    <row r="3360" spans="1:7" x14ac:dyDescent="0.3">
      <c r="A3360" s="181">
        <v>3359</v>
      </c>
      <c r="B3360" s="181" t="str">
        <f t="shared" si="76"/>
        <v>0-6.18-36</v>
      </c>
      <c r="C3360" s="182">
        <f>'1. General information'!$R$8</f>
        <v>0</v>
      </c>
      <c r="D3360" s="182" t="s">
        <v>445</v>
      </c>
      <c r="E3360" s="183" t="s">
        <v>6425</v>
      </c>
      <c r="F3360" s="182" t="s">
        <v>6426</v>
      </c>
      <c r="G3360" s="196">
        <f>'6. Staff time'!P187</f>
        <v>0</v>
      </c>
    </row>
    <row r="3361" spans="1:7" x14ac:dyDescent="0.3">
      <c r="A3361" s="181">
        <v>3360</v>
      </c>
      <c r="B3361" s="181" t="str">
        <f t="shared" si="76"/>
        <v>0-6.18-37</v>
      </c>
      <c r="C3361" s="182">
        <f>'1. General information'!$R$8</f>
        <v>0</v>
      </c>
      <c r="D3361" s="182" t="s">
        <v>445</v>
      </c>
      <c r="E3361" s="183" t="s">
        <v>6427</v>
      </c>
      <c r="F3361" s="182" t="s">
        <v>6428</v>
      </c>
      <c r="G3361" s="196">
        <f>'6. Staff time'!P188</f>
        <v>0</v>
      </c>
    </row>
    <row r="3362" spans="1:7" x14ac:dyDescent="0.3">
      <c r="A3362" s="181">
        <v>3361</v>
      </c>
      <c r="B3362" s="181" t="str">
        <f t="shared" si="76"/>
        <v>0-6.18-38</v>
      </c>
      <c r="C3362" s="182">
        <f>'1. General information'!$R$8</f>
        <v>0</v>
      </c>
      <c r="D3362" s="182" t="s">
        <v>445</v>
      </c>
      <c r="E3362" s="183" t="s">
        <v>6429</v>
      </c>
      <c r="F3362" s="182" t="s">
        <v>6430</v>
      </c>
      <c r="G3362" s="196">
        <f>'6. Staff time'!P189</f>
        <v>0</v>
      </c>
    </row>
    <row r="3363" spans="1:7" x14ac:dyDescent="0.3">
      <c r="A3363" s="181">
        <v>3362</v>
      </c>
      <c r="B3363" s="181" t="str">
        <f t="shared" si="76"/>
        <v>0-6.18-39</v>
      </c>
      <c r="C3363" s="182">
        <f>'1. General information'!$R$8</f>
        <v>0</v>
      </c>
      <c r="D3363" s="182" t="s">
        <v>445</v>
      </c>
      <c r="E3363" s="183" t="s">
        <v>6431</v>
      </c>
      <c r="F3363" s="182" t="s">
        <v>6432</v>
      </c>
      <c r="G3363" s="196">
        <f>'6. Staff time'!P190</f>
        <v>0</v>
      </c>
    </row>
    <row r="3364" spans="1:7" x14ac:dyDescent="0.3">
      <c r="A3364" s="181">
        <v>3363</v>
      </c>
      <c r="B3364" s="181" t="str">
        <f t="shared" si="76"/>
        <v>0-6.18-40</v>
      </c>
      <c r="C3364" s="182">
        <f>'1. General information'!$R$8</f>
        <v>0</v>
      </c>
      <c r="D3364" s="182" t="s">
        <v>445</v>
      </c>
      <c r="E3364" s="183" t="s">
        <v>6433</v>
      </c>
      <c r="F3364" s="182" t="s">
        <v>6434</v>
      </c>
      <c r="G3364" s="196">
        <f>'6. Staff time'!P191</f>
        <v>0</v>
      </c>
    </row>
    <row r="3365" spans="1:7" x14ac:dyDescent="0.3">
      <c r="A3365" s="181">
        <v>3364</v>
      </c>
      <c r="B3365" s="181" t="str">
        <f t="shared" si="76"/>
        <v>0-6.18-41</v>
      </c>
      <c r="C3365" s="182">
        <f>'1. General information'!$R$8</f>
        <v>0</v>
      </c>
      <c r="D3365" s="182" t="s">
        <v>445</v>
      </c>
      <c r="E3365" s="183" t="s">
        <v>6435</v>
      </c>
      <c r="F3365" s="182" t="s">
        <v>6436</v>
      </c>
      <c r="G3365" s="196">
        <f>'6. Staff time'!P192</f>
        <v>0</v>
      </c>
    </row>
    <row r="3366" spans="1:7" x14ac:dyDescent="0.3">
      <c r="A3366" s="181">
        <v>3365</v>
      </c>
      <c r="B3366" s="181" t="str">
        <f t="shared" si="76"/>
        <v>0-6.18-42</v>
      </c>
      <c r="C3366" s="182">
        <f>'1. General information'!$R$8</f>
        <v>0</v>
      </c>
      <c r="D3366" s="182" t="s">
        <v>445</v>
      </c>
      <c r="E3366" s="183" t="s">
        <v>6437</v>
      </c>
      <c r="F3366" s="182" t="s">
        <v>6438</v>
      </c>
      <c r="G3366" s="196">
        <f>'6. Staff time'!P193</f>
        <v>0</v>
      </c>
    </row>
    <row r="3367" spans="1:7" x14ac:dyDescent="0.3">
      <c r="A3367" s="181">
        <v>3366</v>
      </c>
      <c r="B3367" s="181" t="str">
        <f t="shared" si="76"/>
        <v>0-6.18-43</v>
      </c>
      <c r="C3367" s="182">
        <f>'1. General information'!$R$8</f>
        <v>0</v>
      </c>
      <c r="D3367" s="182" t="s">
        <v>445</v>
      </c>
      <c r="E3367" s="183" t="s">
        <v>6439</v>
      </c>
      <c r="F3367" s="182" t="s">
        <v>6440</v>
      </c>
      <c r="G3367" s="196">
        <f>'6. Staff time'!P194</f>
        <v>0</v>
      </c>
    </row>
    <row r="3368" spans="1:7" x14ac:dyDescent="0.3">
      <c r="A3368" s="181">
        <v>3367</v>
      </c>
      <c r="B3368" s="181" t="str">
        <f t="shared" si="76"/>
        <v>0-6.18-44</v>
      </c>
      <c r="C3368" s="182">
        <f>'1. General information'!$R$8</f>
        <v>0</v>
      </c>
      <c r="D3368" s="182" t="s">
        <v>445</v>
      </c>
      <c r="E3368" s="183" t="s">
        <v>6441</v>
      </c>
      <c r="F3368" s="182" t="s">
        <v>6442</v>
      </c>
      <c r="G3368" s="196">
        <f>'6. Staff time'!P195</f>
        <v>0</v>
      </c>
    </row>
    <row r="3369" spans="1:7" x14ac:dyDescent="0.3">
      <c r="A3369" s="181">
        <v>3368</v>
      </c>
      <c r="B3369" s="181" t="str">
        <f t="shared" si="76"/>
        <v>0-6.18-45</v>
      </c>
      <c r="C3369" s="182">
        <f>'1. General information'!$R$8</f>
        <v>0</v>
      </c>
      <c r="D3369" s="182" t="s">
        <v>445</v>
      </c>
      <c r="E3369" s="183" t="s">
        <v>6443</v>
      </c>
      <c r="F3369" s="182" t="s">
        <v>6444</v>
      </c>
      <c r="G3369" s="196">
        <f>'6. Staff time'!P196</f>
        <v>0</v>
      </c>
    </row>
    <row r="3370" spans="1:7" x14ac:dyDescent="0.3">
      <c r="A3370" s="181">
        <v>3369</v>
      </c>
      <c r="B3370" s="181" t="str">
        <f t="shared" si="76"/>
        <v>0-6.18-46</v>
      </c>
      <c r="C3370" s="182">
        <f>'1. General information'!$R$8</f>
        <v>0</v>
      </c>
      <c r="D3370" s="182" t="s">
        <v>445</v>
      </c>
      <c r="E3370" s="183" t="s">
        <v>6445</v>
      </c>
      <c r="F3370" s="182" t="s">
        <v>6446</v>
      </c>
      <c r="G3370" s="196">
        <f>'6. Staff time'!P197</f>
        <v>0</v>
      </c>
    </row>
    <row r="3371" spans="1:7" x14ac:dyDescent="0.3">
      <c r="A3371" s="181">
        <v>3370</v>
      </c>
      <c r="B3371" s="181" t="str">
        <f t="shared" si="76"/>
        <v>0-6.18-47</v>
      </c>
      <c r="C3371" s="182">
        <f>'1. General information'!$R$8</f>
        <v>0</v>
      </c>
      <c r="D3371" s="182" t="s">
        <v>445</v>
      </c>
      <c r="E3371" s="183" t="s">
        <v>6447</v>
      </c>
      <c r="F3371" s="182" t="s">
        <v>6448</v>
      </c>
      <c r="G3371" s="196">
        <f>'6. Staff time'!P198</f>
        <v>0</v>
      </c>
    </row>
    <row r="3372" spans="1:7" x14ac:dyDescent="0.3">
      <c r="A3372" s="181">
        <v>3371</v>
      </c>
      <c r="B3372" s="181" t="str">
        <f t="shared" si="76"/>
        <v>0-6.18-48</v>
      </c>
      <c r="C3372" s="182">
        <f>'1. General information'!$R$8</f>
        <v>0</v>
      </c>
      <c r="D3372" s="182" t="s">
        <v>445</v>
      </c>
      <c r="E3372" s="183" t="s">
        <v>6449</v>
      </c>
      <c r="F3372" s="182" t="s">
        <v>6450</v>
      </c>
      <c r="G3372" s="196">
        <f>'6. Staff time'!P199</f>
        <v>0</v>
      </c>
    </row>
    <row r="3373" spans="1:7" x14ac:dyDescent="0.3">
      <c r="A3373" s="181">
        <v>3372</v>
      </c>
      <c r="B3373" s="181" t="str">
        <f t="shared" si="76"/>
        <v>0-6.18-49</v>
      </c>
      <c r="C3373" s="182">
        <f>'1. General information'!$R$8</f>
        <v>0</v>
      </c>
      <c r="D3373" s="182" t="s">
        <v>445</v>
      </c>
      <c r="E3373" s="183" t="s">
        <v>6451</v>
      </c>
      <c r="F3373" s="182" t="s">
        <v>6452</v>
      </c>
      <c r="G3373" s="196">
        <f>'6. Staff time'!P200</f>
        <v>0</v>
      </c>
    </row>
    <row r="3374" spans="1:7" x14ac:dyDescent="0.3">
      <c r="A3374" s="181">
        <v>3373</v>
      </c>
      <c r="B3374" s="181" t="str">
        <f t="shared" si="76"/>
        <v>0-6.18-50</v>
      </c>
      <c r="C3374" s="182">
        <f>'1. General information'!$R$8</f>
        <v>0</v>
      </c>
      <c r="D3374" s="182" t="s">
        <v>445</v>
      </c>
      <c r="E3374" s="183" t="s">
        <v>6453</v>
      </c>
      <c r="F3374" s="182" t="s">
        <v>6454</v>
      </c>
      <c r="G3374" s="196">
        <f>'6. Staff time'!P201</f>
        <v>0</v>
      </c>
    </row>
    <row r="3375" spans="1:7" x14ac:dyDescent="0.3">
      <c r="A3375" s="181">
        <v>3374</v>
      </c>
      <c r="B3375" s="181" t="str">
        <f t="shared" si="76"/>
        <v>0-6.18-51</v>
      </c>
      <c r="C3375" s="182">
        <f>'1. General information'!$R$8</f>
        <v>0</v>
      </c>
      <c r="D3375" s="182" t="s">
        <v>445</v>
      </c>
      <c r="E3375" s="183" t="s">
        <v>6455</v>
      </c>
      <c r="F3375" s="182" t="s">
        <v>6456</v>
      </c>
      <c r="G3375" s="196">
        <f>'6. Staff time'!P202</f>
        <v>0</v>
      </c>
    </row>
    <row r="3376" spans="1:7" x14ac:dyDescent="0.3">
      <c r="A3376" s="181">
        <v>3375</v>
      </c>
      <c r="B3376" s="181" t="str">
        <f t="shared" si="76"/>
        <v>0-6.18-52</v>
      </c>
      <c r="C3376" s="182">
        <f>'1. General information'!$R$8</f>
        <v>0</v>
      </c>
      <c r="D3376" s="182" t="s">
        <v>445</v>
      </c>
      <c r="E3376" s="183" t="s">
        <v>6457</v>
      </c>
      <c r="F3376" s="182" t="s">
        <v>6458</v>
      </c>
      <c r="G3376" s="196">
        <f>'6. Staff time'!P203</f>
        <v>0</v>
      </c>
    </row>
    <row r="3377" spans="1:7" x14ac:dyDescent="0.3">
      <c r="A3377" s="181">
        <v>3376</v>
      </c>
      <c r="B3377" s="181" t="str">
        <f t="shared" si="76"/>
        <v>0-6.18-53</v>
      </c>
      <c r="C3377" s="182">
        <f>'1. General information'!$R$8</f>
        <v>0</v>
      </c>
      <c r="D3377" s="182" t="s">
        <v>445</v>
      </c>
      <c r="E3377" s="183" t="s">
        <v>6459</v>
      </c>
      <c r="F3377" s="182" t="s">
        <v>6460</v>
      </c>
      <c r="G3377" s="196">
        <f>'6. Staff time'!P204</f>
        <v>0</v>
      </c>
    </row>
    <row r="3378" spans="1:7" x14ac:dyDescent="0.3">
      <c r="A3378" s="181">
        <v>3377</v>
      </c>
      <c r="B3378" s="181" t="str">
        <f t="shared" si="76"/>
        <v>0-6.18-54</v>
      </c>
      <c r="C3378" s="182">
        <f>'1. General information'!$R$8</f>
        <v>0</v>
      </c>
      <c r="D3378" s="182" t="s">
        <v>445</v>
      </c>
      <c r="E3378" s="183" t="s">
        <v>6461</v>
      </c>
      <c r="F3378" s="182" t="s">
        <v>6462</v>
      </c>
      <c r="G3378" s="196">
        <f>'6. Staff time'!P205</f>
        <v>0</v>
      </c>
    </row>
    <row r="3379" spans="1:7" x14ac:dyDescent="0.3">
      <c r="A3379" s="181">
        <v>3378</v>
      </c>
      <c r="B3379" s="181" t="str">
        <f t="shared" si="76"/>
        <v>0-6.18-55</v>
      </c>
      <c r="C3379" s="182">
        <f>'1. General information'!$R$8</f>
        <v>0</v>
      </c>
      <c r="D3379" s="182" t="s">
        <v>445</v>
      </c>
      <c r="E3379" s="183" t="s">
        <v>6463</v>
      </c>
      <c r="F3379" s="182" t="s">
        <v>6464</v>
      </c>
      <c r="G3379" s="196">
        <f>'6. Staff time'!P206</f>
        <v>0</v>
      </c>
    </row>
    <row r="3380" spans="1:7" x14ac:dyDescent="0.3">
      <c r="A3380" s="181">
        <v>3379</v>
      </c>
      <c r="B3380" s="181" t="str">
        <f t="shared" ref="B3380:B3443" si="77">CONCATENATE(LEFT(C3380,2),"-",E3380)</f>
        <v>0-6.18-56</v>
      </c>
      <c r="C3380" s="182">
        <f>'1. General information'!$R$8</f>
        <v>0</v>
      </c>
      <c r="D3380" s="182" t="s">
        <v>445</v>
      </c>
      <c r="E3380" s="183" t="s">
        <v>6465</v>
      </c>
      <c r="F3380" s="182" t="s">
        <v>6466</v>
      </c>
      <c r="G3380" s="196">
        <f>'6. Staff time'!P207</f>
        <v>0</v>
      </c>
    </row>
    <row r="3381" spans="1:7" x14ac:dyDescent="0.3">
      <c r="A3381" s="181">
        <v>3380</v>
      </c>
      <c r="B3381" s="181" t="str">
        <f t="shared" si="77"/>
        <v>0-6.18-57</v>
      </c>
      <c r="C3381" s="182">
        <f>'1. General information'!$R$8</f>
        <v>0</v>
      </c>
      <c r="D3381" s="182" t="s">
        <v>445</v>
      </c>
      <c r="E3381" s="183" t="s">
        <v>6467</v>
      </c>
      <c r="F3381" s="182" t="s">
        <v>6468</v>
      </c>
      <c r="G3381" s="196">
        <f>'6. Staff time'!P208</f>
        <v>0</v>
      </c>
    </row>
    <row r="3382" spans="1:7" x14ac:dyDescent="0.3">
      <c r="A3382" s="181">
        <v>3381</v>
      </c>
      <c r="B3382" s="181" t="str">
        <f t="shared" si="77"/>
        <v>0-6.18-58</v>
      </c>
      <c r="C3382" s="182">
        <f>'1. General information'!$R$8</f>
        <v>0</v>
      </c>
      <c r="D3382" s="182" t="s">
        <v>445</v>
      </c>
      <c r="E3382" s="183" t="s">
        <v>6469</v>
      </c>
      <c r="F3382" s="182" t="s">
        <v>6470</v>
      </c>
      <c r="G3382" s="196">
        <f>'6. Staff time'!P209</f>
        <v>0</v>
      </c>
    </row>
    <row r="3383" spans="1:7" x14ac:dyDescent="0.3">
      <c r="A3383" s="181">
        <v>3382</v>
      </c>
      <c r="B3383" s="181" t="str">
        <f t="shared" si="77"/>
        <v>0-6.18-59</v>
      </c>
      <c r="C3383" s="182">
        <f>'1. General information'!$R$8</f>
        <v>0</v>
      </c>
      <c r="D3383" s="182" t="s">
        <v>445</v>
      </c>
      <c r="E3383" s="183" t="s">
        <v>6471</v>
      </c>
      <c r="F3383" s="182" t="s">
        <v>6472</v>
      </c>
      <c r="G3383" s="196">
        <f>'6. Staff time'!P210</f>
        <v>0</v>
      </c>
    </row>
    <row r="3384" spans="1:7" x14ac:dyDescent="0.3">
      <c r="A3384" s="181">
        <v>3383</v>
      </c>
      <c r="B3384" s="181" t="str">
        <f t="shared" si="77"/>
        <v>0-6.18-60</v>
      </c>
      <c r="C3384" s="182">
        <f>'1. General information'!$R$8</f>
        <v>0</v>
      </c>
      <c r="D3384" s="182" t="s">
        <v>445</v>
      </c>
      <c r="E3384" s="183" t="s">
        <v>6473</v>
      </c>
      <c r="F3384" s="182" t="s">
        <v>6474</v>
      </c>
      <c r="G3384" s="196">
        <f>'6. Staff time'!P211</f>
        <v>0</v>
      </c>
    </row>
    <row r="3385" spans="1:7" x14ac:dyDescent="0.3">
      <c r="A3385" s="181">
        <v>3384</v>
      </c>
      <c r="B3385" s="181" t="str">
        <f t="shared" si="77"/>
        <v>0-6.18-61</v>
      </c>
      <c r="C3385" s="182">
        <f>'1. General information'!$R$8</f>
        <v>0</v>
      </c>
      <c r="D3385" s="182" t="s">
        <v>445</v>
      </c>
      <c r="E3385" s="183" t="s">
        <v>6475</v>
      </c>
      <c r="F3385" s="182" t="s">
        <v>6476</v>
      </c>
      <c r="G3385" s="196">
        <f>'6. Staff time'!P212</f>
        <v>0</v>
      </c>
    </row>
    <row r="3386" spans="1:7" x14ac:dyDescent="0.3">
      <c r="A3386" s="181">
        <v>3385</v>
      </c>
      <c r="B3386" s="181" t="str">
        <f t="shared" si="77"/>
        <v>0-6.18-62</v>
      </c>
      <c r="C3386" s="182">
        <f>'1. General information'!$R$8</f>
        <v>0</v>
      </c>
      <c r="D3386" s="182" t="s">
        <v>445</v>
      </c>
      <c r="E3386" s="183" t="s">
        <v>6477</v>
      </c>
      <c r="F3386" s="182" t="s">
        <v>6478</v>
      </c>
      <c r="G3386" s="196">
        <f>'6. Staff time'!P213</f>
        <v>0</v>
      </c>
    </row>
    <row r="3387" spans="1:7" x14ac:dyDescent="0.3">
      <c r="A3387" s="181">
        <v>3386</v>
      </c>
      <c r="B3387" s="181" t="str">
        <f t="shared" si="77"/>
        <v>0-6.18-63</v>
      </c>
      <c r="C3387" s="182">
        <f>'1. General information'!$R$8</f>
        <v>0</v>
      </c>
      <c r="D3387" s="182" t="s">
        <v>445</v>
      </c>
      <c r="E3387" s="183" t="s">
        <v>6479</v>
      </c>
      <c r="F3387" s="182" t="s">
        <v>6480</v>
      </c>
      <c r="G3387" s="196">
        <f>'6. Staff time'!P214</f>
        <v>0</v>
      </c>
    </row>
    <row r="3388" spans="1:7" x14ac:dyDescent="0.3">
      <c r="A3388" s="181">
        <v>3387</v>
      </c>
      <c r="B3388" s="181" t="str">
        <f t="shared" si="77"/>
        <v>0-6.18-64</v>
      </c>
      <c r="C3388" s="182">
        <f>'1. General information'!$R$8</f>
        <v>0</v>
      </c>
      <c r="D3388" s="182" t="s">
        <v>445</v>
      </c>
      <c r="E3388" s="183" t="s">
        <v>6481</v>
      </c>
      <c r="F3388" s="182" t="s">
        <v>6482</v>
      </c>
      <c r="G3388" s="196">
        <f>'6. Staff time'!P215</f>
        <v>0</v>
      </c>
    </row>
    <row r="3389" spans="1:7" x14ac:dyDescent="0.3">
      <c r="A3389" s="181">
        <v>3388</v>
      </c>
      <c r="B3389" s="181" t="str">
        <f t="shared" si="77"/>
        <v>0-6.18-65</v>
      </c>
      <c r="C3389" s="182">
        <f>'1. General information'!$R$8</f>
        <v>0</v>
      </c>
      <c r="D3389" s="182" t="s">
        <v>445</v>
      </c>
      <c r="E3389" s="183" t="s">
        <v>6483</v>
      </c>
      <c r="F3389" s="182" t="s">
        <v>6484</v>
      </c>
      <c r="G3389" s="196">
        <f>'6. Staff time'!P216</f>
        <v>0</v>
      </c>
    </row>
    <row r="3390" spans="1:7" x14ac:dyDescent="0.3">
      <c r="A3390" s="181">
        <v>3389</v>
      </c>
      <c r="B3390" s="181" t="str">
        <f t="shared" si="77"/>
        <v>0-6.18-66</v>
      </c>
      <c r="C3390" s="182">
        <f>'1. General information'!$R$8</f>
        <v>0</v>
      </c>
      <c r="D3390" s="182" t="s">
        <v>445</v>
      </c>
      <c r="E3390" s="183" t="s">
        <v>6485</v>
      </c>
      <c r="F3390" s="182" t="s">
        <v>6486</v>
      </c>
      <c r="G3390" s="196">
        <f>'6. Staff time'!P217</f>
        <v>0</v>
      </c>
    </row>
    <row r="3391" spans="1:7" x14ac:dyDescent="0.3">
      <c r="A3391" s="181">
        <v>3390</v>
      </c>
      <c r="B3391" s="181" t="str">
        <f t="shared" si="77"/>
        <v>0-6.18-67</v>
      </c>
      <c r="C3391" s="182">
        <f>'1. General information'!$R$8</f>
        <v>0</v>
      </c>
      <c r="D3391" s="182" t="s">
        <v>445</v>
      </c>
      <c r="E3391" s="183" t="s">
        <v>6487</v>
      </c>
      <c r="F3391" s="182" t="s">
        <v>6488</v>
      </c>
      <c r="G3391" s="196">
        <f>'6. Staff time'!P218</f>
        <v>0</v>
      </c>
    </row>
    <row r="3392" spans="1:7" x14ac:dyDescent="0.3">
      <c r="A3392" s="181">
        <v>3391</v>
      </c>
      <c r="B3392" s="181" t="str">
        <f t="shared" si="77"/>
        <v>0-6.18-68</v>
      </c>
      <c r="C3392" s="182">
        <f>'1. General information'!$R$8</f>
        <v>0</v>
      </c>
      <c r="D3392" s="182" t="s">
        <v>445</v>
      </c>
      <c r="E3392" s="183" t="s">
        <v>6489</v>
      </c>
      <c r="F3392" s="182" t="s">
        <v>6490</v>
      </c>
      <c r="G3392" s="196">
        <f>'6. Staff time'!P219</f>
        <v>0</v>
      </c>
    </row>
    <row r="3393" spans="1:7" x14ac:dyDescent="0.3">
      <c r="A3393" s="181">
        <v>3392</v>
      </c>
      <c r="B3393" s="181" t="str">
        <f t="shared" si="77"/>
        <v>0-6.18-69</v>
      </c>
      <c r="C3393" s="182">
        <f>'1. General information'!$R$8</f>
        <v>0</v>
      </c>
      <c r="D3393" s="182" t="s">
        <v>445</v>
      </c>
      <c r="E3393" s="183" t="s">
        <v>6491</v>
      </c>
      <c r="F3393" s="182" t="s">
        <v>6492</v>
      </c>
      <c r="G3393" s="196">
        <f>'6. Staff time'!P220</f>
        <v>0</v>
      </c>
    </row>
    <row r="3394" spans="1:7" x14ac:dyDescent="0.3">
      <c r="A3394" s="181">
        <v>3393</v>
      </c>
      <c r="B3394" s="181" t="str">
        <f t="shared" si="77"/>
        <v>0-6.18-70</v>
      </c>
      <c r="C3394" s="182">
        <f>'1. General information'!$R$8</f>
        <v>0</v>
      </c>
      <c r="D3394" s="182" t="s">
        <v>445</v>
      </c>
      <c r="E3394" s="183" t="s">
        <v>6493</v>
      </c>
      <c r="F3394" s="182" t="s">
        <v>6494</v>
      </c>
      <c r="G3394" s="196">
        <f>'6. Staff time'!P221</f>
        <v>0</v>
      </c>
    </row>
    <row r="3395" spans="1:7" x14ac:dyDescent="0.3">
      <c r="A3395" s="181">
        <v>3394</v>
      </c>
      <c r="B3395" s="181" t="str">
        <f t="shared" si="77"/>
        <v>0-6.18-71</v>
      </c>
      <c r="C3395" s="182">
        <f>'1. General information'!$R$8</f>
        <v>0</v>
      </c>
      <c r="D3395" s="182" t="s">
        <v>445</v>
      </c>
      <c r="E3395" s="183" t="s">
        <v>6495</v>
      </c>
      <c r="F3395" s="182" t="s">
        <v>6496</v>
      </c>
      <c r="G3395" s="196">
        <f>'6. Staff time'!P222</f>
        <v>0</v>
      </c>
    </row>
    <row r="3396" spans="1:7" x14ac:dyDescent="0.3">
      <c r="A3396" s="181">
        <v>3395</v>
      </c>
      <c r="B3396" s="181" t="str">
        <f t="shared" si="77"/>
        <v>0-6.18-72</v>
      </c>
      <c r="C3396" s="182">
        <f>'1. General information'!$R$8</f>
        <v>0</v>
      </c>
      <c r="D3396" s="182" t="s">
        <v>445</v>
      </c>
      <c r="E3396" s="183" t="s">
        <v>6497</v>
      </c>
      <c r="F3396" s="182" t="s">
        <v>6498</v>
      </c>
      <c r="G3396" s="196">
        <f>'6. Staff time'!P223</f>
        <v>0</v>
      </c>
    </row>
    <row r="3397" spans="1:7" x14ac:dyDescent="0.3">
      <c r="A3397" s="181">
        <v>3396</v>
      </c>
      <c r="B3397" s="181" t="str">
        <f t="shared" si="77"/>
        <v>0-6.18-73</v>
      </c>
      <c r="C3397" s="182">
        <f>'1. General information'!$R$8</f>
        <v>0</v>
      </c>
      <c r="D3397" s="182" t="s">
        <v>445</v>
      </c>
      <c r="E3397" s="183" t="s">
        <v>6499</v>
      </c>
      <c r="F3397" s="182" t="s">
        <v>6500</v>
      </c>
      <c r="G3397" s="196">
        <f>'6. Staff time'!P224</f>
        <v>0</v>
      </c>
    </row>
    <row r="3398" spans="1:7" x14ac:dyDescent="0.3">
      <c r="A3398" s="181">
        <v>3397</v>
      </c>
      <c r="B3398" s="181" t="str">
        <f t="shared" si="77"/>
        <v>0-6.18-74</v>
      </c>
      <c r="C3398" s="182">
        <f>'1. General information'!$R$8</f>
        <v>0</v>
      </c>
      <c r="D3398" s="182" t="s">
        <v>445</v>
      </c>
      <c r="E3398" s="183" t="s">
        <v>6501</v>
      </c>
      <c r="F3398" s="182" t="s">
        <v>6502</v>
      </c>
      <c r="G3398" s="196">
        <f>'6. Staff time'!P225</f>
        <v>0</v>
      </c>
    </row>
    <row r="3399" spans="1:7" x14ac:dyDescent="0.3">
      <c r="A3399" s="181">
        <v>3398</v>
      </c>
      <c r="B3399" s="181" t="str">
        <f t="shared" si="77"/>
        <v>0-6.18-75</v>
      </c>
      <c r="C3399" s="182">
        <f>'1. General information'!$R$8</f>
        <v>0</v>
      </c>
      <c r="D3399" s="182" t="s">
        <v>445</v>
      </c>
      <c r="E3399" s="183" t="s">
        <v>6503</v>
      </c>
      <c r="F3399" s="182" t="s">
        <v>6504</v>
      </c>
      <c r="G3399" s="196">
        <f>'6. Staff time'!P226</f>
        <v>0</v>
      </c>
    </row>
    <row r="3400" spans="1:7" x14ac:dyDescent="0.3">
      <c r="A3400" s="181">
        <v>3399</v>
      </c>
      <c r="B3400" s="181" t="str">
        <f t="shared" si="77"/>
        <v>0-6.18-76</v>
      </c>
      <c r="C3400" s="182">
        <f>'1. General information'!$R$8</f>
        <v>0</v>
      </c>
      <c r="D3400" s="182" t="s">
        <v>445</v>
      </c>
      <c r="E3400" s="183" t="s">
        <v>6505</v>
      </c>
      <c r="F3400" s="182" t="s">
        <v>6506</v>
      </c>
      <c r="G3400" s="196">
        <f>'6. Staff time'!P227</f>
        <v>0</v>
      </c>
    </row>
    <row r="3401" spans="1:7" x14ac:dyDescent="0.3">
      <c r="A3401" s="181">
        <v>3400</v>
      </c>
      <c r="B3401" s="181" t="str">
        <f t="shared" si="77"/>
        <v>0-6.18-77</v>
      </c>
      <c r="C3401" s="182">
        <f>'1. General information'!$R$8</f>
        <v>0</v>
      </c>
      <c r="D3401" s="182" t="s">
        <v>445</v>
      </c>
      <c r="E3401" s="183" t="s">
        <v>6507</v>
      </c>
      <c r="F3401" s="182" t="s">
        <v>6508</v>
      </c>
      <c r="G3401" s="196">
        <f>'6. Staff time'!P228</f>
        <v>0</v>
      </c>
    </row>
    <row r="3402" spans="1:7" x14ac:dyDescent="0.3">
      <c r="A3402" s="181">
        <v>3401</v>
      </c>
      <c r="B3402" s="181" t="str">
        <f t="shared" si="77"/>
        <v>0-6.18-78</v>
      </c>
      <c r="C3402" s="182">
        <f>'1. General information'!$R$8</f>
        <v>0</v>
      </c>
      <c r="D3402" s="182" t="s">
        <v>445</v>
      </c>
      <c r="E3402" s="183" t="s">
        <v>6509</v>
      </c>
      <c r="F3402" s="182" t="s">
        <v>6510</v>
      </c>
      <c r="G3402" s="196">
        <f>'6. Staff time'!P229</f>
        <v>0</v>
      </c>
    </row>
    <row r="3403" spans="1:7" x14ac:dyDescent="0.3">
      <c r="A3403" s="181">
        <v>3402</v>
      </c>
      <c r="B3403" s="181" t="str">
        <f t="shared" si="77"/>
        <v>0-6.18-79</v>
      </c>
      <c r="C3403" s="182">
        <f>'1. General information'!$R$8</f>
        <v>0</v>
      </c>
      <c r="D3403" s="182" t="s">
        <v>445</v>
      </c>
      <c r="E3403" s="183" t="s">
        <v>6511</v>
      </c>
      <c r="F3403" s="182" t="s">
        <v>6512</v>
      </c>
      <c r="G3403" s="196">
        <f>'6. Staff time'!P230</f>
        <v>0</v>
      </c>
    </row>
    <row r="3404" spans="1:7" x14ac:dyDescent="0.3">
      <c r="A3404" s="181">
        <v>3403</v>
      </c>
      <c r="B3404" s="181" t="str">
        <f t="shared" si="77"/>
        <v>0-6.18-80</v>
      </c>
      <c r="C3404" s="182">
        <f>'1. General information'!$R$8</f>
        <v>0</v>
      </c>
      <c r="D3404" s="182" t="s">
        <v>445</v>
      </c>
      <c r="E3404" s="183" t="s">
        <v>6513</v>
      </c>
      <c r="F3404" s="182" t="s">
        <v>6514</v>
      </c>
      <c r="G3404" s="196">
        <f>'6. Staff time'!P231</f>
        <v>0</v>
      </c>
    </row>
    <row r="3405" spans="1:7" x14ac:dyDescent="0.3">
      <c r="A3405" s="181">
        <v>3404</v>
      </c>
      <c r="B3405" s="181" t="str">
        <f t="shared" si="77"/>
        <v>0-6.18-81</v>
      </c>
      <c r="C3405" s="182">
        <f>'1. General information'!$R$8</f>
        <v>0</v>
      </c>
      <c r="D3405" s="182" t="s">
        <v>445</v>
      </c>
      <c r="E3405" s="183" t="s">
        <v>6515</v>
      </c>
      <c r="F3405" s="182" t="s">
        <v>6516</v>
      </c>
      <c r="G3405" s="196">
        <f>'6. Staff time'!P232</f>
        <v>0</v>
      </c>
    </row>
    <row r="3406" spans="1:7" x14ac:dyDescent="0.3">
      <c r="A3406" s="181">
        <v>3405</v>
      </c>
      <c r="B3406" s="181" t="str">
        <f t="shared" si="77"/>
        <v>0-6.18-82</v>
      </c>
      <c r="C3406" s="182">
        <f>'1. General information'!$R$8</f>
        <v>0</v>
      </c>
      <c r="D3406" s="182" t="s">
        <v>445</v>
      </c>
      <c r="E3406" s="183" t="s">
        <v>6517</v>
      </c>
      <c r="F3406" s="182" t="s">
        <v>6518</v>
      </c>
      <c r="G3406" s="196">
        <f>'6. Staff time'!P233</f>
        <v>0</v>
      </c>
    </row>
    <row r="3407" spans="1:7" x14ac:dyDescent="0.3">
      <c r="A3407" s="181">
        <v>3406</v>
      </c>
      <c r="B3407" s="181" t="str">
        <f t="shared" si="77"/>
        <v>0-6.18-83</v>
      </c>
      <c r="C3407" s="182">
        <f>'1. General information'!$R$8</f>
        <v>0</v>
      </c>
      <c r="D3407" s="182" t="s">
        <v>445</v>
      </c>
      <c r="E3407" s="183" t="s">
        <v>6519</v>
      </c>
      <c r="F3407" s="182" t="s">
        <v>6520</v>
      </c>
      <c r="G3407" s="196">
        <f>'6. Staff time'!P234</f>
        <v>0</v>
      </c>
    </row>
    <row r="3408" spans="1:7" x14ac:dyDescent="0.3">
      <c r="A3408" s="181">
        <v>3407</v>
      </c>
      <c r="B3408" s="181" t="str">
        <f t="shared" si="77"/>
        <v>0-6.18-84</v>
      </c>
      <c r="C3408" s="182">
        <f>'1. General information'!$R$8</f>
        <v>0</v>
      </c>
      <c r="D3408" s="182" t="s">
        <v>445</v>
      </c>
      <c r="E3408" s="183" t="s">
        <v>6521</v>
      </c>
      <c r="F3408" s="182" t="s">
        <v>6522</v>
      </c>
      <c r="G3408" s="196">
        <f>'6. Staff time'!P235</f>
        <v>0</v>
      </c>
    </row>
    <row r="3409" spans="1:7" x14ac:dyDescent="0.3">
      <c r="A3409" s="181">
        <v>3408</v>
      </c>
      <c r="B3409" s="181" t="str">
        <f t="shared" si="77"/>
        <v>0-6.18-85</v>
      </c>
      <c r="C3409" s="182">
        <f>'1. General information'!$R$8</f>
        <v>0</v>
      </c>
      <c r="D3409" s="182" t="s">
        <v>445</v>
      </c>
      <c r="E3409" s="183" t="s">
        <v>6523</v>
      </c>
      <c r="F3409" s="182" t="s">
        <v>6524</v>
      </c>
      <c r="G3409" s="196">
        <f>'6. Staff time'!P236</f>
        <v>0</v>
      </c>
    </row>
    <row r="3410" spans="1:7" x14ac:dyDescent="0.3">
      <c r="A3410" s="181">
        <v>3409</v>
      </c>
      <c r="B3410" s="181" t="str">
        <f t="shared" si="77"/>
        <v>0-6.18-86</v>
      </c>
      <c r="C3410" s="182">
        <f>'1. General information'!$R$8</f>
        <v>0</v>
      </c>
      <c r="D3410" s="182" t="s">
        <v>445</v>
      </c>
      <c r="E3410" s="183" t="s">
        <v>6525</v>
      </c>
      <c r="F3410" s="182" t="s">
        <v>6526</v>
      </c>
      <c r="G3410" s="196">
        <f>'6. Staff time'!P237</f>
        <v>0</v>
      </c>
    </row>
    <row r="3411" spans="1:7" x14ac:dyDescent="0.3">
      <c r="A3411" s="181">
        <v>3410</v>
      </c>
      <c r="B3411" s="181" t="str">
        <f t="shared" si="77"/>
        <v>0-6.18-87</v>
      </c>
      <c r="C3411" s="182">
        <f>'1. General information'!$R$8</f>
        <v>0</v>
      </c>
      <c r="D3411" s="182" t="s">
        <v>445</v>
      </c>
      <c r="E3411" s="183" t="s">
        <v>6527</v>
      </c>
      <c r="F3411" s="182" t="s">
        <v>6528</v>
      </c>
      <c r="G3411" s="196">
        <f>'6. Staff time'!P238</f>
        <v>0</v>
      </c>
    </row>
    <row r="3412" spans="1:7" x14ac:dyDescent="0.3">
      <c r="A3412" s="181">
        <v>3411</v>
      </c>
      <c r="B3412" s="181" t="str">
        <f t="shared" si="77"/>
        <v>0-6.18-88</v>
      </c>
      <c r="C3412" s="182">
        <f>'1. General information'!$R$8</f>
        <v>0</v>
      </c>
      <c r="D3412" s="182" t="s">
        <v>445</v>
      </c>
      <c r="E3412" s="183" t="s">
        <v>6529</v>
      </c>
      <c r="F3412" s="182" t="s">
        <v>6530</v>
      </c>
      <c r="G3412" s="196">
        <f>'6. Staff time'!P239</f>
        <v>0</v>
      </c>
    </row>
    <row r="3413" spans="1:7" x14ac:dyDescent="0.3">
      <c r="A3413" s="181">
        <v>3412</v>
      </c>
      <c r="B3413" s="181" t="str">
        <f t="shared" si="77"/>
        <v>0-6.18-89</v>
      </c>
      <c r="C3413" s="182">
        <f>'1. General information'!$R$8</f>
        <v>0</v>
      </c>
      <c r="D3413" s="182" t="s">
        <v>445</v>
      </c>
      <c r="E3413" s="183" t="s">
        <v>6531</v>
      </c>
      <c r="F3413" s="182" t="s">
        <v>6532</v>
      </c>
      <c r="G3413" s="196">
        <f>'6. Staff time'!P240</f>
        <v>0</v>
      </c>
    </row>
    <row r="3414" spans="1:7" x14ac:dyDescent="0.3">
      <c r="A3414" s="181">
        <v>3413</v>
      </c>
      <c r="B3414" s="181" t="str">
        <f t="shared" si="77"/>
        <v>0-6.18-90</v>
      </c>
      <c r="C3414" s="182">
        <f>'1. General information'!$R$8</f>
        <v>0</v>
      </c>
      <c r="D3414" s="182" t="s">
        <v>445</v>
      </c>
      <c r="E3414" s="183" t="s">
        <v>6533</v>
      </c>
      <c r="F3414" s="182" t="s">
        <v>6534</v>
      </c>
      <c r="G3414" s="196">
        <f>'6. Staff time'!P241</f>
        <v>0</v>
      </c>
    </row>
    <row r="3415" spans="1:7" x14ac:dyDescent="0.3">
      <c r="A3415" s="181">
        <v>3414</v>
      </c>
      <c r="B3415" s="181" t="str">
        <f t="shared" si="77"/>
        <v>0-6.18-91</v>
      </c>
      <c r="C3415" s="182">
        <f>'1. General information'!$R$8</f>
        <v>0</v>
      </c>
      <c r="D3415" s="182" t="s">
        <v>445</v>
      </c>
      <c r="E3415" s="183" t="s">
        <v>6535</v>
      </c>
      <c r="F3415" s="182" t="s">
        <v>6536</v>
      </c>
      <c r="G3415" s="196">
        <f>'6. Staff time'!P242</f>
        <v>0</v>
      </c>
    </row>
    <row r="3416" spans="1:7" x14ac:dyDescent="0.3">
      <c r="A3416" s="181">
        <v>3415</v>
      </c>
      <c r="B3416" s="181" t="str">
        <f t="shared" si="77"/>
        <v>0-6.18-92</v>
      </c>
      <c r="C3416" s="182">
        <f>'1. General information'!$R$8</f>
        <v>0</v>
      </c>
      <c r="D3416" s="182" t="s">
        <v>445</v>
      </c>
      <c r="E3416" s="183" t="s">
        <v>6537</v>
      </c>
      <c r="F3416" s="182" t="s">
        <v>6538</v>
      </c>
      <c r="G3416" s="196">
        <f>'6. Staff time'!P243</f>
        <v>0</v>
      </c>
    </row>
    <row r="3417" spans="1:7" x14ac:dyDescent="0.3">
      <c r="A3417" s="181">
        <v>3416</v>
      </c>
      <c r="B3417" s="181" t="str">
        <f t="shared" si="77"/>
        <v>0-6.18-93</v>
      </c>
      <c r="C3417" s="182">
        <f>'1. General information'!$R$8</f>
        <v>0</v>
      </c>
      <c r="D3417" s="182" t="s">
        <v>445</v>
      </c>
      <c r="E3417" s="183" t="s">
        <v>6539</v>
      </c>
      <c r="F3417" s="182" t="s">
        <v>6540</v>
      </c>
      <c r="G3417" s="196">
        <f>'6. Staff time'!P244</f>
        <v>0</v>
      </c>
    </row>
    <row r="3418" spans="1:7" x14ac:dyDescent="0.3">
      <c r="A3418" s="181">
        <v>3417</v>
      </c>
      <c r="B3418" s="181" t="str">
        <f t="shared" si="77"/>
        <v>0-6.18-94</v>
      </c>
      <c r="C3418" s="182">
        <f>'1. General information'!$R$8</f>
        <v>0</v>
      </c>
      <c r="D3418" s="182" t="s">
        <v>445</v>
      </c>
      <c r="E3418" s="183" t="s">
        <v>6541</v>
      </c>
      <c r="F3418" s="182" t="s">
        <v>6542</v>
      </c>
      <c r="G3418" s="196">
        <f>'6. Staff time'!P245</f>
        <v>0</v>
      </c>
    </row>
    <row r="3419" spans="1:7" x14ac:dyDescent="0.3">
      <c r="A3419" s="181">
        <v>3418</v>
      </c>
      <c r="B3419" s="181" t="str">
        <f t="shared" si="77"/>
        <v>0-6.18-95</v>
      </c>
      <c r="C3419" s="182">
        <f>'1. General information'!$R$8</f>
        <v>0</v>
      </c>
      <c r="D3419" s="182" t="s">
        <v>445</v>
      </c>
      <c r="E3419" s="183" t="s">
        <v>6543</v>
      </c>
      <c r="F3419" s="182" t="s">
        <v>6544</v>
      </c>
      <c r="G3419" s="196">
        <f>'6. Staff time'!P246</f>
        <v>0</v>
      </c>
    </row>
    <row r="3420" spans="1:7" x14ac:dyDescent="0.3">
      <c r="A3420" s="181">
        <v>3419</v>
      </c>
      <c r="B3420" s="181" t="str">
        <f t="shared" si="77"/>
        <v>0-6.18-96</v>
      </c>
      <c r="C3420" s="182">
        <f>'1. General information'!$R$8</f>
        <v>0</v>
      </c>
      <c r="D3420" s="182" t="s">
        <v>445</v>
      </c>
      <c r="E3420" s="183" t="s">
        <v>6545</v>
      </c>
      <c r="F3420" s="182" t="s">
        <v>6546</v>
      </c>
      <c r="G3420" s="196">
        <f>'6. Staff time'!P247</f>
        <v>0</v>
      </c>
    </row>
    <row r="3421" spans="1:7" x14ac:dyDescent="0.3">
      <c r="A3421" s="181">
        <v>3420</v>
      </c>
      <c r="B3421" s="181" t="str">
        <f t="shared" si="77"/>
        <v>0-6.18-97</v>
      </c>
      <c r="C3421" s="182">
        <f>'1. General information'!$R$8</f>
        <v>0</v>
      </c>
      <c r="D3421" s="182" t="s">
        <v>445</v>
      </c>
      <c r="E3421" s="183" t="s">
        <v>6547</v>
      </c>
      <c r="F3421" s="182" t="s">
        <v>6548</v>
      </c>
      <c r="G3421" s="196">
        <f>'6. Staff time'!P248</f>
        <v>0</v>
      </c>
    </row>
    <row r="3422" spans="1:7" x14ac:dyDescent="0.3">
      <c r="A3422" s="181">
        <v>3421</v>
      </c>
      <c r="B3422" s="181" t="str">
        <f t="shared" si="77"/>
        <v>0-6.18-98</v>
      </c>
      <c r="C3422" s="182">
        <f>'1. General information'!$R$8</f>
        <v>0</v>
      </c>
      <c r="D3422" s="182" t="s">
        <v>445</v>
      </c>
      <c r="E3422" s="183" t="s">
        <v>6549</v>
      </c>
      <c r="F3422" s="182" t="s">
        <v>6550</v>
      </c>
      <c r="G3422" s="196">
        <f>'6. Staff time'!P249</f>
        <v>0</v>
      </c>
    </row>
    <row r="3423" spans="1:7" x14ac:dyDescent="0.3">
      <c r="A3423" s="181">
        <v>3422</v>
      </c>
      <c r="B3423" s="181" t="str">
        <f t="shared" si="77"/>
        <v>0-6.18-99</v>
      </c>
      <c r="C3423" s="182">
        <f>'1. General information'!$R$8</f>
        <v>0</v>
      </c>
      <c r="D3423" s="182" t="s">
        <v>445</v>
      </c>
      <c r="E3423" s="183" t="s">
        <v>6551</v>
      </c>
      <c r="F3423" s="182" t="s">
        <v>6552</v>
      </c>
      <c r="G3423" s="196">
        <f>'6. Staff time'!P250</f>
        <v>0</v>
      </c>
    </row>
    <row r="3424" spans="1:7" x14ac:dyDescent="0.3">
      <c r="A3424" s="181">
        <v>3423</v>
      </c>
      <c r="B3424" s="181" t="str">
        <f t="shared" si="77"/>
        <v>0-6.18-100</v>
      </c>
      <c r="C3424" s="182">
        <f>'1. General information'!$R$8</f>
        <v>0</v>
      </c>
      <c r="D3424" s="182" t="s">
        <v>445</v>
      </c>
      <c r="E3424" s="183" t="s">
        <v>6553</v>
      </c>
      <c r="F3424" s="182" t="s">
        <v>6554</v>
      </c>
      <c r="G3424" s="196">
        <f>'6. Staff time'!P251</f>
        <v>0</v>
      </c>
    </row>
    <row r="3425" spans="1:7" x14ac:dyDescent="0.3">
      <c r="A3425" s="181">
        <v>3424</v>
      </c>
      <c r="B3425" s="181" t="str">
        <f t="shared" si="77"/>
        <v>0-6.18-101</v>
      </c>
      <c r="C3425" s="182">
        <f>'1. General information'!$R$8</f>
        <v>0</v>
      </c>
      <c r="D3425" s="182" t="s">
        <v>445</v>
      </c>
      <c r="E3425" s="183" t="s">
        <v>6555</v>
      </c>
      <c r="F3425" s="182" t="s">
        <v>6556</v>
      </c>
      <c r="G3425" s="196">
        <f>'6. Staff time'!P252</f>
        <v>0</v>
      </c>
    </row>
    <row r="3426" spans="1:7" x14ac:dyDescent="0.3">
      <c r="A3426" s="181">
        <v>3425</v>
      </c>
      <c r="B3426" s="181" t="str">
        <f t="shared" si="77"/>
        <v>0-6.18-102</v>
      </c>
      <c r="C3426" s="182">
        <f>'1. General information'!$R$8</f>
        <v>0</v>
      </c>
      <c r="D3426" s="182" t="s">
        <v>445</v>
      </c>
      <c r="E3426" s="183" t="s">
        <v>6557</v>
      </c>
      <c r="F3426" s="182" t="s">
        <v>6558</v>
      </c>
      <c r="G3426" s="196">
        <f>'6. Staff time'!P253</f>
        <v>0</v>
      </c>
    </row>
    <row r="3427" spans="1:7" x14ac:dyDescent="0.3">
      <c r="A3427" s="181">
        <v>3426</v>
      </c>
      <c r="B3427" s="181" t="str">
        <f t="shared" si="77"/>
        <v>0-6.18-103</v>
      </c>
      <c r="C3427" s="182">
        <f>'1. General information'!$R$8</f>
        <v>0</v>
      </c>
      <c r="D3427" s="182" t="s">
        <v>445</v>
      </c>
      <c r="E3427" s="183" t="s">
        <v>6559</v>
      </c>
      <c r="F3427" s="182" t="s">
        <v>6560</v>
      </c>
      <c r="G3427" s="196">
        <f>'6. Staff time'!P254</f>
        <v>0</v>
      </c>
    </row>
    <row r="3428" spans="1:7" x14ac:dyDescent="0.3">
      <c r="A3428" s="181">
        <v>3427</v>
      </c>
      <c r="B3428" s="181" t="str">
        <f t="shared" si="77"/>
        <v>0-6.18-104</v>
      </c>
      <c r="C3428" s="182">
        <f>'1. General information'!$R$8</f>
        <v>0</v>
      </c>
      <c r="D3428" s="182" t="s">
        <v>445</v>
      </c>
      <c r="E3428" s="183" t="s">
        <v>6561</v>
      </c>
      <c r="F3428" s="182" t="s">
        <v>6562</v>
      </c>
      <c r="G3428" s="196">
        <f>'6. Staff time'!P255</f>
        <v>0</v>
      </c>
    </row>
    <row r="3429" spans="1:7" x14ac:dyDescent="0.3">
      <c r="A3429" s="181">
        <v>3428</v>
      </c>
      <c r="B3429" s="181" t="str">
        <f t="shared" si="77"/>
        <v>0-6.18-105</v>
      </c>
      <c r="C3429" s="182">
        <f>'1. General information'!$R$8</f>
        <v>0</v>
      </c>
      <c r="D3429" s="182" t="s">
        <v>445</v>
      </c>
      <c r="E3429" s="183" t="s">
        <v>6563</v>
      </c>
      <c r="F3429" s="182" t="s">
        <v>6564</v>
      </c>
      <c r="G3429" s="196">
        <f>'6. Staff time'!P256</f>
        <v>0</v>
      </c>
    </row>
    <row r="3430" spans="1:7" x14ac:dyDescent="0.3">
      <c r="A3430" s="181">
        <v>3429</v>
      </c>
      <c r="B3430" s="181" t="str">
        <f t="shared" si="77"/>
        <v>0-6.18-106</v>
      </c>
      <c r="C3430" s="182">
        <f>'1. General information'!$R$8</f>
        <v>0</v>
      </c>
      <c r="D3430" s="182" t="s">
        <v>445</v>
      </c>
      <c r="E3430" s="183" t="s">
        <v>6565</v>
      </c>
      <c r="F3430" s="182" t="s">
        <v>6566</v>
      </c>
      <c r="G3430" s="196">
        <f>'6. Staff time'!P257</f>
        <v>0</v>
      </c>
    </row>
    <row r="3431" spans="1:7" x14ac:dyDescent="0.3">
      <c r="A3431" s="181">
        <v>3430</v>
      </c>
      <c r="B3431" s="181" t="str">
        <f t="shared" si="77"/>
        <v>0-6.18-107</v>
      </c>
      <c r="C3431" s="182">
        <f>'1. General information'!$R$8</f>
        <v>0</v>
      </c>
      <c r="D3431" s="182" t="s">
        <v>445</v>
      </c>
      <c r="E3431" s="183" t="s">
        <v>6567</v>
      </c>
      <c r="F3431" s="182" t="s">
        <v>6568</v>
      </c>
      <c r="G3431" s="196">
        <f>'6. Staff time'!P258</f>
        <v>0</v>
      </c>
    </row>
    <row r="3432" spans="1:7" x14ac:dyDescent="0.3">
      <c r="A3432" s="181">
        <v>3431</v>
      </c>
      <c r="B3432" s="181" t="str">
        <f t="shared" si="77"/>
        <v>0-6.18-108</v>
      </c>
      <c r="C3432" s="182">
        <f>'1. General information'!$R$8</f>
        <v>0</v>
      </c>
      <c r="D3432" s="182" t="s">
        <v>445</v>
      </c>
      <c r="E3432" s="183" t="s">
        <v>6569</v>
      </c>
      <c r="F3432" s="182" t="s">
        <v>6570</v>
      </c>
      <c r="G3432" s="196">
        <f>'6. Staff time'!P259</f>
        <v>0</v>
      </c>
    </row>
    <row r="3433" spans="1:7" x14ac:dyDescent="0.3">
      <c r="A3433" s="181">
        <v>3432</v>
      </c>
      <c r="B3433" s="181" t="str">
        <f t="shared" si="77"/>
        <v>0-6.18-109</v>
      </c>
      <c r="C3433" s="182">
        <f>'1. General information'!$R$8</f>
        <v>0</v>
      </c>
      <c r="D3433" s="182" t="s">
        <v>445</v>
      </c>
      <c r="E3433" s="183" t="s">
        <v>6571</v>
      </c>
      <c r="F3433" s="182" t="s">
        <v>6572</v>
      </c>
      <c r="G3433" s="196">
        <f>'6. Staff time'!P260</f>
        <v>0</v>
      </c>
    </row>
    <row r="3434" spans="1:7" x14ac:dyDescent="0.3">
      <c r="A3434" s="181">
        <v>3433</v>
      </c>
      <c r="B3434" s="181" t="str">
        <f t="shared" si="77"/>
        <v>0-6.18-110</v>
      </c>
      <c r="C3434" s="182">
        <f>'1. General information'!$R$8</f>
        <v>0</v>
      </c>
      <c r="D3434" s="182" t="s">
        <v>445</v>
      </c>
      <c r="E3434" s="183" t="s">
        <v>6573</v>
      </c>
      <c r="F3434" s="182" t="s">
        <v>6574</v>
      </c>
      <c r="G3434" s="196">
        <f>'6. Staff time'!P261</f>
        <v>0</v>
      </c>
    </row>
    <row r="3435" spans="1:7" x14ac:dyDescent="0.3">
      <c r="A3435" s="181">
        <v>3434</v>
      </c>
      <c r="B3435" s="181" t="str">
        <f t="shared" si="77"/>
        <v>0-6.18-111</v>
      </c>
      <c r="C3435" s="182">
        <f>'1. General information'!$R$8</f>
        <v>0</v>
      </c>
      <c r="D3435" s="182" t="s">
        <v>445</v>
      </c>
      <c r="E3435" s="183" t="s">
        <v>6575</v>
      </c>
      <c r="F3435" s="182" t="s">
        <v>6576</v>
      </c>
      <c r="G3435" s="196">
        <f>'6. Staff time'!P262</f>
        <v>0</v>
      </c>
    </row>
    <row r="3436" spans="1:7" x14ac:dyDescent="0.3">
      <c r="A3436" s="181">
        <v>3435</v>
      </c>
      <c r="B3436" s="181" t="str">
        <f t="shared" si="77"/>
        <v>0-6.18-112</v>
      </c>
      <c r="C3436" s="182">
        <f>'1. General information'!$R$8</f>
        <v>0</v>
      </c>
      <c r="D3436" s="182" t="s">
        <v>445</v>
      </c>
      <c r="E3436" s="183" t="s">
        <v>6577</v>
      </c>
      <c r="F3436" s="182" t="s">
        <v>6578</v>
      </c>
      <c r="G3436" s="196">
        <f>'6. Staff time'!P263</f>
        <v>0</v>
      </c>
    </row>
    <row r="3437" spans="1:7" x14ac:dyDescent="0.3">
      <c r="A3437" s="181">
        <v>3436</v>
      </c>
      <c r="B3437" s="181" t="str">
        <f t="shared" si="77"/>
        <v>0-6.18-113</v>
      </c>
      <c r="C3437" s="182">
        <f>'1. General information'!$R$8</f>
        <v>0</v>
      </c>
      <c r="D3437" s="182" t="s">
        <v>445</v>
      </c>
      <c r="E3437" s="183" t="s">
        <v>6579</v>
      </c>
      <c r="F3437" s="182" t="s">
        <v>6580</v>
      </c>
      <c r="G3437" s="196">
        <f>'6. Staff time'!P264</f>
        <v>0</v>
      </c>
    </row>
    <row r="3438" spans="1:7" x14ac:dyDescent="0.3">
      <c r="A3438" s="181">
        <v>3437</v>
      </c>
      <c r="B3438" s="181" t="str">
        <f t="shared" si="77"/>
        <v>0-6.18-114</v>
      </c>
      <c r="C3438" s="182">
        <f>'1. General information'!$R$8</f>
        <v>0</v>
      </c>
      <c r="D3438" s="182" t="s">
        <v>445</v>
      </c>
      <c r="E3438" s="183" t="s">
        <v>6581</v>
      </c>
      <c r="F3438" s="182" t="s">
        <v>6582</v>
      </c>
      <c r="G3438" s="196">
        <f>'6. Staff time'!P265</f>
        <v>0</v>
      </c>
    </row>
    <row r="3439" spans="1:7" x14ac:dyDescent="0.3">
      <c r="A3439" s="181">
        <v>3438</v>
      </c>
      <c r="B3439" s="181" t="str">
        <f t="shared" si="77"/>
        <v>0-6.18-115</v>
      </c>
      <c r="C3439" s="182">
        <f>'1. General information'!$R$8</f>
        <v>0</v>
      </c>
      <c r="D3439" s="182" t="s">
        <v>445</v>
      </c>
      <c r="E3439" s="183" t="s">
        <v>6583</v>
      </c>
      <c r="F3439" s="182" t="s">
        <v>6584</v>
      </c>
      <c r="G3439" s="196">
        <f>'6. Staff time'!P266</f>
        <v>0</v>
      </c>
    </row>
    <row r="3440" spans="1:7" x14ac:dyDescent="0.3">
      <c r="A3440" s="181">
        <v>3439</v>
      </c>
      <c r="B3440" s="181" t="str">
        <f t="shared" si="77"/>
        <v>0-6.18-116</v>
      </c>
      <c r="C3440" s="182">
        <f>'1. General information'!$R$8</f>
        <v>0</v>
      </c>
      <c r="D3440" s="182" t="s">
        <v>445</v>
      </c>
      <c r="E3440" s="183" t="s">
        <v>6585</v>
      </c>
      <c r="F3440" s="182" t="s">
        <v>6586</v>
      </c>
      <c r="G3440" s="196">
        <f>'6. Staff time'!P267</f>
        <v>0</v>
      </c>
    </row>
    <row r="3441" spans="1:7" x14ac:dyDescent="0.3">
      <c r="A3441" s="181">
        <v>3440</v>
      </c>
      <c r="B3441" s="181" t="str">
        <f t="shared" si="77"/>
        <v>0-6.18-117</v>
      </c>
      <c r="C3441" s="182">
        <f>'1. General information'!$R$8</f>
        <v>0</v>
      </c>
      <c r="D3441" s="182" t="s">
        <v>445</v>
      </c>
      <c r="E3441" s="183" t="s">
        <v>6587</v>
      </c>
      <c r="F3441" s="182" t="s">
        <v>6588</v>
      </c>
      <c r="G3441" s="196">
        <f>'6. Staff time'!P268</f>
        <v>0</v>
      </c>
    </row>
    <row r="3442" spans="1:7" x14ac:dyDescent="0.3">
      <c r="A3442" s="181">
        <v>3441</v>
      </c>
      <c r="B3442" s="181" t="str">
        <f t="shared" si="77"/>
        <v>0-6.18-118</v>
      </c>
      <c r="C3442" s="182">
        <f>'1. General information'!$R$8</f>
        <v>0</v>
      </c>
      <c r="D3442" s="182" t="s">
        <v>445</v>
      </c>
      <c r="E3442" s="183" t="s">
        <v>6589</v>
      </c>
      <c r="F3442" s="182" t="s">
        <v>6590</v>
      </c>
      <c r="G3442" s="196">
        <f>'6. Staff time'!P269</f>
        <v>0</v>
      </c>
    </row>
    <row r="3443" spans="1:7" x14ac:dyDescent="0.3">
      <c r="A3443" s="181">
        <v>3442</v>
      </c>
      <c r="B3443" s="181" t="str">
        <f t="shared" si="77"/>
        <v>0-6.18-119</v>
      </c>
      <c r="C3443" s="182">
        <f>'1. General information'!$R$8</f>
        <v>0</v>
      </c>
      <c r="D3443" s="182" t="s">
        <v>445</v>
      </c>
      <c r="E3443" s="183" t="s">
        <v>6591</v>
      </c>
      <c r="F3443" s="182" t="s">
        <v>6592</v>
      </c>
      <c r="G3443" s="196">
        <f>'6. Staff time'!P270</f>
        <v>0</v>
      </c>
    </row>
    <row r="3444" spans="1:7" x14ac:dyDescent="0.3">
      <c r="A3444" s="181">
        <v>3443</v>
      </c>
      <c r="B3444" s="181" t="str">
        <f t="shared" ref="B3444:B3507" si="78">CONCATENATE(LEFT(C3444,2),"-",E3444)</f>
        <v>0-6.18-120</v>
      </c>
      <c r="C3444" s="182">
        <f>'1. General information'!$R$8</f>
        <v>0</v>
      </c>
      <c r="D3444" s="182" t="s">
        <v>445</v>
      </c>
      <c r="E3444" s="183" t="s">
        <v>6593</v>
      </c>
      <c r="F3444" s="182" t="s">
        <v>6594</v>
      </c>
      <c r="G3444" s="196">
        <f>'6. Staff time'!P271</f>
        <v>0</v>
      </c>
    </row>
    <row r="3445" spans="1:7" x14ac:dyDescent="0.3">
      <c r="A3445" s="181">
        <v>3444</v>
      </c>
      <c r="B3445" s="181" t="str">
        <f t="shared" si="78"/>
        <v>0-6.18-121</v>
      </c>
      <c r="C3445" s="182">
        <f>'1. General information'!$R$8</f>
        <v>0</v>
      </c>
      <c r="D3445" s="182" t="s">
        <v>445</v>
      </c>
      <c r="E3445" s="183" t="s">
        <v>6595</v>
      </c>
      <c r="F3445" s="182" t="s">
        <v>6596</v>
      </c>
      <c r="G3445" s="196">
        <f>'6. Staff time'!P272</f>
        <v>0</v>
      </c>
    </row>
    <row r="3446" spans="1:7" x14ac:dyDescent="0.3">
      <c r="A3446" s="181">
        <v>3445</v>
      </c>
      <c r="B3446" s="181" t="str">
        <f t="shared" si="78"/>
        <v>0-6.18-122</v>
      </c>
      <c r="C3446" s="182">
        <f>'1. General information'!$R$8</f>
        <v>0</v>
      </c>
      <c r="D3446" s="182" t="s">
        <v>445</v>
      </c>
      <c r="E3446" s="183" t="s">
        <v>6597</v>
      </c>
      <c r="F3446" s="182" t="s">
        <v>6598</v>
      </c>
      <c r="G3446" s="196">
        <f>'6. Staff time'!P273</f>
        <v>0</v>
      </c>
    </row>
    <row r="3447" spans="1:7" x14ac:dyDescent="0.3">
      <c r="A3447" s="181">
        <v>3446</v>
      </c>
      <c r="B3447" s="181" t="str">
        <f t="shared" si="78"/>
        <v>0-6.18-123</v>
      </c>
      <c r="C3447" s="182">
        <f>'1. General information'!$R$8</f>
        <v>0</v>
      </c>
      <c r="D3447" s="182" t="s">
        <v>445</v>
      </c>
      <c r="E3447" s="183" t="s">
        <v>6599</v>
      </c>
      <c r="F3447" s="182" t="s">
        <v>6600</v>
      </c>
      <c r="G3447" s="196">
        <f>'6. Staff time'!P274</f>
        <v>0</v>
      </c>
    </row>
    <row r="3448" spans="1:7" x14ac:dyDescent="0.3">
      <c r="A3448" s="181">
        <v>3447</v>
      </c>
      <c r="B3448" s="181" t="str">
        <f t="shared" si="78"/>
        <v>0-6.18-124</v>
      </c>
      <c r="C3448" s="182">
        <f>'1. General information'!$R$8</f>
        <v>0</v>
      </c>
      <c r="D3448" s="182" t="s">
        <v>445</v>
      </c>
      <c r="E3448" s="183" t="s">
        <v>6601</v>
      </c>
      <c r="F3448" s="182" t="s">
        <v>6602</v>
      </c>
      <c r="G3448" s="196">
        <f>'6. Staff time'!P275</f>
        <v>0</v>
      </c>
    </row>
    <row r="3449" spans="1:7" x14ac:dyDescent="0.3">
      <c r="A3449" s="181">
        <v>3448</v>
      </c>
      <c r="B3449" s="181" t="str">
        <f t="shared" si="78"/>
        <v>0-6.18-125</v>
      </c>
      <c r="C3449" s="182">
        <f>'1. General information'!$R$8</f>
        <v>0</v>
      </c>
      <c r="D3449" s="182" t="s">
        <v>445</v>
      </c>
      <c r="E3449" s="183" t="s">
        <v>6603</v>
      </c>
      <c r="F3449" s="182" t="s">
        <v>6604</v>
      </c>
      <c r="G3449" s="196">
        <f>'6. Staff time'!P276</f>
        <v>0</v>
      </c>
    </row>
    <row r="3450" spans="1:7" x14ac:dyDescent="0.3">
      <c r="A3450" s="181">
        <v>3449</v>
      </c>
      <c r="B3450" s="181" t="str">
        <f t="shared" si="78"/>
        <v>0-6.18-126</v>
      </c>
      <c r="C3450" s="182">
        <f>'1. General information'!$R$8</f>
        <v>0</v>
      </c>
      <c r="D3450" s="182" t="s">
        <v>445</v>
      </c>
      <c r="E3450" s="183" t="s">
        <v>6605</v>
      </c>
      <c r="F3450" s="182" t="s">
        <v>6606</v>
      </c>
      <c r="G3450" s="196">
        <f>'6. Staff time'!P277</f>
        <v>0</v>
      </c>
    </row>
    <row r="3451" spans="1:7" x14ac:dyDescent="0.3">
      <c r="A3451" s="181">
        <v>3450</v>
      </c>
      <c r="B3451" s="181" t="str">
        <f t="shared" si="78"/>
        <v>0-6.18-127</v>
      </c>
      <c r="C3451" s="182">
        <f>'1. General information'!$R$8</f>
        <v>0</v>
      </c>
      <c r="D3451" s="182" t="s">
        <v>445</v>
      </c>
      <c r="E3451" s="183" t="s">
        <v>6607</v>
      </c>
      <c r="F3451" s="182" t="s">
        <v>6608</v>
      </c>
      <c r="G3451" s="196">
        <f>'6. Staff time'!P278</f>
        <v>0</v>
      </c>
    </row>
    <row r="3452" spans="1:7" x14ac:dyDescent="0.3">
      <c r="A3452" s="181">
        <v>3451</v>
      </c>
      <c r="B3452" s="181" t="str">
        <f t="shared" si="78"/>
        <v>0-6.18-128</v>
      </c>
      <c r="C3452" s="182">
        <f>'1. General information'!$R$8</f>
        <v>0</v>
      </c>
      <c r="D3452" s="182" t="s">
        <v>445</v>
      </c>
      <c r="E3452" s="183" t="s">
        <v>6609</v>
      </c>
      <c r="F3452" s="182" t="s">
        <v>6610</v>
      </c>
      <c r="G3452" s="196">
        <f>'6. Staff time'!P279</f>
        <v>0</v>
      </c>
    </row>
    <row r="3453" spans="1:7" x14ac:dyDescent="0.3">
      <c r="A3453" s="181">
        <v>3452</v>
      </c>
      <c r="B3453" s="181" t="str">
        <f t="shared" si="78"/>
        <v>0-6.18-129</v>
      </c>
      <c r="C3453" s="182">
        <f>'1. General information'!$R$8</f>
        <v>0</v>
      </c>
      <c r="D3453" s="182" t="s">
        <v>445</v>
      </c>
      <c r="E3453" s="183" t="s">
        <v>6611</v>
      </c>
      <c r="F3453" s="182" t="s">
        <v>6612</v>
      </c>
      <c r="G3453" s="196">
        <f>'6. Staff time'!P280</f>
        <v>0</v>
      </c>
    </row>
    <row r="3454" spans="1:7" x14ac:dyDescent="0.3">
      <c r="A3454" s="181">
        <v>3453</v>
      </c>
      <c r="B3454" s="181" t="str">
        <f t="shared" si="78"/>
        <v>0-6.18-130</v>
      </c>
      <c r="C3454" s="182">
        <f>'1. General information'!$R$8</f>
        <v>0</v>
      </c>
      <c r="D3454" s="182" t="s">
        <v>445</v>
      </c>
      <c r="E3454" s="183" t="s">
        <v>6613</v>
      </c>
      <c r="F3454" s="182" t="s">
        <v>6614</v>
      </c>
      <c r="G3454" s="196">
        <f>'6. Staff time'!P281</f>
        <v>0</v>
      </c>
    </row>
    <row r="3455" spans="1:7" x14ac:dyDescent="0.3">
      <c r="A3455" s="181">
        <v>3454</v>
      </c>
      <c r="B3455" s="181" t="str">
        <f t="shared" si="78"/>
        <v>0-6.19-1</v>
      </c>
      <c r="C3455" s="182">
        <f>'1. General information'!$R$8</f>
        <v>0</v>
      </c>
      <c r="D3455" s="182" t="s">
        <v>445</v>
      </c>
      <c r="E3455" s="183" t="s">
        <v>6615</v>
      </c>
      <c r="F3455" s="182" t="s">
        <v>6616</v>
      </c>
      <c r="G3455" s="196">
        <f>'6. Staff time'!R152</f>
        <v>0</v>
      </c>
    </row>
    <row r="3456" spans="1:7" x14ac:dyDescent="0.3">
      <c r="A3456" s="181">
        <v>3455</v>
      </c>
      <c r="B3456" s="181" t="str">
        <f t="shared" si="78"/>
        <v>0-6.19-2</v>
      </c>
      <c r="C3456" s="182">
        <f>'1. General information'!$R$8</f>
        <v>0</v>
      </c>
      <c r="D3456" s="182" t="s">
        <v>445</v>
      </c>
      <c r="E3456" s="183" t="s">
        <v>6617</v>
      </c>
      <c r="F3456" s="182" t="s">
        <v>6618</v>
      </c>
      <c r="G3456" s="196">
        <f>'6. Staff time'!R153</f>
        <v>0</v>
      </c>
    </row>
    <row r="3457" spans="1:7" x14ac:dyDescent="0.3">
      <c r="A3457" s="181">
        <v>3456</v>
      </c>
      <c r="B3457" s="181" t="str">
        <f t="shared" si="78"/>
        <v>0-6.19-3</v>
      </c>
      <c r="C3457" s="182">
        <f>'1. General information'!$R$8</f>
        <v>0</v>
      </c>
      <c r="D3457" s="182" t="s">
        <v>445</v>
      </c>
      <c r="E3457" s="183" t="s">
        <v>6619</v>
      </c>
      <c r="F3457" s="182" t="s">
        <v>6620</v>
      </c>
      <c r="G3457" s="196">
        <f>'6. Staff time'!R154</f>
        <v>0</v>
      </c>
    </row>
    <row r="3458" spans="1:7" x14ac:dyDescent="0.3">
      <c r="A3458" s="181">
        <v>3457</v>
      </c>
      <c r="B3458" s="181" t="str">
        <f t="shared" si="78"/>
        <v>0-6.19-4</v>
      </c>
      <c r="C3458" s="182">
        <f>'1. General information'!$R$8</f>
        <v>0</v>
      </c>
      <c r="D3458" s="182" t="s">
        <v>445</v>
      </c>
      <c r="E3458" s="183" t="s">
        <v>6621</v>
      </c>
      <c r="F3458" s="182" t="s">
        <v>6622</v>
      </c>
      <c r="G3458" s="196">
        <f>'6. Staff time'!R155</f>
        <v>0</v>
      </c>
    </row>
    <row r="3459" spans="1:7" x14ac:dyDescent="0.3">
      <c r="A3459" s="181">
        <v>3458</v>
      </c>
      <c r="B3459" s="181" t="str">
        <f t="shared" si="78"/>
        <v>0-6.19-5</v>
      </c>
      <c r="C3459" s="182">
        <f>'1. General information'!$R$8</f>
        <v>0</v>
      </c>
      <c r="D3459" s="182" t="s">
        <v>445</v>
      </c>
      <c r="E3459" s="183" t="s">
        <v>6623</v>
      </c>
      <c r="F3459" s="182" t="s">
        <v>6624</v>
      </c>
      <c r="G3459" s="196">
        <f>'6. Staff time'!R156</f>
        <v>0</v>
      </c>
    </row>
    <row r="3460" spans="1:7" x14ac:dyDescent="0.3">
      <c r="A3460" s="181">
        <v>3459</v>
      </c>
      <c r="B3460" s="181" t="str">
        <f t="shared" si="78"/>
        <v>0-6.19-6</v>
      </c>
      <c r="C3460" s="182">
        <f>'1. General information'!$R$8</f>
        <v>0</v>
      </c>
      <c r="D3460" s="182" t="s">
        <v>445</v>
      </c>
      <c r="E3460" s="183" t="s">
        <v>6625</v>
      </c>
      <c r="F3460" s="182" t="s">
        <v>6626</v>
      </c>
      <c r="G3460" s="196">
        <f>'6. Staff time'!R157</f>
        <v>0</v>
      </c>
    </row>
    <row r="3461" spans="1:7" x14ac:dyDescent="0.3">
      <c r="A3461" s="181">
        <v>3460</v>
      </c>
      <c r="B3461" s="181" t="str">
        <f t="shared" si="78"/>
        <v>0-6.19-7</v>
      </c>
      <c r="C3461" s="182">
        <f>'1. General information'!$R$8</f>
        <v>0</v>
      </c>
      <c r="D3461" s="182" t="s">
        <v>445</v>
      </c>
      <c r="E3461" s="183" t="s">
        <v>6627</v>
      </c>
      <c r="F3461" s="182" t="s">
        <v>6628</v>
      </c>
      <c r="G3461" s="196">
        <f>'6. Staff time'!R158</f>
        <v>0</v>
      </c>
    </row>
    <row r="3462" spans="1:7" x14ac:dyDescent="0.3">
      <c r="A3462" s="181">
        <v>3461</v>
      </c>
      <c r="B3462" s="181" t="str">
        <f t="shared" si="78"/>
        <v>0-6.19-8</v>
      </c>
      <c r="C3462" s="182">
        <f>'1. General information'!$R$8</f>
        <v>0</v>
      </c>
      <c r="D3462" s="182" t="s">
        <v>445</v>
      </c>
      <c r="E3462" s="183" t="s">
        <v>6629</v>
      </c>
      <c r="F3462" s="182" t="s">
        <v>6630</v>
      </c>
      <c r="G3462" s="196">
        <f>'6. Staff time'!R159</f>
        <v>0</v>
      </c>
    </row>
    <row r="3463" spans="1:7" x14ac:dyDescent="0.3">
      <c r="A3463" s="181">
        <v>3462</v>
      </c>
      <c r="B3463" s="181" t="str">
        <f t="shared" si="78"/>
        <v>0-6.19-9</v>
      </c>
      <c r="C3463" s="182">
        <f>'1. General information'!$R$8</f>
        <v>0</v>
      </c>
      <c r="D3463" s="182" t="s">
        <v>445</v>
      </c>
      <c r="E3463" s="183" t="s">
        <v>6631</v>
      </c>
      <c r="F3463" s="182" t="s">
        <v>6632</v>
      </c>
      <c r="G3463" s="196">
        <f>'6. Staff time'!R160</f>
        <v>0</v>
      </c>
    </row>
    <row r="3464" spans="1:7" x14ac:dyDescent="0.3">
      <c r="A3464" s="181">
        <v>3463</v>
      </c>
      <c r="B3464" s="181" t="str">
        <f t="shared" si="78"/>
        <v>0-6.19-10</v>
      </c>
      <c r="C3464" s="182">
        <f>'1. General information'!$R$8</f>
        <v>0</v>
      </c>
      <c r="D3464" s="182" t="s">
        <v>445</v>
      </c>
      <c r="E3464" s="183" t="s">
        <v>6633</v>
      </c>
      <c r="F3464" s="182" t="s">
        <v>6634</v>
      </c>
      <c r="G3464" s="196">
        <f>'6. Staff time'!R161</f>
        <v>0</v>
      </c>
    </row>
    <row r="3465" spans="1:7" x14ac:dyDescent="0.3">
      <c r="A3465" s="181">
        <v>3464</v>
      </c>
      <c r="B3465" s="181" t="str">
        <f t="shared" si="78"/>
        <v>0-6.19-11</v>
      </c>
      <c r="C3465" s="182">
        <f>'1. General information'!$R$8</f>
        <v>0</v>
      </c>
      <c r="D3465" s="182" t="s">
        <v>445</v>
      </c>
      <c r="E3465" s="183" t="s">
        <v>6635</v>
      </c>
      <c r="F3465" s="182" t="s">
        <v>6636</v>
      </c>
      <c r="G3465" s="196">
        <f>'6. Staff time'!R162</f>
        <v>0</v>
      </c>
    </row>
    <row r="3466" spans="1:7" x14ac:dyDescent="0.3">
      <c r="A3466" s="181">
        <v>3465</v>
      </c>
      <c r="B3466" s="181" t="str">
        <f t="shared" si="78"/>
        <v>0-6.19-12</v>
      </c>
      <c r="C3466" s="182">
        <f>'1. General information'!$R$8</f>
        <v>0</v>
      </c>
      <c r="D3466" s="182" t="s">
        <v>445</v>
      </c>
      <c r="E3466" s="183" t="s">
        <v>6637</v>
      </c>
      <c r="F3466" s="182" t="s">
        <v>6638</v>
      </c>
      <c r="G3466" s="196">
        <f>'6. Staff time'!R163</f>
        <v>0</v>
      </c>
    </row>
    <row r="3467" spans="1:7" x14ac:dyDescent="0.3">
      <c r="A3467" s="181">
        <v>3466</v>
      </c>
      <c r="B3467" s="181" t="str">
        <f t="shared" si="78"/>
        <v>0-6.19-13</v>
      </c>
      <c r="C3467" s="182">
        <f>'1. General information'!$R$8</f>
        <v>0</v>
      </c>
      <c r="D3467" s="182" t="s">
        <v>445</v>
      </c>
      <c r="E3467" s="183" t="s">
        <v>6639</v>
      </c>
      <c r="F3467" s="182" t="s">
        <v>6640</v>
      </c>
      <c r="G3467" s="196">
        <f>'6. Staff time'!R164</f>
        <v>0</v>
      </c>
    </row>
    <row r="3468" spans="1:7" x14ac:dyDescent="0.3">
      <c r="A3468" s="181">
        <v>3467</v>
      </c>
      <c r="B3468" s="181" t="str">
        <f t="shared" si="78"/>
        <v>0-6.19-14</v>
      </c>
      <c r="C3468" s="182">
        <f>'1. General information'!$R$8</f>
        <v>0</v>
      </c>
      <c r="D3468" s="182" t="s">
        <v>445</v>
      </c>
      <c r="E3468" s="183" t="s">
        <v>6641</v>
      </c>
      <c r="F3468" s="182" t="s">
        <v>6642</v>
      </c>
      <c r="G3468" s="196">
        <f>'6. Staff time'!R165</f>
        <v>0</v>
      </c>
    </row>
    <row r="3469" spans="1:7" x14ac:dyDescent="0.3">
      <c r="A3469" s="181">
        <v>3468</v>
      </c>
      <c r="B3469" s="181" t="str">
        <f t="shared" si="78"/>
        <v>0-6.19-15</v>
      </c>
      <c r="C3469" s="182">
        <f>'1. General information'!$R$8</f>
        <v>0</v>
      </c>
      <c r="D3469" s="182" t="s">
        <v>445</v>
      </c>
      <c r="E3469" s="183" t="s">
        <v>6643</v>
      </c>
      <c r="F3469" s="182" t="s">
        <v>6644</v>
      </c>
      <c r="G3469" s="196">
        <f>'6. Staff time'!R166</f>
        <v>0</v>
      </c>
    </row>
    <row r="3470" spans="1:7" x14ac:dyDescent="0.3">
      <c r="A3470" s="181">
        <v>3469</v>
      </c>
      <c r="B3470" s="181" t="str">
        <f t="shared" si="78"/>
        <v>0-6.19-16</v>
      </c>
      <c r="C3470" s="182">
        <f>'1. General information'!$R$8</f>
        <v>0</v>
      </c>
      <c r="D3470" s="182" t="s">
        <v>445</v>
      </c>
      <c r="E3470" s="183" t="s">
        <v>6645</v>
      </c>
      <c r="F3470" s="182" t="s">
        <v>6646</v>
      </c>
      <c r="G3470" s="196">
        <f>'6. Staff time'!R167</f>
        <v>0</v>
      </c>
    </row>
    <row r="3471" spans="1:7" x14ac:dyDescent="0.3">
      <c r="A3471" s="181">
        <v>3470</v>
      </c>
      <c r="B3471" s="181" t="str">
        <f t="shared" si="78"/>
        <v>0-6.19-17</v>
      </c>
      <c r="C3471" s="182">
        <f>'1. General information'!$R$8</f>
        <v>0</v>
      </c>
      <c r="D3471" s="182" t="s">
        <v>445</v>
      </c>
      <c r="E3471" s="183" t="s">
        <v>6647</v>
      </c>
      <c r="F3471" s="182" t="s">
        <v>6648</v>
      </c>
      <c r="G3471" s="196">
        <f>'6. Staff time'!R168</f>
        <v>0</v>
      </c>
    </row>
    <row r="3472" spans="1:7" x14ac:dyDescent="0.3">
      <c r="A3472" s="181">
        <v>3471</v>
      </c>
      <c r="B3472" s="181" t="str">
        <f t="shared" si="78"/>
        <v>0-6.19-18</v>
      </c>
      <c r="C3472" s="182">
        <f>'1. General information'!$R$8</f>
        <v>0</v>
      </c>
      <c r="D3472" s="182" t="s">
        <v>445</v>
      </c>
      <c r="E3472" s="183" t="s">
        <v>6649</v>
      </c>
      <c r="F3472" s="182" t="s">
        <v>6650</v>
      </c>
      <c r="G3472" s="196">
        <f>'6. Staff time'!R169</f>
        <v>0</v>
      </c>
    </row>
    <row r="3473" spans="1:7" x14ac:dyDescent="0.3">
      <c r="A3473" s="181">
        <v>3472</v>
      </c>
      <c r="B3473" s="181" t="str">
        <f t="shared" si="78"/>
        <v>0-6.19-19</v>
      </c>
      <c r="C3473" s="182">
        <f>'1. General information'!$R$8</f>
        <v>0</v>
      </c>
      <c r="D3473" s="182" t="s">
        <v>445</v>
      </c>
      <c r="E3473" s="183" t="s">
        <v>6651</v>
      </c>
      <c r="F3473" s="182" t="s">
        <v>6652</v>
      </c>
      <c r="G3473" s="196">
        <f>'6. Staff time'!R170</f>
        <v>0</v>
      </c>
    </row>
    <row r="3474" spans="1:7" x14ac:dyDescent="0.3">
      <c r="A3474" s="181">
        <v>3473</v>
      </c>
      <c r="B3474" s="181" t="str">
        <f t="shared" si="78"/>
        <v>0-6.19-20</v>
      </c>
      <c r="C3474" s="182">
        <f>'1. General information'!$R$8</f>
        <v>0</v>
      </c>
      <c r="D3474" s="182" t="s">
        <v>445</v>
      </c>
      <c r="E3474" s="183" t="s">
        <v>6653</v>
      </c>
      <c r="F3474" s="182" t="s">
        <v>6654</v>
      </c>
      <c r="G3474" s="196">
        <f>'6. Staff time'!R171</f>
        <v>0</v>
      </c>
    </row>
    <row r="3475" spans="1:7" x14ac:dyDescent="0.3">
      <c r="A3475" s="181">
        <v>3474</v>
      </c>
      <c r="B3475" s="181" t="str">
        <f t="shared" si="78"/>
        <v>0-6.19-21</v>
      </c>
      <c r="C3475" s="182">
        <f>'1. General information'!$R$8</f>
        <v>0</v>
      </c>
      <c r="D3475" s="182" t="s">
        <v>445</v>
      </c>
      <c r="E3475" s="183" t="s">
        <v>6655</v>
      </c>
      <c r="F3475" s="182" t="s">
        <v>6656</v>
      </c>
      <c r="G3475" s="196">
        <f>'6. Staff time'!R172</f>
        <v>0</v>
      </c>
    </row>
    <row r="3476" spans="1:7" x14ac:dyDescent="0.3">
      <c r="A3476" s="181">
        <v>3475</v>
      </c>
      <c r="B3476" s="181" t="str">
        <f t="shared" si="78"/>
        <v>0-6.19-22</v>
      </c>
      <c r="C3476" s="182">
        <f>'1. General information'!$R$8</f>
        <v>0</v>
      </c>
      <c r="D3476" s="182" t="s">
        <v>445</v>
      </c>
      <c r="E3476" s="183" t="s">
        <v>6657</v>
      </c>
      <c r="F3476" s="182" t="s">
        <v>6658</v>
      </c>
      <c r="G3476" s="196">
        <f>'6. Staff time'!R173</f>
        <v>0</v>
      </c>
    </row>
    <row r="3477" spans="1:7" x14ac:dyDescent="0.3">
      <c r="A3477" s="181">
        <v>3476</v>
      </c>
      <c r="B3477" s="181" t="str">
        <f t="shared" si="78"/>
        <v>0-6.19-23</v>
      </c>
      <c r="C3477" s="182">
        <f>'1. General information'!$R$8</f>
        <v>0</v>
      </c>
      <c r="D3477" s="182" t="s">
        <v>445</v>
      </c>
      <c r="E3477" s="183" t="s">
        <v>6659</v>
      </c>
      <c r="F3477" s="182" t="s">
        <v>6660</v>
      </c>
      <c r="G3477" s="196">
        <f>'6. Staff time'!R174</f>
        <v>0</v>
      </c>
    </row>
    <row r="3478" spans="1:7" x14ac:dyDescent="0.3">
      <c r="A3478" s="181">
        <v>3477</v>
      </c>
      <c r="B3478" s="181" t="str">
        <f t="shared" si="78"/>
        <v>0-6.19-24</v>
      </c>
      <c r="C3478" s="182">
        <f>'1. General information'!$R$8</f>
        <v>0</v>
      </c>
      <c r="D3478" s="182" t="s">
        <v>445</v>
      </c>
      <c r="E3478" s="183" t="s">
        <v>6661</v>
      </c>
      <c r="F3478" s="182" t="s">
        <v>6662</v>
      </c>
      <c r="G3478" s="196">
        <f>'6. Staff time'!R175</f>
        <v>0</v>
      </c>
    </row>
    <row r="3479" spans="1:7" x14ac:dyDescent="0.3">
      <c r="A3479" s="181">
        <v>3478</v>
      </c>
      <c r="B3479" s="181" t="str">
        <f t="shared" si="78"/>
        <v>0-6.19-25</v>
      </c>
      <c r="C3479" s="182">
        <f>'1. General information'!$R$8</f>
        <v>0</v>
      </c>
      <c r="D3479" s="182" t="s">
        <v>445</v>
      </c>
      <c r="E3479" s="183" t="s">
        <v>6663</v>
      </c>
      <c r="F3479" s="182" t="s">
        <v>6664</v>
      </c>
      <c r="G3479" s="196">
        <f>'6. Staff time'!R176</f>
        <v>0</v>
      </c>
    </row>
    <row r="3480" spans="1:7" x14ac:dyDescent="0.3">
      <c r="A3480" s="181">
        <v>3479</v>
      </c>
      <c r="B3480" s="181" t="str">
        <f t="shared" si="78"/>
        <v>0-6.19-26</v>
      </c>
      <c r="C3480" s="182">
        <f>'1. General information'!$R$8</f>
        <v>0</v>
      </c>
      <c r="D3480" s="182" t="s">
        <v>445</v>
      </c>
      <c r="E3480" s="183" t="s">
        <v>6665</v>
      </c>
      <c r="F3480" s="182" t="s">
        <v>6666</v>
      </c>
      <c r="G3480" s="196">
        <f>'6. Staff time'!R177</f>
        <v>0</v>
      </c>
    </row>
    <row r="3481" spans="1:7" x14ac:dyDescent="0.3">
      <c r="A3481" s="181">
        <v>3480</v>
      </c>
      <c r="B3481" s="181" t="str">
        <f t="shared" si="78"/>
        <v>0-6.19-27</v>
      </c>
      <c r="C3481" s="182">
        <f>'1. General information'!$R$8</f>
        <v>0</v>
      </c>
      <c r="D3481" s="182" t="s">
        <v>445</v>
      </c>
      <c r="E3481" s="183" t="s">
        <v>6667</v>
      </c>
      <c r="F3481" s="182" t="s">
        <v>6668</v>
      </c>
      <c r="G3481" s="196">
        <f>'6. Staff time'!R178</f>
        <v>0</v>
      </c>
    </row>
    <row r="3482" spans="1:7" x14ac:dyDescent="0.3">
      <c r="A3482" s="181">
        <v>3481</v>
      </c>
      <c r="B3482" s="181" t="str">
        <f t="shared" si="78"/>
        <v>0-6.19-28</v>
      </c>
      <c r="C3482" s="182">
        <f>'1. General information'!$R$8</f>
        <v>0</v>
      </c>
      <c r="D3482" s="182" t="s">
        <v>445</v>
      </c>
      <c r="E3482" s="183" t="s">
        <v>6669</v>
      </c>
      <c r="F3482" s="182" t="s">
        <v>6670</v>
      </c>
      <c r="G3482" s="196">
        <f>'6. Staff time'!R179</f>
        <v>0</v>
      </c>
    </row>
    <row r="3483" spans="1:7" x14ac:dyDescent="0.3">
      <c r="A3483" s="181">
        <v>3482</v>
      </c>
      <c r="B3483" s="181" t="str">
        <f t="shared" si="78"/>
        <v>0-6.19-29</v>
      </c>
      <c r="C3483" s="182">
        <f>'1. General information'!$R$8</f>
        <v>0</v>
      </c>
      <c r="D3483" s="182" t="s">
        <v>445</v>
      </c>
      <c r="E3483" s="183" t="s">
        <v>6671</v>
      </c>
      <c r="F3483" s="182" t="s">
        <v>6672</v>
      </c>
      <c r="G3483" s="196">
        <f>'6. Staff time'!R180</f>
        <v>0</v>
      </c>
    </row>
    <row r="3484" spans="1:7" x14ac:dyDescent="0.3">
      <c r="A3484" s="181">
        <v>3483</v>
      </c>
      <c r="B3484" s="181" t="str">
        <f t="shared" si="78"/>
        <v>0-6.19-30</v>
      </c>
      <c r="C3484" s="182">
        <f>'1. General information'!$R$8</f>
        <v>0</v>
      </c>
      <c r="D3484" s="182" t="s">
        <v>445</v>
      </c>
      <c r="E3484" s="183" t="s">
        <v>6673</v>
      </c>
      <c r="F3484" s="182" t="s">
        <v>6674</v>
      </c>
      <c r="G3484" s="196">
        <f>'6. Staff time'!R181</f>
        <v>0</v>
      </c>
    </row>
    <row r="3485" spans="1:7" x14ac:dyDescent="0.3">
      <c r="A3485" s="181">
        <v>3484</v>
      </c>
      <c r="B3485" s="181" t="str">
        <f t="shared" si="78"/>
        <v>0-6.19-31</v>
      </c>
      <c r="C3485" s="182">
        <f>'1. General information'!$R$8</f>
        <v>0</v>
      </c>
      <c r="D3485" s="182" t="s">
        <v>445</v>
      </c>
      <c r="E3485" s="183" t="s">
        <v>6675</v>
      </c>
      <c r="F3485" s="182" t="s">
        <v>6676</v>
      </c>
      <c r="G3485" s="196">
        <f>'6. Staff time'!R182</f>
        <v>0</v>
      </c>
    </row>
    <row r="3486" spans="1:7" x14ac:dyDescent="0.3">
      <c r="A3486" s="181">
        <v>3485</v>
      </c>
      <c r="B3486" s="181" t="str">
        <f t="shared" si="78"/>
        <v>0-6.19-32</v>
      </c>
      <c r="C3486" s="182">
        <f>'1. General information'!$R$8</f>
        <v>0</v>
      </c>
      <c r="D3486" s="182" t="s">
        <v>445</v>
      </c>
      <c r="E3486" s="183" t="s">
        <v>6677</v>
      </c>
      <c r="F3486" s="182" t="s">
        <v>6678</v>
      </c>
      <c r="G3486" s="196">
        <f>'6. Staff time'!R183</f>
        <v>0</v>
      </c>
    </row>
    <row r="3487" spans="1:7" x14ac:dyDescent="0.3">
      <c r="A3487" s="181">
        <v>3486</v>
      </c>
      <c r="B3487" s="181" t="str">
        <f t="shared" si="78"/>
        <v>0-6.19-33</v>
      </c>
      <c r="C3487" s="182">
        <f>'1. General information'!$R$8</f>
        <v>0</v>
      </c>
      <c r="D3487" s="182" t="s">
        <v>445</v>
      </c>
      <c r="E3487" s="183" t="s">
        <v>6679</v>
      </c>
      <c r="F3487" s="182" t="s">
        <v>6680</v>
      </c>
      <c r="G3487" s="196">
        <f>'6. Staff time'!R184</f>
        <v>0</v>
      </c>
    </row>
    <row r="3488" spans="1:7" x14ac:dyDescent="0.3">
      <c r="A3488" s="181">
        <v>3487</v>
      </c>
      <c r="B3488" s="181" t="str">
        <f t="shared" si="78"/>
        <v>0-6.19-34</v>
      </c>
      <c r="C3488" s="182">
        <f>'1. General information'!$R$8</f>
        <v>0</v>
      </c>
      <c r="D3488" s="182" t="s">
        <v>445</v>
      </c>
      <c r="E3488" s="183" t="s">
        <v>6681</v>
      </c>
      <c r="F3488" s="182" t="s">
        <v>6682</v>
      </c>
      <c r="G3488" s="196">
        <f>'6. Staff time'!R185</f>
        <v>0</v>
      </c>
    </row>
    <row r="3489" spans="1:7" x14ac:dyDescent="0.3">
      <c r="A3489" s="181">
        <v>3488</v>
      </c>
      <c r="B3489" s="181" t="str">
        <f t="shared" si="78"/>
        <v>0-6.19-35</v>
      </c>
      <c r="C3489" s="182">
        <f>'1. General information'!$R$8</f>
        <v>0</v>
      </c>
      <c r="D3489" s="182" t="s">
        <v>445</v>
      </c>
      <c r="E3489" s="183" t="s">
        <v>6683</v>
      </c>
      <c r="F3489" s="182" t="s">
        <v>6684</v>
      </c>
      <c r="G3489" s="196">
        <f>'6. Staff time'!R186</f>
        <v>0</v>
      </c>
    </row>
    <row r="3490" spans="1:7" x14ac:dyDescent="0.3">
      <c r="A3490" s="181">
        <v>3489</v>
      </c>
      <c r="B3490" s="181" t="str">
        <f t="shared" si="78"/>
        <v>0-6.19-36</v>
      </c>
      <c r="C3490" s="182">
        <f>'1. General information'!$R$8</f>
        <v>0</v>
      </c>
      <c r="D3490" s="182" t="s">
        <v>445</v>
      </c>
      <c r="E3490" s="183" t="s">
        <v>6685</v>
      </c>
      <c r="F3490" s="182" t="s">
        <v>6686</v>
      </c>
      <c r="G3490" s="196">
        <f>'6. Staff time'!R187</f>
        <v>0</v>
      </c>
    </row>
    <row r="3491" spans="1:7" x14ac:dyDescent="0.3">
      <c r="A3491" s="181">
        <v>3490</v>
      </c>
      <c r="B3491" s="181" t="str">
        <f t="shared" si="78"/>
        <v>0-6.19-37</v>
      </c>
      <c r="C3491" s="182">
        <f>'1. General information'!$R$8</f>
        <v>0</v>
      </c>
      <c r="D3491" s="182" t="s">
        <v>445</v>
      </c>
      <c r="E3491" s="183" t="s">
        <v>6687</v>
      </c>
      <c r="F3491" s="182" t="s">
        <v>6688</v>
      </c>
      <c r="G3491" s="196">
        <f>'6. Staff time'!R188</f>
        <v>0</v>
      </c>
    </row>
    <row r="3492" spans="1:7" x14ac:dyDescent="0.3">
      <c r="A3492" s="181">
        <v>3491</v>
      </c>
      <c r="B3492" s="181" t="str">
        <f t="shared" si="78"/>
        <v>0-6.19-38</v>
      </c>
      <c r="C3492" s="182">
        <f>'1. General information'!$R$8</f>
        <v>0</v>
      </c>
      <c r="D3492" s="182" t="s">
        <v>445</v>
      </c>
      <c r="E3492" s="183" t="s">
        <v>6689</v>
      </c>
      <c r="F3492" s="182" t="s">
        <v>6690</v>
      </c>
      <c r="G3492" s="196">
        <f>'6. Staff time'!R189</f>
        <v>0</v>
      </c>
    </row>
    <row r="3493" spans="1:7" x14ac:dyDescent="0.3">
      <c r="A3493" s="181">
        <v>3492</v>
      </c>
      <c r="B3493" s="181" t="str">
        <f t="shared" si="78"/>
        <v>0-6.19-39</v>
      </c>
      <c r="C3493" s="182">
        <f>'1. General information'!$R$8</f>
        <v>0</v>
      </c>
      <c r="D3493" s="182" t="s">
        <v>445</v>
      </c>
      <c r="E3493" s="183" t="s">
        <v>6691</v>
      </c>
      <c r="F3493" s="182" t="s">
        <v>6692</v>
      </c>
      <c r="G3493" s="196">
        <f>'6. Staff time'!R190</f>
        <v>0</v>
      </c>
    </row>
    <row r="3494" spans="1:7" x14ac:dyDescent="0.3">
      <c r="A3494" s="181">
        <v>3493</v>
      </c>
      <c r="B3494" s="181" t="str">
        <f t="shared" si="78"/>
        <v>0-6.19-40</v>
      </c>
      <c r="C3494" s="182">
        <f>'1. General information'!$R$8</f>
        <v>0</v>
      </c>
      <c r="D3494" s="182" t="s">
        <v>445</v>
      </c>
      <c r="E3494" s="183" t="s">
        <v>6693</v>
      </c>
      <c r="F3494" s="182" t="s">
        <v>6694</v>
      </c>
      <c r="G3494" s="196">
        <f>'6. Staff time'!R191</f>
        <v>0</v>
      </c>
    </row>
    <row r="3495" spans="1:7" x14ac:dyDescent="0.3">
      <c r="A3495" s="181">
        <v>3494</v>
      </c>
      <c r="B3495" s="181" t="str">
        <f t="shared" si="78"/>
        <v>0-6.19-41</v>
      </c>
      <c r="C3495" s="182">
        <f>'1. General information'!$R$8</f>
        <v>0</v>
      </c>
      <c r="D3495" s="182" t="s">
        <v>445</v>
      </c>
      <c r="E3495" s="183" t="s">
        <v>6695</v>
      </c>
      <c r="F3495" s="182" t="s">
        <v>6696</v>
      </c>
      <c r="G3495" s="196">
        <f>'6. Staff time'!R192</f>
        <v>0</v>
      </c>
    </row>
    <row r="3496" spans="1:7" x14ac:dyDescent="0.3">
      <c r="A3496" s="181">
        <v>3495</v>
      </c>
      <c r="B3496" s="181" t="str">
        <f t="shared" si="78"/>
        <v>0-6.19-42</v>
      </c>
      <c r="C3496" s="182">
        <f>'1. General information'!$R$8</f>
        <v>0</v>
      </c>
      <c r="D3496" s="182" t="s">
        <v>445</v>
      </c>
      <c r="E3496" s="183" t="s">
        <v>6697</v>
      </c>
      <c r="F3496" s="182" t="s">
        <v>6698</v>
      </c>
      <c r="G3496" s="196">
        <f>'6. Staff time'!R193</f>
        <v>0</v>
      </c>
    </row>
    <row r="3497" spans="1:7" x14ac:dyDescent="0.3">
      <c r="A3497" s="181">
        <v>3496</v>
      </c>
      <c r="B3497" s="181" t="str">
        <f t="shared" si="78"/>
        <v>0-6.19-43</v>
      </c>
      <c r="C3497" s="182">
        <f>'1. General information'!$R$8</f>
        <v>0</v>
      </c>
      <c r="D3497" s="182" t="s">
        <v>445</v>
      </c>
      <c r="E3497" s="183" t="s">
        <v>6699</v>
      </c>
      <c r="F3497" s="182" t="s">
        <v>6700</v>
      </c>
      <c r="G3497" s="196">
        <f>'6. Staff time'!R194</f>
        <v>0</v>
      </c>
    </row>
    <row r="3498" spans="1:7" x14ac:dyDescent="0.3">
      <c r="A3498" s="181">
        <v>3497</v>
      </c>
      <c r="B3498" s="181" t="str">
        <f t="shared" si="78"/>
        <v>0-6.19-44</v>
      </c>
      <c r="C3498" s="182">
        <f>'1. General information'!$R$8</f>
        <v>0</v>
      </c>
      <c r="D3498" s="182" t="s">
        <v>445</v>
      </c>
      <c r="E3498" s="183" t="s">
        <v>6701</v>
      </c>
      <c r="F3498" s="182" t="s">
        <v>6702</v>
      </c>
      <c r="G3498" s="196">
        <f>'6. Staff time'!R195</f>
        <v>0</v>
      </c>
    </row>
    <row r="3499" spans="1:7" x14ac:dyDescent="0.3">
      <c r="A3499" s="181">
        <v>3498</v>
      </c>
      <c r="B3499" s="181" t="str">
        <f t="shared" si="78"/>
        <v>0-6.19-45</v>
      </c>
      <c r="C3499" s="182">
        <f>'1. General information'!$R$8</f>
        <v>0</v>
      </c>
      <c r="D3499" s="182" t="s">
        <v>445</v>
      </c>
      <c r="E3499" s="183" t="s">
        <v>6703</v>
      </c>
      <c r="F3499" s="182" t="s">
        <v>6704</v>
      </c>
      <c r="G3499" s="196">
        <f>'6. Staff time'!R196</f>
        <v>0</v>
      </c>
    </row>
    <row r="3500" spans="1:7" x14ac:dyDescent="0.3">
      <c r="A3500" s="181">
        <v>3499</v>
      </c>
      <c r="B3500" s="181" t="str">
        <f t="shared" si="78"/>
        <v>0-6.19-46</v>
      </c>
      <c r="C3500" s="182">
        <f>'1. General information'!$R$8</f>
        <v>0</v>
      </c>
      <c r="D3500" s="182" t="s">
        <v>445</v>
      </c>
      <c r="E3500" s="183" t="s">
        <v>6705</v>
      </c>
      <c r="F3500" s="182" t="s">
        <v>6706</v>
      </c>
      <c r="G3500" s="196">
        <f>'6. Staff time'!R197</f>
        <v>0</v>
      </c>
    </row>
    <row r="3501" spans="1:7" x14ac:dyDescent="0.3">
      <c r="A3501" s="181">
        <v>3500</v>
      </c>
      <c r="B3501" s="181" t="str">
        <f t="shared" si="78"/>
        <v>0-6.19-47</v>
      </c>
      <c r="C3501" s="182">
        <f>'1. General information'!$R$8</f>
        <v>0</v>
      </c>
      <c r="D3501" s="182" t="s">
        <v>445</v>
      </c>
      <c r="E3501" s="183" t="s">
        <v>6707</v>
      </c>
      <c r="F3501" s="182" t="s">
        <v>6708</v>
      </c>
      <c r="G3501" s="196">
        <f>'6. Staff time'!R198</f>
        <v>0</v>
      </c>
    </row>
    <row r="3502" spans="1:7" x14ac:dyDescent="0.3">
      <c r="A3502" s="181">
        <v>3501</v>
      </c>
      <c r="B3502" s="181" t="str">
        <f t="shared" si="78"/>
        <v>0-6.19-48</v>
      </c>
      <c r="C3502" s="182">
        <f>'1. General information'!$R$8</f>
        <v>0</v>
      </c>
      <c r="D3502" s="182" t="s">
        <v>445</v>
      </c>
      <c r="E3502" s="183" t="s">
        <v>6709</v>
      </c>
      <c r="F3502" s="182" t="s">
        <v>6710</v>
      </c>
      <c r="G3502" s="196">
        <f>'6. Staff time'!R199</f>
        <v>0</v>
      </c>
    </row>
    <row r="3503" spans="1:7" x14ac:dyDescent="0.3">
      <c r="A3503" s="181">
        <v>3502</v>
      </c>
      <c r="B3503" s="181" t="str">
        <f t="shared" si="78"/>
        <v>0-6.19-49</v>
      </c>
      <c r="C3503" s="182">
        <f>'1. General information'!$R$8</f>
        <v>0</v>
      </c>
      <c r="D3503" s="182" t="s">
        <v>445</v>
      </c>
      <c r="E3503" s="183" t="s">
        <v>6711</v>
      </c>
      <c r="F3503" s="182" t="s">
        <v>6712</v>
      </c>
      <c r="G3503" s="196">
        <f>'6. Staff time'!R200</f>
        <v>0</v>
      </c>
    </row>
    <row r="3504" spans="1:7" x14ac:dyDescent="0.3">
      <c r="A3504" s="181">
        <v>3503</v>
      </c>
      <c r="B3504" s="181" t="str">
        <f t="shared" si="78"/>
        <v>0-6.19-50</v>
      </c>
      <c r="C3504" s="182">
        <f>'1. General information'!$R$8</f>
        <v>0</v>
      </c>
      <c r="D3504" s="182" t="s">
        <v>445</v>
      </c>
      <c r="E3504" s="183" t="s">
        <v>6713</v>
      </c>
      <c r="F3504" s="182" t="s">
        <v>6714</v>
      </c>
      <c r="G3504" s="196">
        <f>'6. Staff time'!R201</f>
        <v>0</v>
      </c>
    </row>
    <row r="3505" spans="1:7" x14ac:dyDescent="0.3">
      <c r="A3505" s="181">
        <v>3504</v>
      </c>
      <c r="B3505" s="181" t="str">
        <f t="shared" si="78"/>
        <v>0-6.19-51</v>
      </c>
      <c r="C3505" s="182">
        <f>'1. General information'!$R$8</f>
        <v>0</v>
      </c>
      <c r="D3505" s="182" t="s">
        <v>445</v>
      </c>
      <c r="E3505" s="183" t="s">
        <v>6715</v>
      </c>
      <c r="F3505" s="182" t="s">
        <v>6716</v>
      </c>
      <c r="G3505" s="196">
        <f>'6. Staff time'!R202</f>
        <v>0</v>
      </c>
    </row>
    <row r="3506" spans="1:7" x14ac:dyDescent="0.3">
      <c r="A3506" s="181">
        <v>3505</v>
      </c>
      <c r="B3506" s="181" t="str">
        <f t="shared" si="78"/>
        <v>0-6.19-52</v>
      </c>
      <c r="C3506" s="182">
        <f>'1. General information'!$R$8</f>
        <v>0</v>
      </c>
      <c r="D3506" s="182" t="s">
        <v>445</v>
      </c>
      <c r="E3506" s="183" t="s">
        <v>6717</v>
      </c>
      <c r="F3506" s="182" t="s">
        <v>6718</v>
      </c>
      <c r="G3506" s="196">
        <f>'6. Staff time'!R203</f>
        <v>0</v>
      </c>
    </row>
    <row r="3507" spans="1:7" x14ac:dyDescent="0.3">
      <c r="A3507" s="181">
        <v>3506</v>
      </c>
      <c r="B3507" s="181" t="str">
        <f t="shared" si="78"/>
        <v>0-6.19-53</v>
      </c>
      <c r="C3507" s="182">
        <f>'1. General information'!$R$8</f>
        <v>0</v>
      </c>
      <c r="D3507" s="182" t="s">
        <v>445</v>
      </c>
      <c r="E3507" s="183" t="s">
        <v>6719</v>
      </c>
      <c r="F3507" s="182" t="s">
        <v>6720</v>
      </c>
      <c r="G3507" s="196">
        <f>'6. Staff time'!R204</f>
        <v>0</v>
      </c>
    </row>
    <row r="3508" spans="1:7" x14ac:dyDescent="0.3">
      <c r="A3508" s="181">
        <v>3507</v>
      </c>
      <c r="B3508" s="181" t="str">
        <f t="shared" ref="B3508:B3571" si="79">CONCATENATE(LEFT(C3508,2),"-",E3508)</f>
        <v>0-6.19-54</v>
      </c>
      <c r="C3508" s="182">
        <f>'1. General information'!$R$8</f>
        <v>0</v>
      </c>
      <c r="D3508" s="182" t="s">
        <v>445</v>
      </c>
      <c r="E3508" s="183" t="s">
        <v>6721</v>
      </c>
      <c r="F3508" s="182" t="s">
        <v>6722</v>
      </c>
      <c r="G3508" s="196">
        <f>'6. Staff time'!R205</f>
        <v>0</v>
      </c>
    </row>
    <row r="3509" spans="1:7" x14ac:dyDescent="0.3">
      <c r="A3509" s="181">
        <v>3508</v>
      </c>
      <c r="B3509" s="181" t="str">
        <f t="shared" si="79"/>
        <v>0-6.19-55</v>
      </c>
      <c r="C3509" s="182">
        <f>'1. General information'!$R$8</f>
        <v>0</v>
      </c>
      <c r="D3509" s="182" t="s">
        <v>445</v>
      </c>
      <c r="E3509" s="183" t="s">
        <v>6723</v>
      </c>
      <c r="F3509" s="182" t="s">
        <v>6724</v>
      </c>
      <c r="G3509" s="196">
        <f>'6. Staff time'!R206</f>
        <v>0</v>
      </c>
    </row>
    <row r="3510" spans="1:7" x14ac:dyDescent="0.3">
      <c r="A3510" s="181">
        <v>3509</v>
      </c>
      <c r="B3510" s="181" t="str">
        <f t="shared" si="79"/>
        <v>0-6.19-56</v>
      </c>
      <c r="C3510" s="182">
        <f>'1. General information'!$R$8</f>
        <v>0</v>
      </c>
      <c r="D3510" s="182" t="s">
        <v>445</v>
      </c>
      <c r="E3510" s="183" t="s">
        <v>6725</v>
      </c>
      <c r="F3510" s="182" t="s">
        <v>6726</v>
      </c>
      <c r="G3510" s="196">
        <f>'6. Staff time'!R207</f>
        <v>0</v>
      </c>
    </row>
    <row r="3511" spans="1:7" x14ac:dyDescent="0.3">
      <c r="A3511" s="181">
        <v>3510</v>
      </c>
      <c r="B3511" s="181" t="str">
        <f t="shared" si="79"/>
        <v>0-6.19-57</v>
      </c>
      <c r="C3511" s="182">
        <f>'1. General information'!$R$8</f>
        <v>0</v>
      </c>
      <c r="D3511" s="182" t="s">
        <v>445</v>
      </c>
      <c r="E3511" s="183" t="s">
        <v>6727</v>
      </c>
      <c r="F3511" s="182" t="s">
        <v>6728</v>
      </c>
      <c r="G3511" s="196">
        <f>'6. Staff time'!R208</f>
        <v>0</v>
      </c>
    </row>
    <row r="3512" spans="1:7" x14ac:dyDescent="0.3">
      <c r="A3512" s="181">
        <v>3511</v>
      </c>
      <c r="B3512" s="181" t="str">
        <f t="shared" si="79"/>
        <v>0-6.19-58</v>
      </c>
      <c r="C3512" s="182">
        <f>'1. General information'!$R$8</f>
        <v>0</v>
      </c>
      <c r="D3512" s="182" t="s">
        <v>445</v>
      </c>
      <c r="E3512" s="183" t="s">
        <v>6729</v>
      </c>
      <c r="F3512" s="182" t="s">
        <v>6730</v>
      </c>
      <c r="G3512" s="196">
        <f>'6. Staff time'!R209</f>
        <v>0</v>
      </c>
    </row>
    <row r="3513" spans="1:7" x14ac:dyDescent="0.3">
      <c r="A3513" s="181">
        <v>3512</v>
      </c>
      <c r="B3513" s="181" t="str">
        <f t="shared" si="79"/>
        <v>0-6.19-59</v>
      </c>
      <c r="C3513" s="182">
        <f>'1. General information'!$R$8</f>
        <v>0</v>
      </c>
      <c r="D3513" s="182" t="s">
        <v>445</v>
      </c>
      <c r="E3513" s="183" t="s">
        <v>6731</v>
      </c>
      <c r="F3513" s="182" t="s">
        <v>6732</v>
      </c>
      <c r="G3513" s="196">
        <f>'6. Staff time'!R210</f>
        <v>0</v>
      </c>
    </row>
    <row r="3514" spans="1:7" x14ac:dyDescent="0.3">
      <c r="A3514" s="181">
        <v>3513</v>
      </c>
      <c r="B3514" s="181" t="str">
        <f t="shared" si="79"/>
        <v>0-6.19-60</v>
      </c>
      <c r="C3514" s="182">
        <f>'1. General information'!$R$8</f>
        <v>0</v>
      </c>
      <c r="D3514" s="182" t="s">
        <v>445</v>
      </c>
      <c r="E3514" s="183" t="s">
        <v>6733</v>
      </c>
      <c r="F3514" s="182" t="s">
        <v>6734</v>
      </c>
      <c r="G3514" s="196">
        <f>'6. Staff time'!R211</f>
        <v>0</v>
      </c>
    </row>
    <row r="3515" spans="1:7" x14ac:dyDescent="0.3">
      <c r="A3515" s="181">
        <v>3514</v>
      </c>
      <c r="B3515" s="181" t="str">
        <f t="shared" si="79"/>
        <v>0-6.19-61</v>
      </c>
      <c r="C3515" s="182">
        <f>'1. General information'!$R$8</f>
        <v>0</v>
      </c>
      <c r="D3515" s="182" t="s">
        <v>445</v>
      </c>
      <c r="E3515" s="183" t="s">
        <v>6735</v>
      </c>
      <c r="F3515" s="182" t="s">
        <v>6736</v>
      </c>
      <c r="G3515" s="196">
        <f>'6. Staff time'!R212</f>
        <v>0</v>
      </c>
    </row>
    <row r="3516" spans="1:7" x14ac:dyDescent="0.3">
      <c r="A3516" s="181">
        <v>3515</v>
      </c>
      <c r="B3516" s="181" t="str">
        <f t="shared" si="79"/>
        <v>0-6.19-62</v>
      </c>
      <c r="C3516" s="182">
        <f>'1. General information'!$R$8</f>
        <v>0</v>
      </c>
      <c r="D3516" s="182" t="s">
        <v>445</v>
      </c>
      <c r="E3516" s="183" t="s">
        <v>6737</v>
      </c>
      <c r="F3516" s="182" t="s">
        <v>6738</v>
      </c>
      <c r="G3516" s="196">
        <f>'6. Staff time'!R213</f>
        <v>0</v>
      </c>
    </row>
    <row r="3517" spans="1:7" x14ac:dyDescent="0.3">
      <c r="A3517" s="181">
        <v>3516</v>
      </c>
      <c r="B3517" s="181" t="str">
        <f t="shared" si="79"/>
        <v>0-6.19-63</v>
      </c>
      <c r="C3517" s="182">
        <f>'1. General information'!$R$8</f>
        <v>0</v>
      </c>
      <c r="D3517" s="182" t="s">
        <v>445</v>
      </c>
      <c r="E3517" s="183" t="s">
        <v>6739</v>
      </c>
      <c r="F3517" s="182" t="s">
        <v>6740</v>
      </c>
      <c r="G3517" s="196">
        <f>'6. Staff time'!R214</f>
        <v>0</v>
      </c>
    </row>
    <row r="3518" spans="1:7" x14ac:dyDescent="0.3">
      <c r="A3518" s="181">
        <v>3517</v>
      </c>
      <c r="B3518" s="181" t="str">
        <f t="shared" si="79"/>
        <v>0-6.19-64</v>
      </c>
      <c r="C3518" s="182">
        <f>'1. General information'!$R$8</f>
        <v>0</v>
      </c>
      <c r="D3518" s="182" t="s">
        <v>445</v>
      </c>
      <c r="E3518" s="183" t="s">
        <v>6741</v>
      </c>
      <c r="F3518" s="182" t="s">
        <v>6742</v>
      </c>
      <c r="G3518" s="196">
        <f>'6. Staff time'!R215</f>
        <v>0</v>
      </c>
    </row>
    <row r="3519" spans="1:7" x14ac:dyDescent="0.3">
      <c r="A3519" s="181">
        <v>3518</v>
      </c>
      <c r="B3519" s="181" t="str">
        <f t="shared" si="79"/>
        <v>0-6.19-65</v>
      </c>
      <c r="C3519" s="182">
        <f>'1. General information'!$R$8</f>
        <v>0</v>
      </c>
      <c r="D3519" s="182" t="s">
        <v>445</v>
      </c>
      <c r="E3519" s="183" t="s">
        <v>6743</v>
      </c>
      <c r="F3519" s="182" t="s">
        <v>6744</v>
      </c>
      <c r="G3519" s="196">
        <f>'6. Staff time'!R216</f>
        <v>0</v>
      </c>
    </row>
    <row r="3520" spans="1:7" x14ac:dyDescent="0.3">
      <c r="A3520" s="181">
        <v>3519</v>
      </c>
      <c r="B3520" s="181" t="str">
        <f t="shared" si="79"/>
        <v>0-6.19-66</v>
      </c>
      <c r="C3520" s="182">
        <f>'1. General information'!$R$8</f>
        <v>0</v>
      </c>
      <c r="D3520" s="182" t="s">
        <v>445</v>
      </c>
      <c r="E3520" s="183" t="s">
        <v>6745</v>
      </c>
      <c r="F3520" s="182" t="s">
        <v>6746</v>
      </c>
      <c r="G3520" s="196">
        <f>'6. Staff time'!R217</f>
        <v>0</v>
      </c>
    </row>
    <row r="3521" spans="1:7" x14ac:dyDescent="0.3">
      <c r="A3521" s="181">
        <v>3520</v>
      </c>
      <c r="B3521" s="181" t="str">
        <f t="shared" si="79"/>
        <v>0-6.19-67</v>
      </c>
      <c r="C3521" s="182">
        <f>'1. General information'!$R$8</f>
        <v>0</v>
      </c>
      <c r="D3521" s="182" t="s">
        <v>445</v>
      </c>
      <c r="E3521" s="183" t="s">
        <v>6747</v>
      </c>
      <c r="F3521" s="182" t="s">
        <v>6748</v>
      </c>
      <c r="G3521" s="196">
        <f>'6. Staff time'!R218</f>
        <v>0</v>
      </c>
    </row>
    <row r="3522" spans="1:7" x14ac:dyDescent="0.3">
      <c r="A3522" s="181">
        <v>3521</v>
      </c>
      <c r="B3522" s="181" t="str">
        <f t="shared" si="79"/>
        <v>0-6.19-68</v>
      </c>
      <c r="C3522" s="182">
        <f>'1. General information'!$R$8</f>
        <v>0</v>
      </c>
      <c r="D3522" s="182" t="s">
        <v>445</v>
      </c>
      <c r="E3522" s="183" t="s">
        <v>6749</v>
      </c>
      <c r="F3522" s="182" t="s">
        <v>6750</v>
      </c>
      <c r="G3522" s="196">
        <f>'6. Staff time'!R219</f>
        <v>0</v>
      </c>
    </row>
    <row r="3523" spans="1:7" x14ac:dyDescent="0.3">
      <c r="A3523" s="181">
        <v>3522</v>
      </c>
      <c r="B3523" s="181" t="str">
        <f t="shared" si="79"/>
        <v>0-6.19-69</v>
      </c>
      <c r="C3523" s="182">
        <f>'1. General information'!$R$8</f>
        <v>0</v>
      </c>
      <c r="D3523" s="182" t="s">
        <v>445</v>
      </c>
      <c r="E3523" s="183" t="s">
        <v>6751</v>
      </c>
      <c r="F3523" s="182" t="s">
        <v>6752</v>
      </c>
      <c r="G3523" s="196">
        <f>'6. Staff time'!R220</f>
        <v>0</v>
      </c>
    </row>
    <row r="3524" spans="1:7" x14ac:dyDescent="0.3">
      <c r="A3524" s="181">
        <v>3523</v>
      </c>
      <c r="B3524" s="181" t="str">
        <f t="shared" si="79"/>
        <v>0-6.19-70</v>
      </c>
      <c r="C3524" s="182">
        <f>'1. General information'!$R$8</f>
        <v>0</v>
      </c>
      <c r="D3524" s="182" t="s">
        <v>445</v>
      </c>
      <c r="E3524" s="183" t="s">
        <v>6753</v>
      </c>
      <c r="F3524" s="182" t="s">
        <v>6754</v>
      </c>
      <c r="G3524" s="196">
        <f>'6. Staff time'!R221</f>
        <v>0</v>
      </c>
    </row>
    <row r="3525" spans="1:7" x14ac:dyDescent="0.3">
      <c r="A3525" s="181">
        <v>3524</v>
      </c>
      <c r="B3525" s="181" t="str">
        <f t="shared" si="79"/>
        <v>0-6.19-71</v>
      </c>
      <c r="C3525" s="182">
        <f>'1. General information'!$R$8</f>
        <v>0</v>
      </c>
      <c r="D3525" s="182" t="s">
        <v>445</v>
      </c>
      <c r="E3525" s="183" t="s">
        <v>6755</v>
      </c>
      <c r="F3525" s="182" t="s">
        <v>6756</v>
      </c>
      <c r="G3525" s="196">
        <f>'6. Staff time'!R222</f>
        <v>0</v>
      </c>
    </row>
    <row r="3526" spans="1:7" x14ac:dyDescent="0.3">
      <c r="A3526" s="181">
        <v>3525</v>
      </c>
      <c r="B3526" s="181" t="str">
        <f t="shared" si="79"/>
        <v>0-6.19-72</v>
      </c>
      <c r="C3526" s="182">
        <f>'1. General information'!$R$8</f>
        <v>0</v>
      </c>
      <c r="D3526" s="182" t="s">
        <v>445</v>
      </c>
      <c r="E3526" s="183" t="s">
        <v>6757</v>
      </c>
      <c r="F3526" s="182" t="s">
        <v>6758</v>
      </c>
      <c r="G3526" s="196">
        <f>'6. Staff time'!R223</f>
        <v>0</v>
      </c>
    </row>
    <row r="3527" spans="1:7" x14ac:dyDescent="0.3">
      <c r="A3527" s="181">
        <v>3526</v>
      </c>
      <c r="B3527" s="181" t="str">
        <f t="shared" si="79"/>
        <v>0-6.19-73</v>
      </c>
      <c r="C3527" s="182">
        <f>'1. General information'!$R$8</f>
        <v>0</v>
      </c>
      <c r="D3527" s="182" t="s">
        <v>445</v>
      </c>
      <c r="E3527" s="183" t="s">
        <v>6759</v>
      </c>
      <c r="F3527" s="182" t="s">
        <v>6760</v>
      </c>
      <c r="G3527" s="196">
        <f>'6. Staff time'!R224</f>
        <v>0</v>
      </c>
    </row>
    <row r="3528" spans="1:7" x14ac:dyDescent="0.3">
      <c r="A3528" s="181">
        <v>3527</v>
      </c>
      <c r="B3528" s="181" t="str">
        <f t="shared" si="79"/>
        <v>0-6.19-74</v>
      </c>
      <c r="C3528" s="182">
        <f>'1. General information'!$R$8</f>
        <v>0</v>
      </c>
      <c r="D3528" s="182" t="s">
        <v>445</v>
      </c>
      <c r="E3528" s="183" t="s">
        <v>6761</v>
      </c>
      <c r="F3528" s="182" t="s">
        <v>6762</v>
      </c>
      <c r="G3528" s="196">
        <f>'6. Staff time'!R225</f>
        <v>0</v>
      </c>
    </row>
    <row r="3529" spans="1:7" x14ac:dyDescent="0.3">
      <c r="A3529" s="181">
        <v>3528</v>
      </c>
      <c r="B3529" s="181" t="str">
        <f t="shared" si="79"/>
        <v>0-6.19-75</v>
      </c>
      <c r="C3529" s="182">
        <f>'1. General information'!$R$8</f>
        <v>0</v>
      </c>
      <c r="D3529" s="182" t="s">
        <v>445</v>
      </c>
      <c r="E3529" s="183" t="s">
        <v>6763</v>
      </c>
      <c r="F3529" s="182" t="s">
        <v>6764</v>
      </c>
      <c r="G3529" s="196">
        <f>'6. Staff time'!R226</f>
        <v>0</v>
      </c>
    </row>
    <row r="3530" spans="1:7" x14ac:dyDescent="0.3">
      <c r="A3530" s="181">
        <v>3529</v>
      </c>
      <c r="B3530" s="181" t="str">
        <f t="shared" si="79"/>
        <v>0-6.19-76</v>
      </c>
      <c r="C3530" s="182">
        <f>'1. General information'!$R$8</f>
        <v>0</v>
      </c>
      <c r="D3530" s="182" t="s">
        <v>445</v>
      </c>
      <c r="E3530" s="183" t="s">
        <v>6765</v>
      </c>
      <c r="F3530" s="182" t="s">
        <v>6766</v>
      </c>
      <c r="G3530" s="196">
        <f>'6. Staff time'!R227</f>
        <v>0</v>
      </c>
    </row>
    <row r="3531" spans="1:7" x14ac:dyDescent="0.3">
      <c r="A3531" s="181">
        <v>3530</v>
      </c>
      <c r="B3531" s="181" t="str">
        <f t="shared" si="79"/>
        <v>0-6.19-77</v>
      </c>
      <c r="C3531" s="182">
        <f>'1. General information'!$R$8</f>
        <v>0</v>
      </c>
      <c r="D3531" s="182" t="s">
        <v>445</v>
      </c>
      <c r="E3531" s="183" t="s">
        <v>6767</v>
      </c>
      <c r="F3531" s="182" t="s">
        <v>6768</v>
      </c>
      <c r="G3531" s="196">
        <f>'6. Staff time'!R228</f>
        <v>0</v>
      </c>
    </row>
    <row r="3532" spans="1:7" x14ac:dyDescent="0.3">
      <c r="A3532" s="181">
        <v>3531</v>
      </c>
      <c r="B3532" s="181" t="str">
        <f t="shared" si="79"/>
        <v>0-6.19-78</v>
      </c>
      <c r="C3532" s="182">
        <f>'1. General information'!$R$8</f>
        <v>0</v>
      </c>
      <c r="D3532" s="182" t="s">
        <v>445</v>
      </c>
      <c r="E3532" s="183" t="s">
        <v>6769</v>
      </c>
      <c r="F3532" s="182" t="s">
        <v>6770</v>
      </c>
      <c r="G3532" s="196">
        <f>'6. Staff time'!R229</f>
        <v>0</v>
      </c>
    </row>
    <row r="3533" spans="1:7" x14ac:dyDescent="0.3">
      <c r="A3533" s="181">
        <v>3532</v>
      </c>
      <c r="B3533" s="181" t="str">
        <f t="shared" si="79"/>
        <v>0-6.19-79</v>
      </c>
      <c r="C3533" s="182">
        <f>'1. General information'!$R$8</f>
        <v>0</v>
      </c>
      <c r="D3533" s="182" t="s">
        <v>445</v>
      </c>
      <c r="E3533" s="183" t="s">
        <v>6771</v>
      </c>
      <c r="F3533" s="182" t="s">
        <v>6772</v>
      </c>
      <c r="G3533" s="196">
        <f>'6. Staff time'!R230</f>
        <v>0</v>
      </c>
    </row>
    <row r="3534" spans="1:7" x14ac:dyDescent="0.3">
      <c r="A3534" s="181">
        <v>3533</v>
      </c>
      <c r="B3534" s="181" t="str">
        <f t="shared" si="79"/>
        <v>0-6.19-80</v>
      </c>
      <c r="C3534" s="182">
        <f>'1. General information'!$R$8</f>
        <v>0</v>
      </c>
      <c r="D3534" s="182" t="s">
        <v>445</v>
      </c>
      <c r="E3534" s="183" t="s">
        <v>6773</v>
      </c>
      <c r="F3534" s="182" t="s">
        <v>6774</v>
      </c>
      <c r="G3534" s="196">
        <f>'6. Staff time'!R231</f>
        <v>0</v>
      </c>
    </row>
    <row r="3535" spans="1:7" x14ac:dyDescent="0.3">
      <c r="A3535" s="181">
        <v>3534</v>
      </c>
      <c r="B3535" s="181" t="str">
        <f t="shared" si="79"/>
        <v>0-6.19-81</v>
      </c>
      <c r="C3535" s="182">
        <f>'1. General information'!$R$8</f>
        <v>0</v>
      </c>
      <c r="D3535" s="182" t="s">
        <v>445</v>
      </c>
      <c r="E3535" s="183" t="s">
        <v>6775</v>
      </c>
      <c r="F3535" s="182" t="s">
        <v>6776</v>
      </c>
      <c r="G3535" s="196">
        <f>'6. Staff time'!R232</f>
        <v>0</v>
      </c>
    </row>
    <row r="3536" spans="1:7" x14ac:dyDescent="0.3">
      <c r="A3536" s="181">
        <v>3535</v>
      </c>
      <c r="B3536" s="181" t="str">
        <f t="shared" si="79"/>
        <v>0-6.19-82</v>
      </c>
      <c r="C3536" s="182">
        <f>'1. General information'!$R$8</f>
        <v>0</v>
      </c>
      <c r="D3536" s="182" t="s">
        <v>445</v>
      </c>
      <c r="E3536" s="183" t="s">
        <v>6777</v>
      </c>
      <c r="F3536" s="182" t="s">
        <v>6778</v>
      </c>
      <c r="G3536" s="196">
        <f>'6. Staff time'!R233</f>
        <v>0</v>
      </c>
    </row>
    <row r="3537" spans="1:7" x14ac:dyDescent="0.3">
      <c r="A3537" s="181">
        <v>3536</v>
      </c>
      <c r="B3537" s="181" t="str">
        <f t="shared" si="79"/>
        <v>0-6.19-83</v>
      </c>
      <c r="C3537" s="182">
        <f>'1. General information'!$R$8</f>
        <v>0</v>
      </c>
      <c r="D3537" s="182" t="s">
        <v>445</v>
      </c>
      <c r="E3537" s="183" t="s">
        <v>6779</v>
      </c>
      <c r="F3537" s="182" t="s">
        <v>6780</v>
      </c>
      <c r="G3537" s="196">
        <f>'6. Staff time'!R234</f>
        <v>0</v>
      </c>
    </row>
    <row r="3538" spans="1:7" x14ac:dyDescent="0.3">
      <c r="A3538" s="181">
        <v>3537</v>
      </c>
      <c r="B3538" s="181" t="str">
        <f t="shared" si="79"/>
        <v>0-6.19-84</v>
      </c>
      <c r="C3538" s="182">
        <f>'1. General information'!$R$8</f>
        <v>0</v>
      </c>
      <c r="D3538" s="182" t="s">
        <v>445</v>
      </c>
      <c r="E3538" s="183" t="s">
        <v>6781</v>
      </c>
      <c r="F3538" s="182" t="s">
        <v>6782</v>
      </c>
      <c r="G3538" s="196">
        <f>'6. Staff time'!R235</f>
        <v>0</v>
      </c>
    </row>
    <row r="3539" spans="1:7" x14ac:dyDescent="0.3">
      <c r="A3539" s="181">
        <v>3538</v>
      </c>
      <c r="B3539" s="181" t="str">
        <f t="shared" si="79"/>
        <v>0-6.19-85</v>
      </c>
      <c r="C3539" s="182">
        <f>'1. General information'!$R$8</f>
        <v>0</v>
      </c>
      <c r="D3539" s="182" t="s">
        <v>445</v>
      </c>
      <c r="E3539" s="183" t="s">
        <v>6783</v>
      </c>
      <c r="F3539" s="182" t="s">
        <v>6784</v>
      </c>
      <c r="G3539" s="196">
        <f>'6. Staff time'!R236</f>
        <v>0</v>
      </c>
    </row>
    <row r="3540" spans="1:7" x14ac:dyDescent="0.3">
      <c r="A3540" s="181">
        <v>3539</v>
      </c>
      <c r="B3540" s="181" t="str">
        <f t="shared" si="79"/>
        <v>0-6.19-86</v>
      </c>
      <c r="C3540" s="182">
        <f>'1. General information'!$R$8</f>
        <v>0</v>
      </c>
      <c r="D3540" s="182" t="s">
        <v>445</v>
      </c>
      <c r="E3540" s="183" t="s">
        <v>6785</v>
      </c>
      <c r="F3540" s="182" t="s">
        <v>6786</v>
      </c>
      <c r="G3540" s="196">
        <f>'6. Staff time'!R237</f>
        <v>0</v>
      </c>
    </row>
    <row r="3541" spans="1:7" x14ac:dyDescent="0.3">
      <c r="A3541" s="181">
        <v>3540</v>
      </c>
      <c r="B3541" s="181" t="str">
        <f t="shared" si="79"/>
        <v>0-6.19-87</v>
      </c>
      <c r="C3541" s="182">
        <f>'1. General information'!$R$8</f>
        <v>0</v>
      </c>
      <c r="D3541" s="182" t="s">
        <v>445</v>
      </c>
      <c r="E3541" s="183" t="s">
        <v>6787</v>
      </c>
      <c r="F3541" s="182" t="s">
        <v>6788</v>
      </c>
      <c r="G3541" s="196">
        <f>'6. Staff time'!R238</f>
        <v>0</v>
      </c>
    </row>
    <row r="3542" spans="1:7" x14ac:dyDescent="0.3">
      <c r="A3542" s="181">
        <v>3541</v>
      </c>
      <c r="B3542" s="181" t="str">
        <f t="shared" si="79"/>
        <v>0-6.19-88</v>
      </c>
      <c r="C3542" s="182">
        <f>'1. General information'!$R$8</f>
        <v>0</v>
      </c>
      <c r="D3542" s="182" t="s">
        <v>445</v>
      </c>
      <c r="E3542" s="183" t="s">
        <v>6789</v>
      </c>
      <c r="F3542" s="182" t="s">
        <v>6790</v>
      </c>
      <c r="G3542" s="196">
        <f>'6. Staff time'!R239</f>
        <v>0</v>
      </c>
    </row>
    <row r="3543" spans="1:7" x14ac:dyDescent="0.3">
      <c r="A3543" s="181">
        <v>3542</v>
      </c>
      <c r="B3543" s="181" t="str">
        <f t="shared" si="79"/>
        <v>0-6.19-89</v>
      </c>
      <c r="C3543" s="182">
        <f>'1. General information'!$R$8</f>
        <v>0</v>
      </c>
      <c r="D3543" s="182" t="s">
        <v>445</v>
      </c>
      <c r="E3543" s="183" t="s">
        <v>6791</v>
      </c>
      <c r="F3543" s="182" t="s">
        <v>6792</v>
      </c>
      <c r="G3543" s="196">
        <f>'6. Staff time'!R240</f>
        <v>0</v>
      </c>
    </row>
    <row r="3544" spans="1:7" x14ac:dyDescent="0.3">
      <c r="A3544" s="181">
        <v>3543</v>
      </c>
      <c r="B3544" s="181" t="str">
        <f t="shared" si="79"/>
        <v>0-6.19-90</v>
      </c>
      <c r="C3544" s="182">
        <f>'1. General information'!$R$8</f>
        <v>0</v>
      </c>
      <c r="D3544" s="182" t="s">
        <v>445</v>
      </c>
      <c r="E3544" s="183" t="s">
        <v>6793</v>
      </c>
      <c r="F3544" s="182" t="s">
        <v>6794</v>
      </c>
      <c r="G3544" s="196">
        <f>'6. Staff time'!R241</f>
        <v>0</v>
      </c>
    </row>
    <row r="3545" spans="1:7" x14ac:dyDescent="0.3">
      <c r="A3545" s="181">
        <v>3544</v>
      </c>
      <c r="B3545" s="181" t="str">
        <f t="shared" si="79"/>
        <v>0-6.19-91</v>
      </c>
      <c r="C3545" s="182">
        <f>'1. General information'!$R$8</f>
        <v>0</v>
      </c>
      <c r="D3545" s="182" t="s">
        <v>445</v>
      </c>
      <c r="E3545" s="183" t="s">
        <v>6795</v>
      </c>
      <c r="F3545" s="182" t="s">
        <v>6796</v>
      </c>
      <c r="G3545" s="196">
        <f>'6. Staff time'!R242</f>
        <v>0</v>
      </c>
    </row>
    <row r="3546" spans="1:7" x14ac:dyDescent="0.3">
      <c r="A3546" s="181">
        <v>3545</v>
      </c>
      <c r="B3546" s="181" t="str">
        <f t="shared" si="79"/>
        <v>0-6.19-92</v>
      </c>
      <c r="C3546" s="182">
        <f>'1. General information'!$R$8</f>
        <v>0</v>
      </c>
      <c r="D3546" s="182" t="s">
        <v>445</v>
      </c>
      <c r="E3546" s="183" t="s">
        <v>6797</v>
      </c>
      <c r="F3546" s="182" t="s">
        <v>6798</v>
      </c>
      <c r="G3546" s="196">
        <f>'6. Staff time'!R243</f>
        <v>0</v>
      </c>
    </row>
    <row r="3547" spans="1:7" x14ac:dyDescent="0.3">
      <c r="A3547" s="181">
        <v>3546</v>
      </c>
      <c r="B3547" s="181" t="str">
        <f t="shared" si="79"/>
        <v>0-6.19-93</v>
      </c>
      <c r="C3547" s="182">
        <f>'1. General information'!$R$8</f>
        <v>0</v>
      </c>
      <c r="D3547" s="182" t="s">
        <v>445</v>
      </c>
      <c r="E3547" s="183" t="s">
        <v>6799</v>
      </c>
      <c r="F3547" s="182" t="s">
        <v>6800</v>
      </c>
      <c r="G3547" s="196">
        <f>'6. Staff time'!R244</f>
        <v>0</v>
      </c>
    </row>
    <row r="3548" spans="1:7" x14ac:dyDescent="0.3">
      <c r="A3548" s="181">
        <v>3547</v>
      </c>
      <c r="B3548" s="181" t="str">
        <f t="shared" si="79"/>
        <v>0-6.19-94</v>
      </c>
      <c r="C3548" s="182">
        <f>'1. General information'!$R$8</f>
        <v>0</v>
      </c>
      <c r="D3548" s="182" t="s">
        <v>445</v>
      </c>
      <c r="E3548" s="183" t="s">
        <v>6801</v>
      </c>
      <c r="F3548" s="182" t="s">
        <v>6802</v>
      </c>
      <c r="G3548" s="196">
        <f>'6. Staff time'!R245</f>
        <v>0</v>
      </c>
    </row>
    <row r="3549" spans="1:7" x14ac:dyDescent="0.3">
      <c r="A3549" s="181">
        <v>3548</v>
      </c>
      <c r="B3549" s="181" t="str">
        <f t="shared" si="79"/>
        <v>0-6.19-95</v>
      </c>
      <c r="C3549" s="182">
        <f>'1. General information'!$R$8</f>
        <v>0</v>
      </c>
      <c r="D3549" s="182" t="s">
        <v>445</v>
      </c>
      <c r="E3549" s="183" t="s">
        <v>6803</v>
      </c>
      <c r="F3549" s="182" t="s">
        <v>6804</v>
      </c>
      <c r="G3549" s="196">
        <f>'6. Staff time'!R246</f>
        <v>0</v>
      </c>
    </row>
    <row r="3550" spans="1:7" x14ac:dyDescent="0.3">
      <c r="A3550" s="181">
        <v>3549</v>
      </c>
      <c r="B3550" s="181" t="str">
        <f t="shared" si="79"/>
        <v>0-6.19-96</v>
      </c>
      <c r="C3550" s="182">
        <f>'1. General information'!$R$8</f>
        <v>0</v>
      </c>
      <c r="D3550" s="182" t="s">
        <v>445</v>
      </c>
      <c r="E3550" s="183" t="s">
        <v>6805</v>
      </c>
      <c r="F3550" s="182" t="s">
        <v>6806</v>
      </c>
      <c r="G3550" s="196">
        <f>'6. Staff time'!R247</f>
        <v>0</v>
      </c>
    </row>
    <row r="3551" spans="1:7" x14ac:dyDescent="0.3">
      <c r="A3551" s="181">
        <v>3550</v>
      </c>
      <c r="B3551" s="181" t="str">
        <f t="shared" si="79"/>
        <v>0-6.19-97</v>
      </c>
      <c r="C3551" s="182">
        <f>'1. General information'!$R$8</f>
        <v>0</v>
      </c>
      <c r="D3551" s="182" t="s">
        <v>445</v>
      </c>
      <c r="E3551" s="183" t="s">
        <v>6807</v>
      </c>
      <c r="F3551" s="182" t="s">
        <v>6808</v>
      </c>
      <c r="G3551" s="196">
        <f>'6. Staff time'!R248</f>
        <v>0</v>
      </c>
    </row>
    <row r="3552" spans="1:7" x14ac:dyDescent="0.3">
      <c r="A3552" s="181">
        <v>3551</v>
      </c>
      <c r="B3552" s="181" t="str">
        <f t="shared" si="79"/>
        <v>0-6.19-98</v>
      </c>
      <c r="C3552" s="182">
        <f>'1. General information'!$R$8</f>
        <v>0</v>
      </c>
      <c r="D3552" s="182" t="s">
        <v>445</v>
      </c>
      <c r="E3552" s="183" t="s">
        <v>6809</v>
      </c>
      <c r="F3552" s="182" t="s">
        <v>6810</v>
      </c>
      <c r="G3552" s="196">
        <f>'6. Staff time'!R249</f>
        <v>0</v>
      </c>
    </row>
    <row r="3553" spans="1:7" x14ac:dyDescent="0.3">
      <c r="A3553" s="181">
        <v>3552</v>
      </c>
      <c r="B3553" s="181" t="str">
        <f t="shared" si="79"/>
        <v>0-6.19-99</v>
      </c>
      <c r="C3553" s="182">
        <f>'1. General information'!$R$8</f>
        <v>0</v>
      </c>
      <c r="D3553" s="182" t="s">
        <v>445</v>
      </c>
      <c r="E3553" s="183" t="s">
        <v>6811</v>
      </c>
      <c r="F3553" s="182" t="s">
        <v>6812</v>
      </c>
      <c r="G3553" s="196">
        <f>'6. Staff time'!R250</f>
        <v>0</v>
      </c>
    </row>
    <row r="3554" spans="1:7" x14ac:dyDescent="0.3">
      <c r="A3554" s="181">
        <v>3553</v>
      </c>
      <c r="B3554" s="181" t="str">
        <f t="shared" si="79"/>
        <v>0-6.19-100</v>
      </c>
      <c r="C3554" s="182">
        <f>'1. General information'!$R$8</f>
        <v>0</v>
      </c>
      <c r="D3554" s="182" t="s">
        <v>445</v>
      </c>
      <c r="E3554" s="183" t="s">
        <v>6813</v>
      </c>
      <c r="F3554" s="182" t="s">
        <v>6814</v>
      </c>
      <c r="G3554" s="196">
        <f>'6. Staff time'!R251</f>
        <v>0</v>
      </c>
    </row>
    <row r="3555" spans="1:7" x14ac:dyDescent="0.3">
      <c r="A3555" s="181">
        <v>3554</v>
      </c>
      <c r="B3555" s="181" t="str">
        <f t="shared" si="79"/>
        <v>0-6.19-101</v>
      </c>
      <c r="C3555" s="182">
        <f>'1. General information'!$R$8</f>
        <v>0</v>
      </c>
      <c r="D3555" s="182" t="s">
        <v>445</v>
      </c>
      <c r="E3555" s="183" t="s">
        <v>6815</v>
      </c>
      <c r="F3555" s="182" t="s">
        <v>6816</v>
      </c>
      <c r="G3555" s="196">
        <f>'6. Staff time'!R252</f>
        <v>0</v>
      </c>
    </row>
    <row r="3556" spans="1:7" x14ac:dyDescent="0.3">
      <c r="A3556" s="181">
        <v>3555</v>
      </c>
      <c r="B3556" s="181" t="str">
        <f t="shared" si="79"/>
        <v>0-6.19-102</v>
      </c>
      <c r="C3556" s="182">
        <f>'1. General information'!$R$8</f>
        <v>0</v>
      </c>
      <c r="D3556" s="182" t="s">
        <v>445</v>
      </c>
      <c r="E3556" s="183" t="s">
        <v>6817</v>
      </c>
      <c r="F3556" s="182" t="s">
        <v>6818</v>
      </c>
      <c r="G3556" s="196">
        <f>'6. Staff time'!R253</f>
        <v>0</v>
      </c>
    </row>
    <row r="3557" spans="1:7" x14ac:dyDescent="0.3">
      <c r="A3557" s="181">
        <v>3556</v>
      </c>
      <c r="B3557" s="181" t="str">
        <f t="shared" si="79"/>
        <v>0-6.19-103</v>
      </c>
      <c r="C3557" s="182">
        <f>'1. General information'!$R$8</f>
        <v>0</v>
      </c>
      <c r="D3557" s="182" t="s">
        <v>445</v>
      </c>
      <c r="E3557" s="183" t="s">
        <v>6819</v>
      </c>
      <c r="F3557" s="182" t="s">
        <v>6820</v>
      </c>
      <c r="G3557" s="196">
        <f>'6. Staff time'!R254</f>
        <v>0</v>
      </c>
    </row>
    <row r="3558" spans="1:7" x14ac:dyDescent="0.3">
      <c r="A3558" s="181">
        <v>3557</v>
      </c>
      <c r="B3558" s="181" t="str">
        <f t="shared" si="79"/>
        <v>0-6.19-104</v>
      </c>
      <c r="C3558" s="182">
        <f>'1. General information'!$R$8</f>
        <v>0</v>
      </c>
      <c r="D3558" s="182" t="s">
        <v>445</v>
      </c>
      <c r="E3558" s="183" t="s">
        <v>6821</v>
      </c>
      <c r="F3558" s="182" t="s">
        <v>6822</v>
      </c>
      <c r="G3558" s="196">
        <f>'6. Staff time'!R255</f>
        <v>0</v>
      </c>
    </row>
    <row r="3559" spans="1:7" x14ac:dyDescent="0.3">
      <c r="A3559" s="181">
        <v>3558</v>
      </c>
      <c r="B3559" s="181" t="str">
        <f t="shared" si="79"/>
        <v>0-6.19-105</v>
      </c>
      <c r="C3559" s="182">
        <f>'1. General information'!$R$8</f>
        <v>0</v>
      </c>
      <c r="D3559" s="182" t="s">
        <v>445</v>
      </c>
      <c r="E3559" s="183" t="s">
        <v>6823</v>
      </c>
      <c r="F3559" s="182" t="s">
        <v>6824</v>
      </c>
      <c r="G3559" s="196">
        <f>'6. Staff time'!R256</f>
        <v>0</v>
      </c>
    </row>
    <row r="3560" spans="1:7" x14ac:dyDescent="0.3">
      <c r="A3560" s="181">
        <v>3559</v>
      </c>
      <c r="B3560" s="181" t="str">
        <f t="shared" si="79"/>
        <v>0-6.19-106</v>
      </c>
      <c r="C3560" s="182">
        <f>'1. General information'!$R$8</f>
        <v>0</v>
      </c>
      <c r="D3560" s="182" t="s">
        <v>445</v>
      </c>
      <c r="E3560" s="183" t="s">
        <v>6825</v>
      </c>
      <c r="F3560" s="182" t="s">
        <v>6826</v>
      </c>
      <c r="G3560" s="196">
        <f>'6. Staff time'!R257</f>
        <v>0</v>
      </c>
    </row>
    <row r="3561" spans="1:7" x14ac:dyDescent="0.3">
      <c r="A3561" s="181">
        <v>3560</v>
      </c>
      <c r="B3561" s="181" t="str">
        <f t="shared" si="79"/>
        <v>0-6.19-107</v>
      </c>
      <c r="C3561" s="182">
        <f>'1. General information'!$R$8</f>
        <v>0</v>
      </c>
      <c r="D3561" s="182" t="s">
        <v>445</v>
      </c>
      <c r="E3561" s="183" t="s">
        <v>6827</v>
      </c>
      <c r="F3561" s="182" t="s">
        <v>6828</v>
      </c>
      <c r="G3561" s="196">
        <f>'6. Staff time'!R258</f>
        <v>0</v>
      </c>
    </row>
    <row r="3562" spans="1:7" x14ac:dyDescent="0.3">
      <c r="A3562" s="181">
        <v>3561</v>
      </c>
      <c r="B3562" s="181" t="str">
        <f t="shared" si="79"/>
        <v>0-6.19-108</v>
      </c>
      <c r="C3562" s="182">
        <f>'1. General information'!$R$8</f>
        <v>0</v>
      </c>
      <c r="D3562" s="182" t="s">
        <v>445</v>
      </c>
      <c r="E3562" s="183" t="s">
        <v>6829</v>
      </c>
      <c r="F3562" s="182" t="s">
        <v>6830</v>
      </c>
      <c r="G3562" s="196">
        <f>'6. Staff time'!R259</f>
        <v>0</v>
      </c>
    </row>
    <row r="3563" spans="1:7" x14ac:dyDescent="0.3">
      <c r="A3563" s="181">
        <v>3562</v>
      </c>
      <c r="B3563" s="181" t="str">
        <f t="shared" si="79"/>
        <v>0-6.19-109</v>
      </c>
      <c r="C3563" s="182">
        <f>'1. General information'!$R$8</f>
        <v>0</v>
      </c>
      <c r="D3563" s="182" t="s">
        <v>445</v>
      </c>
      <c r="E3563" s="183" t="s">
        <v>6831</v>
      </c>
      <c r="F3563" s="182" t="s">
        <v>6832</v>
      </c>
      <c r="G3563" s="196">
        <f>'6. Staff time'!R260</f>
        <v>0</v>
      </c>
    </row>
    <row r="3564" spans="1:7" x14ac:dyDescent="0.3">
      <c r="A3564" s="181">
        <v>3563</v>
      </c>
      <c r="B3564" s="181" t="str">
        <f t="shared" si="79"/>
        <v>0-6.19-110</v>
      </c>
      <c r="C3564" s="182">
        <f>'1. General information'!$R$8</f>
        <v>0</v>
      </c>
      <c r="D3564" s="182" t="s">
        <v>445</v>
      </c>
      <c r="E3564" s="183" t="s">
        <v>6833</v>
      </c>
      <c r="F3564" s="182" t="s">
        <v>6834</v>
      </c>
      <c r="G3564" s="196">
        <f>'6. Staff time'!R261</f>
        <v>0</v>
      </c>
    </row>
    <row r="3565" spans="1:7" x14ac:dyDescent="0.3">
      <c r="A3565" s="181">
        <v>3564</v>
      </c>
      <c r="B3565" s="181" t="str">
        <f t="shared" si="79"/>
        <v>0-6.19-111</v>
      </c>
      <c r="C3565" s="182">
        <f>'1. General information'!$R$8</f>
        <v>0</v>
      </c>
      <c r="D3565" s="182" t="s">
        <v>445</v>
      </c>
      <c r="E3565" s="183" t="s">
        <v>6835</v>
      </c>
      <c r="F3565" s="182" t="s">
        <v>6836</v>
      </c>
      <c r="G3565" s="196">
        <f>'6. Staff time'!R262</f>
        <v>0</v>
      </c>
    </row>
    <row r="3566" spans="1:7" x14ac:dyDescent="0.3">
      <c r="A3566" s="181">
        <v>3565</v>
      </c>
      <c r="B3566" s="181" t="str">
        <f t="shared" si="79"/>
        <v>0-6.19-112</v>
      </c>
      <c r="C3566" s="182">
        <f>'1. General information'!$R$8</f>
        <v>0</v>
      </c>
      <c r="D3566" s="182" t="s">
        <v>445</v>
      </c>
      <c r="E3566" s="183" t="s">
        <v>6837</v>
      </c>
      <c r="F3566" s="182" t="s">
        <v>6838</v>
      </c>
      <c r="G3566" s="196">
        <f>'6. Staff time'!R263</f>
        <v>0</v>
      </c>
    </row>
    <row r="3567" spans="1:7" x14ac:dyDescent="0.3">
      <c r="A3567" s="181">
        <v>3566</v>
      </c>
      <c r="B3567" s="181" t="str">
        <f t="shared" si="79"/>
        <v>0-6.19-113</v>
      </c>
      <c r="C3567" s="182">
        <f>'1. General information'!$R$8</f>
        <v>0</v>
      </c>
      <c r="D3567" s="182" t="s">
        <v>445</v>
      </c>
      <c r="E3567" s="183" t="s">
        <v>6839</v>
      </c>
      <c r="F3567" s="182" t="s">
        <v>6840</v>
      </c>
      <c r="G3567" s="196">
        <f>'6. Staff time'!R264</f>
        <v>0</v>
      </c>
    </row>
    <row r="3568" spans="1:7" x14ac:dyDescent="0.3">
      <c r="A3568" s="181">
        <v>3567</v>
      </c>
      <c r="B3568" s="181" t="str">
        <f t="shared" si="79"/>
        <v>0-6.19-114</v>
      </c>
      <c r="C3568" s="182">
        <f>'1. General information'!$R$8</f>
        <v>0</v>
      </c>
      <c r="D3568" s="182" t="s">
        <v>445</v>
      </c>
      <c r="E3568" s="183" t="s">
        <v>6841</v>
      </c>
      <c r="F3568" s="182" t="s">
        <v>6842</v>
      </c>
      <c r="G3568" s="196">
        <f>'6. Staff time'!R265</f>
        <v>0</v>
      </c>
    </row>
    <row r="3569" spans="1:7" x14ac:dyDescent="0.3">
      <c r="A3569" s="181">
        <v>3568</v>
      </c>
      <c r="B3569" s="181" t="str">
        <f t="shared" si="79"/>
        <v>0-6.19-115</v>
      </c>
      <c r="C3569" s="182">
        <f>'1. General information'!$R$8</f>
        <v>0</v>
      </c>
      <c r="D3569" s="182" t="s">
        <v>445</v>
      </c>
      <c r="E3569" s="183" t="s">
        <v>6843</v>
      </c>
      <c r="F3569" s="182" t="s">
        <v>6844</v>
      </c>
      <c r="G3569" s="196">
        <f>'6. Staff time'!R266</f>
        <v>0</v>
      </c>
    </row>
    <row r="3570" spans="1:7" x14ac:dyDescent="0.3">
      <c r="A3570" s="181">
        <v>3569</v>
      </c>
      <c r="B3570" s="181" t="str">
        <f t="shared" si="79"/>
        <v>0-6.19-116</v>
      </c>
      <c r="C3570" s="182">
        <f>'1. General information'!$R$8</f>
        <v>0</v>
      </c>
      <c r="D3570" s="182" t="s">
        <v>445</v>
      </c>
      <c r="E3570" s="183" t="s">
        <v>6845</v>
      </c>
      <c r="F3570" s="182" t="s">
        <v>6846</v>
      </c>
      <c r="G3570" s="196">
        <f>'6. Staff time'!R267</f>
        <v>0</v>
      </c>
    </row>
    <row r="3571" spans="1:7" x14ac:dyDescent="0.3">
      <c r="A3571" s="181">
        <v>3570</v>
      </c>
      <c r="B3571" s="181" t="str">
        <f t="shared" si="79"/>
        <v>0-6.19-117</v>
      </c>
      <c r="C3571" s="182">
        <f>'1. General information'!$R$8</f>
        <v>0</v>
      </c>
      <c r="D3571" s="182" t="s">
        <v>445</v>
      </c>
      <c r="E3571" s="183" t="s">
        <v>6847</v>
      </c>
      <c r="F3571" s="182" t="s">
        <v>6848</v>
      </c>
      <c r="G3571" s="196">
        <f>'6. Staff time'!R268</f>
        <v>0</v>
      </c>
    </row>
    <row r="3572" spans="1:7" x14ac:dyDescent="0.3">
      <c r="A3572" s="181">
        <v>3571</v>
      </c>
      <c r="B3572" s="181" t="str">
        <f t="shared" ref="B3572:B3635" si="80">CONCATENATE(LEFT(C3572,2),"-",E3572)</f>
        <v>0-6.19-118</v>
      </c>
      <c r="C3572" s="182">
        <f>'1. General information'!$R$8</f>
        <v>0</v>
      </c>
      <c r="D3572" s="182" t="s">
        <v>445</v>
      </c>
      <c r="E3572" s="183" t="s">
        <v>6849</v>
      </c>
      <c r="F3572" s="182" t="s">
        <v>6850</v>
      </c>
      <c r="G3572" s="196">
        <f>'6. Staff time'!R269</f>
        <v>0</v>
      </c>
    </row>
    <row r="3573" spans="1:7" x14ac:dyDescent="0.3">
      <c r="A3573" s="181">
        <v>3572</v>
      </c>
      <c r="B3573" s="181" t="str">
        <f t="shared" si="80"/>
        <v>0-6.19-119</v>
      </c>
      <c r="C3573" s="182">
        <f>'1. General information'!$R$8</f>
        <v>0</v>
      </c>
      <c r="D3573" s="182" t="s">
        <v>445</v>
      </c>
      <c r="E3573" s="183" t="s">
        <v>6851</v>
      </c>
      <c r="F3573" s="182" t="s">
        <v>6852</v>
      </c>
      <c r="G3573" s="196">
        <f>'6. Staff time'!R270</f>
        <v>0</v>
      </c>
    </row>
    <row r="3574" spans="1:7" x14ac:dyDescent="0.3">
      <c r="A3574" s="181">
        <v>3573</v>
      </c>
      <c r="B3574" s="181" t="str">
        <f t="shared" si="80"/>
        <v>0-6.19-120</v>
      </c>
      <c r="C3574" s="182">
        <f>'1. General information'!$R$8</f>
        <v>0</v>
      </c>
      <c r="D3574" s="182" t="s">
        <v>445</v>
      </c>
      <c r="E3574" s="183" t="s">
        <v>6853</v>
      </c>
      <c r="F3574" s="182" t="s">
        <v>6854</v>
      </c>
      <c r="G3574" s="196">
        <f>'6. Staff time'!R271</f>
        <v>0</v>
      </c>
    </row>
    <row r="3575" spans="1:7" x14ac:dyDescent="0.3">
      <c r="A3575" s="181">
        <v>3574</v>
      </c>
      <c r="B3575" s="181" t="str">
        <f t="shared" si="80"/>
        <v>0-6.19-121</v>
      </c>
      <c r="C3575" s="182">
        <f>'1. General information'!$R$8</f>
        <v>0</v>
      </c>
      <c r="D3575" s="182" t="s">
        <v>445</v>
      </c>
      <c r="E3575" s="183" t="s">
        <v>6855</v>
      </c>
      <c r="F3575" s="182" t="s">
        <v>6856</v>
      </c>
      <c r="G3575" s="196">
        <f>'6. Staff time'!R272</f>
        <v>0</v>
      </c>
    </row>
    <row r="3576" spans="1:7" x14ac:dyDescent="0.3">
      <c r="A3576" s="181">
        <v>3575</v>
      </c>
      <c r="B3576" s="181" t="str">
        <f t="shared" si="80"/>
        <v>0-6.19-122</v>
      </c>
      <c r="C3576" s="182">
        <f>'1. General information'!$R$8</f>
        <v>0</v>
      </c>
      <c r="D3576" s="182" t="s">
        <v>445</v>
      </c>
      <c r="E3576" s="183" t="s">
        <v>6857</v>
      </c>
      <c r="F3576" s="182" t="s">
        <v>6858</v>
      </c>
      <c r="G3576" s="196">
        <f>'6. Staff time'!R273</f>
        <v>0</v>
      </c>
    </row>
    <row r="3577" spans="1:7" x14ac:dyDescent="0.3">
      <c r="A3577" s="181">
        <v>3576</v>
      </c>
      <c r="B3577" s="181" t="str">
        <f t="shared" si="80"/>
        <v>0-6.19-123</v>
      </c>
      <c r="C3577" s="182">
        <f>'1. General information'!$R$8</f>
        <v>0</v>
      </c>
      <c r="D3577" s="182" t="s">
        <v>445</v>
      </c>
      <c r="E3577" s="183" t="s">
        <v>6859</v>
      </c>
      <c r="F3577" s="182" t="s">
        <v>6860</v>
      </c>
      <c r="G3577" s="196">
        <f>'6. Staff time'!R274</f>
        <v>0</v>
      </c>
    </row>
    <row r="3578" spans="1:7" x14ac:dyDescent="0.3">
      <c r="A3578" s="181">
        <v>3577</v>
      </c>
      <c r="B3578" s="181" t="str">
        <f t="shared" si="80"/>
        <v>0-6.19-124</v>
      </c>
      <c r="C3578" s="182">
        <f>'1. General information'!$R$8</f>
        <v>0</v>
      </c>
      <c r="D3578" s="182" t="s">
        <v>445</v>
      </c>
      <c r="E3578" s="183" t="s">
        <v>6861</v>
      </c>
      <c r="F3578" s="182" t="s">
        <v>6862</v>
      </c>
      <c r="G3578" s="196">
        <f>'6. Staff time'!R275</f>
        <v>0</v>
      </c>
    </row>
    <row r="3579" spans="1:7" x14ac:dyDescent="0.3">
      <c r="A3579" s="181">
        <v>3578</v>
      </c>
      <c r="B3579" s="181" t="str">
        <f t="shared" si="80"/>
        <v>0-6.19-125</v>
      </c>
      <c r="C3579" s="182">
        <f>'1. General information'!$R$8</f>
        <v>0</v>
      </c>
      <c r="D3579" s="182" t="s">
        <v>445</v>
      </c>
      <c r="E3579" s="183" t="s">
        <v>6863</v>
      </c>
      <c r="F3579" s="182" t="s">
        <v>6864</v>
      </c>
      <c r="G3579" s="196">
        <f>'6. Staff time'!R276</f>
        <v>0</v>
      </c>
    </row>
    <row r="3580" spans="1:7" x14ac:dyDescent="0.3">
      <c r="A3580" s="181">
        <v>3579</v>
      </c>
      <c r="B3580" s="181" t="str">
        <f t="shared" si="80"/>
        <v>0-6.19-126</v>
      </c>
      <c r="C3580" s="182">
        <f>'1. General information'!$R$8</f>
        <v>0</v>
      </c>
      <c r="D3580" s="182" t="s">
        <v>445</v>
      </c>
      <c r="E3580" s="183" t="s">
        <v>6865</v>
      </c>
      <c r="F3580" s="182" t="s">
        <v>6866</v>
      </c>
      <c r="G3580" s="196">
        <f>'6. Staff time'!R277</f>
        <v>0</v>
      </c>
    </row>
    <row r="3581" spans="1:7" x14ac:dyDescent="0.3">
      <c r="A3581" s="181">
        <v>3580</v>
      </c>
      <c r="B3581" s="181" t="str">
        <f t="shared" si="80"/>
        <v>0-6.19-127</v>
      </c>
      <c r="C3581" s="182">
        <f>'1. General information'!$R$8</f>
        <v>0</v>
      </c>
      <c r="D3581" s="182" t="s">
        <v>445</v>
      </c>
      <c r="E3581" s="183" t="s">
        <v>6867</v>
      </c>
      <c r="F3581" s="182" t="s">
        <v>6868</v>
      </c>
      <c r="G3581" s="196">
        <f>'6. Staff time'!R278</f>
        <v>0</v>
      </c>
    </row>
    <row r="3582" spans="1:7" x14ac:dyDescent="0.3">
      <c r="A3582" s="181">
        <v>3581</v>
      </c>
      <c r="B3582" s="181" t="str">
        <f t="shared" si="80"/>
        <v>0-6.19-128</v>
      </c>
      <c r="C3582" s="182">
        <f>'1. General information'!$R$8</f>
        <v>0</v>
      </c>
      <c r="D3582" s="182" t="s">
        <v>445</v>
      </c>
      <c r="E3582" s="183" t="s">
        <v>6869</v>
      </c>
      <c r="F3582" s="182" t="s">
        <v>6870</v>
      </c>
      <c r="G3582" s="196">
        <f>'6. Staff time'!R279</f>
        <v>0</v>
      </c>
    </row>
    <row r="3583" spans="1:7" x14ac:dyDescent="0.3">
      <c r="A3583" s="181">
        <v>3582</v>
      </c>
      <c r="B3583" s="181" t="str">
        <f t="shared" si="80"/>
        <v>0-6.19-129</v>
      </c>
      <c r="C3583" s="182">
        <f>'1. General information'!$R$8</f>
        <v>0</v>
      </c>
      <c r="D3583" s="182" t="s">
        <v>445</v>
      </c>
      <c r="E3583" s="183" t="s">
        <v>6871</v>
      </c>
      <c r="F3583" s="182" t="s">
        <v>6872</v>
      </c>
      <c r="G3583" s="196">
        <f>'6. Staff time'!R280</f>
        <v>0</v>
      </c>
    </row>
    <row r="3584" spans="1:7" x14ac:dyDescent="0.3">
      <c r="A3584" s="181">
        <v>3583</v>
      </c>
      <c r="B3584" s="181" t="str">
        <f t="shared" si="80"/>
        <v>0-6.19-130</v>
      </c>
      <c r="C3584" s="182">
        <f>'1. General information'!$R$8</f>
        <v>0</v>
      </c>
      <c r="D3584" s="182" t="s">
        <v>445</v>
      </c>
      <c r="E3584" s="183" t="s">
        <v>6873</v>
      </c>
      <c r="F3584" s="182" t="s">
        <v>6874</v>
      </c>
      <c r="G3584" s="196">
        <f>'6. Staff time'!R281</f>
        <v>0</v>
      </c>
    </row>
    <row r="3585" spans="1:7" x14ac:dyDescent="0.3">
      <c r="A3585" s="181">
        <v>3584</v>
      </c>
      <c r="B3585" s="181" t="str">
        <f t="shared" si="80"/>
        <v>0-6.20-1</v>
      </c>
      <c r="C3585" s="182">
        <f>'1. General information'!$R$8</f>
        <v>0</v>
      </c>
      <c r="D3585" s="182" t="s">
        <v>445</v>
      </c>
      <c r="E3585" s="195" t="s">
        <v>6875</v>
      </c>
      <c r="F3585" s="182" t="s">
        <v>6876</v>
      </c>
      <c r="G3585" s="196">
        <f>'6. Staff time'!T152</f>
        <v>0</v>
      </c>
    </row>
    <row r="3586" spans="1:7" x14ac:dyDescent="0.3">
      <c r="A3586" s="181">
        <v>3585</v>
      </c>
      <c r="B3586" s="181" t="str">
        <f t="shared" si="80"/>
        <v>0-6.20-2</v>
      </c>
      <c r="C3586" s="182">
        <f>'1. General information'!$R$8</f>
        <v>0</v>
      </c>
      <c r="D3586" s="182" t="s">
        <v>445</v>
      </c>
      <c r="E3586" s="195" t="s">
        <v>6877</v>
      </c>
      <c r="F3586" s="182" t="s">
        <v>6878</v>
      </c>
      <c r="G3586" s="196">
        <f>'6. Staff time'!T153</f>
        <v>0</v>
      </c>
    </row>
    <row r="3587" spans="1:7" x14ac:dyDescent="0.3">
      <c r="A3587" s="181">
        <v>3586</v>
      </c>
      <c r="B3587" s="181" t="str">
        <f t="shared" si="80"/>
        <v>0-6.20-3</v>
      </c>
      <c r="C3587" s="182">
        <f>'1. General information'!$R$8</f>
        <v>0</v>
      </c>
      <c r="D3587" s="182" t="s">
        <v>445</v>
      </c>
      <c r="E3587" s="195" t="s">
        <v>6879</v>
      </c>
      <c r="F3587" s="182" t="s">
        <v>6880</v>
      </c>
      <c r="G3587" s="196">
        <f>'6. Staff time'!T154</f>
        <v>0</v>
      </c>
    </row>
    <row r="3588" spans="1:7" x14ac:dyDescent="0.3">
      <c r="A3588" s="181">
        <v>3587</v>
      </c>
      <c r="B3588" s="181" t="str">
        <f t="shared" si="80"/>
        <v>0-6.20-4</v>
      </c>
      <c r="C3588" s="182">
        <f>'1. General information'!$R$8</f>
        <v>0</v>
      </c>
      <c r="D3588" s="182" t="s">
        <v>445</v>
      </c>
      <c r="E3588" s="195" t="s">
        <v>6881</v>
      </c>
      <c r="F3588" s="182" t="s">
        <v>6882</v>
      </c>
      <c r="G3588" s="196">
        <f>'6. Staff time'!T155</f>
        <v>0</v>
      </c>
    </row>
    <row r="3589" spans="1:7" x14ac:dyDescent="0.3">
      <c r="A3589" s="181">
        <v>3588</v>
      </c>
      <c r="B3589" s="181" t="str">
        <f t="shared" si="80"/>
        <v>0-6.20-5</v>
      </c>
      <c r="C3589" s="182">
        <f>'1. General information'!$R$8</f>
        <v>0</v>
      </c>
      <c r="D3589" s="182" t="s">
        <v>445</v>
      </c>
      <c r="E3589" s="195" t="s">
        <v>6883</v>
      </c>
      <c r="F3589" s="182" t="s">
        <v>6884</v>
      </c>
      <c r="G3589" s="196">
        <f>'6. Staff time'!T156</f>
        <v>0</v>
      </c>
    </row>
    <row r="3590" spans="1:7" x14ac:dyDescent="0.3">
      <c r="A3590" s="181">
        <v>3589</v>
      </c>
      <c r="B3590" s="181" t="str">
        <f t="shared" si="80"/>
        <v>0-6.20-6</v>
      </c>
      <c r="C3590" s="182">
        <f>'1. General information'!$R$8</f>
        <v>0</v>
      </c>
      <c r="D3590" s="182" t="s">
        <v>445</v>
      </c>
      <c r="E3590" s="195" t="s">
        <v>6885</v>
      </c>
      <c r="F3590" s="182" t="s">
        <v>6886</v>
      </c>
      <c r="G3590" s="196">
        <f>'6. Staff time'!T157</f>
        <v>0</v>
      </c>
    </row>
    <row r="3591" spans="1:7" x14ac:dyDescent="0.3">
      <c r="A3591" s="181">
        <v>3590</v>
      </c>
      <c r="B3591" s="181" t="str">
        <f t="shared" si="80"/>
        <v>0-6.20-7</v>
      </c>
      <c r="C3591" s="182">
        <f>'1. General information'!$R$8</f>
        <v>0</v>
      </c>
      <c r="D3591" s="182" t="s">
        <v>445</v>
      </c>
      <c r="E3591" s="195" t="s">
        <v>6887</v>
      </c>
      <c r="F3591" s="182" t="s">
        <v>6888</v>
      </c>
      <c r="G3591" s="196">
        <f>'6. Staff time'!T158</f>
        <v>0</v>
      </c>
    </row>
    <row r="3592" spans="1:7" x14ac:dyDescent="0.3">
      <c r="A3592" s="181">
        <v>3591</v>
      </c>
      <c r="B3592" s="181" t="str">
        <f t="shared" si="80"/>
        <v>0-6.20-8</v>
      </c>
      <c r="C3592" s="182">
        <f>'1. General information'!$R$8</f>
        <v>0</v>
      </c>
      <c r="D3592" s="182" t="s">
        <v>445</v>
      </c>
      <c r="E3592" s="195" t="s">
        <v>6889</v>
      </c>
      <c r="F3592" s="182" t="s">
        <v>6890</v>
      </c>
      <c r="G3592" s="196">
        <f>'6. Staff time'!T159</f>
        <v>0</v>
      </c>
    </row>
    <row r="3593" spans="1:7" x14ac:dyDescent="0.3">
      <c r="A3593" s="181">
        <v>3592</v>
      </c>
      <c r="B3593" s="181" t="str">
        <f t="shared" si="80"/>
        <v>0-6.20-9</v>
      </c>
      <c r="C3593" s="182">
        <f>'1. General information'!$R$8</f>
        <v>0</v>
      </c>
      <c r="D3593" s="182" t="s">
        <v>445</v>
      </c>
      <c r="E3593" s="195" t="s">
        <v>6891</v>
      </c>
      <c r="F3593" s="182" t="s">
        <v>6892</v>
      </c>
      <c r="G3593" s="196">
        <f>'6. Staff time'!T160</f>
        <v>0</v>
      </c>
    </row>
    <row r="3594" spans="1:7" x14ac:dyDescent="0.3">
      <c r="A3594" s="181">
        <v>3593</v>
      </c>
      <c r="B3594" s="181" t="str">
        <f t="shared" si="80"/>
        <v>0-6.20-10</v>
      </c>
      <c r="C3594" s="182">
        <f>'1. General information'!$R$8</f>
        <v>0</v>
      </c>
      <c r="D3594" s="182" t="s">
        <v>445</v>
      </c>
      <c r="E3594" s="195" t="s">
        <v>6893</v>
      </c>
      <c r="F3594" s="182" t="s">
        <v>6894</v>
      </c>
      <c r="G3594" s="196">
        <f>'6. Staff time'!T161</f>
        <v>0</v>
      </c>
    </row>
    <row r="3595" spans="1:7" x14ac:dyDescent="0.3">
      <c r="A3595" s="181">
        <v>3594</v>
      </c>
      <c r="B3595" s="181" t="str">
        <f t="shared" si="80"/>
        <v>0-6.20-11</v>
      </c>
      <c r="C3595" s="182">
        <f>'1. General information'!$R$8</f>
        <v>0</v>
      </c>
      <c r="D3595" s="182" t="s">
        <v>445</v>
      </c>
      <c r="E3595" s="195" t="s">
        <v>6895</v>
      </c>
      <c r="F3595" s="182" t="s">
        <v>6896</v>
      </c>
      <c r="G3595" s="196">
        <f>'6. Staff time'!T162</f>
        <v>0</v>
      </c>
    </row>
    <row r="3596" spans="1:7" x14ac:dyDescent="0.3">
      <c r="A3596" s="181">
        <v>3595</v>
      </c>
      <c r="B3596" s="181" t="str">
        <f t="shared" si="80"/>
        <v>0-6.20-12</v>
      </c>
      <c r="C3596" s="182">
        <f>'1. General information'!$R$8</f>
        <v>0</v>
      </c>
      <c r="D3596" s="182" t="s">
        <v>445</v>
      </c>
      <c r="E3596" s="195" t="s">
        <v>6897</v>
      </c>
      <c r="F3596" s="182" t="s">
        <v>6898</v>
      </c>
      <c r="G3596" s="196">
        <f>'6. Staff time'!T163</f>
        <v>0</v>
      </c>
    </row>
    <row r="3597" spans="1:7" x14ac:dyDescent="0.3">
      <c r="A3597" s="181">
        <v>3596</v>
      </c>
      <c r="B3597" s="181" t="str">
        <f t="shared" si="80"/>
        <v>0-6.20-13</v>
      </c>
      <c r="C3597" s="182">
        <f>'1. General information'!$R$8</f>
        <v>0</v>
      </c>
      <c r="D3597" s="182" t="s">
        <v>445</v>
      </c>
      <c r="E3597" s="195" t="s">
        <v>6899</v>
      </c>
      <c r="F3597" s="182" t="s">
        <v>6900</v>
      </c>
      <c r="G3597" s="196">
        <f>'6. Staff time'!T164</f>
        <v>0</v>
      </c>
    </row>
    <row r="3598" spans="1:7" x14ac:dyDescent="0.3">
      <c r="A3598" s="181">
        <v>3597</v>
      </c>
      <c r="B3598" s="181" t="str">
        <f t="shared" si="80"/>
        <v>0-6.20-14</v>
      </c>
      <c r="C3598" s="182">
        <f>'1. General information'!$R$8</f>
        <v>0</v>
      </c>
      <c r="D3598" s="182" t="s">
        <v>445</v>
      </c>
      <c r="E3598" s="195" t="s">
        <v>6901</v>
      </c>
      <c r="F3598" s="182" t="s">
        <v>6902</v>
      </c>
      <c r="G3598" s="196">
        <f>'6. Staff time'!T165</f>
        <v>0</v>
      </c>
    </row>
    <row r="3599" spans="1:7" x14ac:dyDescent="0.3">
      <c r="A3599" s="181">
        <v>3598</v>
      </c>
      <c r="B3599" s="181" t="str">
        <f t="shared" si="80"/>
        <v>0-6.20-15</v>
      </c>
      <c r="C3599" s="182">
        <f>'1. General information'!$R$8</f>
        <v>0</v>
      </c>
      <c r="D3599" s="182" t="s">
        <v>445</v>
      </c>
      <c r="E3599" s="195" t="s">
        <v>6903</v>
      </c>
      <c r="F3599" s="182" t="s">
        <v>6904</v>
      </c>
      <c r="G3599" s="196">
        <f>'6. Staff time'!T166</f>
        <v>0</v>
      </c>
    </row>
    <row r="3600" spans="1:7" x14ac:dyDescent="0.3">
      <c r="A3600" s="181">
        <v>3599</v>
      </c>
      <c r="B3600" s="181" t="str">
        <f t="shared" si="80"/>
        <v>0-6.20-16</v>
      </c>
      <c r="C3600" s="182">
        <f>'1. General information'!$R$8</f>
        <v>0</v>
      </c>
      <c r="D3600" s="182" t="s">
        <v>445</v>
      </c>
      <c r="E3600" s="195" t="s">
        <v>6905</v>
      </c>
      <c r="F3600" s="182" t="s">
        <v>6906</v>
      </c>
      <c r="G3600" s="196">
        <f>'6. Staff time'!T167</f>
        <v>0</v>
      </c>
    </row>
    <row r="3601" spans="1:7" x14ac:dyDescent="0.3">
      <c r="A3601" s="181">
        <v>3600</v>
      </c>
      <c r="B3601" s="181" t="str">
        <f t="shared" si="80"/>
        <v>0-6.20-17</v>
      </c>
      <c r="C3601" s="182">
        <f>'1. General information'!$R$8</f>
        <v>0</v>
      </c>
      <c r="D3601" s="182" t="s">
        <v>445</v>
      </c>
      <c r="E3601" s="195" t="s">
        <v>6907</v>
      </c>
      <c r="F3601" s="182" t="s">
        <v>6908</v>
      </c>
      <c r="G3601" s="196">
        <f>'6. Staff time'!T168</f>
        <v>0</v>
      </c>
    </row>
    <row r="3602" spans="1:7" x14ac:dyDescent="0.3">
      <c r="A3602" s="181">
        <v>3601</v>
      </c>
      <c r="B3602" s="181" t="str">
        <f t="shared" si="80"/>
        <v>0-6.20-18</v>
      </c>
      <c r="C3602" s="182">
        <f>'1. General information'!$R$8</f>
        <v>0</v>
      </c>
      <c r="D3602" s="182" t="s">
        <v>445</v>
      </c>
      <c r="E3602" s="195" t="s">
        <v>6909</v>
      </c>
      <c r="F3602" s="182" t="s">
        <v>6910</v>
      </c>
      <c r="G3602" s="196">
        <f>'6. Staff time'!T169</f>
        <v>0</v>
      </c>
    </row>
    <row r="3603" spans="1:7" x14ac:dyDescent="0.3">
      <c r="A3603" s="181">
        <v>3602</v>
      </c>
      <c r="B3603" s="181" t="str">
        <f t="shared" si="80"/>
        <v>0-6.20-19</v>
      </c>
      <c r="C3603" s="182">
        <f>'1. General information'!$R$8</f>
        <v>0</v>
      </c>
      <c r="D3603" s="182" t="s">
        <v>445</v>
      </c>
      <c r="E3603" s="195" t="s">
        <v>6911</v>
      </c>
      <c r="F3603" s="182" t="s">
        <v>6912</v>
      </c>
      <c r="G3603" s="196">
        <f>'6. Staff time'!T170</f>
        <v>0</v>
      </c>
    </row>
    <row r="3604" spans="1:7" x14ac:dyDescent="0.3">
      <c r="A3604" s="181">
        <v>3603</v>
      </c>
      <c r="B3604" s="181" t="str">
        <f t="shared" si="80"/>
        <v>0-6.20-20</v>
      </c>
      <c r="C3604" s="182">
        <f>'1. General information'!$R$8</f>
        <v>0</v>
      </c>
      <c r="D3604" s="182" t="s">
        <v>445</v>
      </c>
      <c r="E3604" s="195" t="s">
        <v>6913</v>
      </c>
      <c r="F3604" s="182" t="s">
        <v>6914</v>
      </c>
      <c r="G3604" s="196">
        <f>'6. Staff time'!T171</f>
        <v>0</v>
      </c>
    </row>
    <row r="3605" spans="1:7" x14ac:dyDescent="0.3">
      <c r="A3605" s="181">
        <v>3604</v>
      </c>
      <c r="B3605" s="181" t="str">
        <f t="shared" si="80"/>
        <v>0-6.20-21</v>
      </c>
      <c r="C3605" s="182">
        <f>'1. General information'!$R$8</f>
        <v>0</v>
      </c>
      <c r="D3605" s="182" t="s">
        <v>445</v>
      </c>
      <c r="E3605" s="195" t="s">
        <v>6915</v>
      </c>
      <c r="F3605" s="182" t="s">
        <v>6916</v>
      </c>
      <c r="G3605" s="196">
        <f>'6. Staff time'!T172</f>
        <v>0</v>
      </c>
    </row>
    <row r="3606" spans="1:7" x14ac:dyDescent="0.3">
      <c r="A3606" s="181">
        <v>3605</v>
      </c>
      <c r="B3606" s="181" t="str">
        <f t="shared" si="80"/>
        <v>0-6.20-22</v>
      </c>
      <c r="C3606" s="182">
        <f>'1. General information'!$R$8</f>
        <v>0</v>
      </c>
      <c r="D3606" s="182" t="s">
        <v>445</v>
      </c>
      <c r="E3606" s="195" t="s">
        <v>6917</v>
      </c>
      <c r="F3606" s="182" t="s">
        <v>6918</v>
      </c>
      <c r="G3606" s="196">
        <f>'6. Staff time'!T173</f>
        <v>0</v>
      </c>
    </row>
    <row r="3607" spans="1:7" x14ac:dyDescent="0.3">
      <c r="A3607" s="181">
        <v>3606</v>
      </c>
      <c r="B3607" s="181" t="str">
        <f t="shared" si="80"/>
        <v>0-6.20-23</v>
      </c>
      <c r="C3607" s="182">
        <f>'1. General information'!$R$8</f>
        <v>0</v>
      </c>
      <c r="D3607" s="182" t="s">
        <v>445</v>
      </c>
      <c r="E3607" s="195" t="s">
        <v>6919</v>
      </c>
      <c r="F3607" s="182" t="s">
        <v>6920</v>
      </c>
      <c r="G3607" s="196">
        <f>'6. Staff time'!T174</f>
        <v>0</v>
      </c>
    </row>
    <row r="3608" spans="1:7" x14ac:dyDescent="0.3">
      <c r="A3608" s="181">
        <v>3607</v>
      </c>
      <c r="B3608" s="181" t="str">
        <f t="shared" si="80"/>
        <v>0-6.20-24</v>
      </c>
      <c r="C3608" s="182">
        <f>'1. General information'!$R$8</f>
        <v>0</v>
      </c>
      <c r="D3608" s="182" t="s">
        <v>445</v>
      </c>
      <c r="E3608" s="195" t="s">
        <v>6921</v>
      </c>
      <c r="F3608" s="182" t="s">
        <v>6922</v>
      </c>
      <c r="G3608" s="196">
        <f>'6. Staff time'!T175</f>
        <v>0</v>
      </c>
    </row>
    <row r="3609" spans="1:7" x14ac:dyDescent="0.3">
      <c r="A3609" s="181">
        <v>3608</v>
      </c>
      <c r="B3609" s="181" t="str">
        <f t="shared" si="80"/>
        <v>0-6.20-25</v>
      </c>
      <c r="C3609" s="182">
        <f>'1. General information'!$R$8</f>
        <v>0</v>
      </c>
      <c r="D3609" s="182" t="s">
        <v>445</v>
      </c>
      <c r="E3609" s="195" t="s">
        <v>6923</v>
      </c>
      <c r="F3609" s="182" t="s">
        <v>6924</v>
      </c>
      <c r="G3609" s="196">
        <f>'6. Staff time'!T176</f>
        <v>0</v>
      </c>
    </row>
    <row r="3610" spans="1:7" x14ac:dyDescent="0.3">
      <c r="A3610" s="181">
        <v>3609</v>
      </c>
      <c r="B3610" s="181" t="str">
        <f t="shared" si="80"/>
        <v>0-6.20-26</v>
      </c>
      <c r="C3610" s="182">
        <f>'1. General information'!$R$8</f>
        <v>0</v>
      </c>
      <c r="D3610" s="182" t="s">
        <v>445</v>
      </c>
      <c r="E3610" s="195" t="s">
        <v>6925</v>
      </c>
      <c r="F3610" s="182" t="s">
        <v>6926</v>
      </c>
      <c r="G3610" s="196">
        <f>'6. Staff time'!T177</f>
        <v>0</v>
      </c>
    </row>
    <row r="3611" spans="1:7" x14ac:dyDescent="0.3">
      <c r="A3611" s="181">
        <v>3610</v>
      </c>
      <c r="B3611" s="181" t="str">
        <f t="shared" si="80"/>
        <v>0-6.20-27</v>
      </c>
      <c r="C3611" s="182">
        <f>'1. General information'!$R$8</f>
        <v>0</v>
      </c>
      <c r="D3611" s="182" t="s">
        <v>445</v>
      </c>
      <c r="E3611" s="195" t="s">
        <v>6927</v>
      </c>
      <c r="F3611" s="182" t="s">
        <v>6928</v>
      </c>
      <c r="G3611" s="196">
        <f>'6. Staff time'!T178</f>
        <v>0</v>
      </c>
    </row>
    <row r="3612" spans="1:7" x14ac:dyDescent="0.3">
      <c r="A3612" s="181">
        <v>3611</v>
      </c>
      <c r="B3612" s="181" t="str">
        <f t="shared" si="80"/>
        <v>0-6.20-28</v>
      </c>
      <c r="C3612" s="182">
        <f>'1. General information'!$R$8</f>
        <v>0</v>
      </c>
      <c r="D3612" s="182" t="s">
        <v>445</v>
      </c>
      <c r="E3612" s="195" t="s">
        <v>6929</v>
      </c>
      <c r="F3612" s="182" t="s">
        <v>6930</v>
      </c>
      <c r="G3612" s="196">
        <f>'6. Staff time'!T179</f>
        <v>0</v>
      </c>
    </row>
    <row r="3613" spans="1:7" x14ac:dyDescent="0.3">
      <c r="A3613" s="181">
        <v>3612</v>
      </c>
      <c r="B3613" s="181" t="str">
        <f t="shared" si="80"/>
        <v>0-6.20-29</v>
      </c>
      <c r="C3613" s="182">
        <f>'1. General information'!$R$8</f>
        <v>0</v>
      </c>
      <c r="D3613" s="182" t="s">
        <v>445</v>
      </c>
      <c r="E3613" s="195" t="s">
        <v>6931</v>
      </c>
      <c r="F3613" s="182" t="s">
        <v>6932</v>
      </c>
      <c r="G3613" s="196">
        <f>'6. Staff time'!T180</f>
        <v>0</v>
      </c>
    </row>
    <row r="3614" spans="1:7" x14ac:dyDescent="0.3">
      <c r="A3614" s="181">
        <v>3613</v>
      </c>
      <c r="B3614" s="181" t="str">
        <f t="shared" si="80"/>
        <v>0-6.20-30</v>
      </c>
      <c r="C3614" s="182">
        <f>'1. General information'!$R$8</f>
        <v>0</v>
      </c>
      <c r="D3614" s="182" t="s">
        <v>445</v>
      </c>
      <c r="E3614" s="195" t="s">
        <v>6933</v>
      </c>
      <c r="F3614" s="182" t="s">
        <v>6934</v>
      </c>
      <c r="G3614" s="196">
        <f>'6. Staff time'!T181</f>
        <v>0</v>
      </c>
    </row>
    <row r="3615" spans="1:7" x14ac:dyDescent="0.3">
      <c r="A3615" s="181">
        <v>3614</v>
      </c>
      <c r="B3615" s="181" t="str">
        <f t="shared" si="80"/>
        <v>0-6.20-31</v>
      </c>
      <c r="C3615" s="182">
        <f>'1. General information'!$R$8</f>
        <v>0</v>
      </c>
      <c r="D3615" s="182" t="s">
        <v>445</v>
      </c>
      <c r="E3615" s="195" t="s">
        <v>6935</v>
      </c>
      <c r="F3615" s="182" t="s">
        <v>6936</v>
      </c>
      <c r="G3615" s="196">
        <f>'6. Staff time'!T182</f>
        <v>0</v>
      </c>
    </row>
    <row r="3616" spans="1:7" x14ac:dyDescent="0.3">
      <c r="A3616" s="181">
        <v>3615</v>
      </c>
      <c r="B3616" s="181" t="str">
        <f t="shared" si="80"/>
        <v>0-6.20-32</v>
      </c>
      <c r="C3616" s="182">
        <f>'1. General information'!$R$8</f>
        <v>0</v>
      </c>
      <c r="D3616" s="182" t="s">
        <v>445</v>
      </c>
      <c r="E3616" s="195" t="s">
        <v>6937</v>
      </c>
      <c r="F3616" s="182" t="s">
        <v>6938</v>
      </c>
      <c r="G3616" s="196">
        <f>'6. Staff time'!T183</f>
        <v>0</v>
      </c>
    </row>
    <row r="3617" spans="1:7" x14ac:dyDescent="0.3">
      <c r="A3617" s="181">
        <v>3616</v>
      </c>
      <c r="B3617" s="181" t="str">
        <f t="shared" si="80"/>
        <v>0-6.20-33</v>
      </c>
      <c r="C3617" s="182">
        <f>'1. General information'!$R$8</f>
        <v>0</v>
      </c>
      <c r="D3617" s="182" t="s">
        <v>445</v>
      </c>
      <c r="E3617" s="195" t="s">
        <v>6939</v>
      </c>
      <c r="F3617" s="182" t="s">
        <v>6940</v>
      </c>
      <c r="G3617" s="196">
        <f>'6. Staff time'!T184</f>
        <v>0</v>
      </c>
    </row>
    <row r="3618" spans="1:7" x14ac:dyDescent="0.3">
      <c r="A3618" s="181">
        <v>3617</v>
      </c>
      <c r="B3618" s="181" t="str">
        <f t="shared" si="80"/>
        <v>0-6.20-34</v>
      </c>
      <c r="C3618" s="182">
        <f>'1. General information'!$R$8</f>
        <v>0</v>
      </c>
      <c r="D3618" s="182" t="s">
        <v>445</v>
      </c>
      <c r="E3618" s="195" t="s">
        <v>6941</v>
      </c>
      <c r="F3618" s="182" t="s">
        <v>6942</v>
      </c>
      <c r="G3618" s="196">
        <f>'6. Staff time'!T185</f>
        <v>0</v>
      </c>
    </row>
    <row r="3619" spans="1:7" x14ac:dyDescent="0.3">
      <c r="A3619" s="181">
        <v>3618</v>
      </c>
      <c r="B3619" s="181" t="str">
        <f t="shared" si="80"/>
        <v>0-6.20-35</v>
      </c>
      <c r="C3619" s="182">
        <f>'1. General information'!$R$8</f>
        <v>0</v>
      </c>
      <c r="D3619" s="182" t="s">
        <v>445</v>
      </c>
      <c r="E3619" s="195" t="s">
        <v>6943</v>
      </c>
      <c r="F3619" s="182" t="s">
        <v>6944</v>
      </c>
      <c r="G3619" s="196">
        <f>'6. Staff time'!T186</f>
        <v>0</v>
      </c>
    </row>
    <row r="3620" spans="1:7" x14ac:dyDescent="0.3">
      <c r="A3620" s="181">
        <v>3619</v>
      </c>
      <c r="B3620" s="181" t="str">
        <f t="shared" si="80"/>
        <v>0-6.20-36</v>
      </c>
      <c r="C3620" s="182">
        <f>'1. General information'!$R$8</f>
        <v>0</v>
      </c>
      <c r="D3620" s="182" t="s">
        <v>445</v>
      </c>
      <c r="E3620" s="195" t="s">
        <v>6945</v>
      </c>
      <c r="F3620" s="182" t="s">
        <v>6946</v>
      </c>
      <c r="G3620" s="196">
        <f>'6. Staff time'!T187</f>
        <v>0</v>
      </c>
    </row>
    <row r="3621" spans="1:7" x14ac:dyDescent="0.3">
      <c r="A3621" s="181">
        <v>3620</v>
      </c>
      <c r="B3621" s="181" t="str">
        <f t="shared" si="80"/>
        <v>0-6.20-37</v>
      </c>
      <c r="C3621" s="182">
        <f>'1. General information'!$R$8</f>
        <v>0</v>
      </c>
      <c r="D3621" s="182" t="s">
        <v>445</v>
      </c>
      <c r="E3621" s="195" t="s">
        <v>6947</v>
      </c>
      <c r="F3621" s="182" t="s">
        <v>6948</v>
      </c>
      <c r="G3621" s="196">
        <f>'6. Staff time'!T188</f>
        <v>0</v>
      </c>
    </row>
    <row r="3622" spans="1:7" x14ac:dyDescent="0.3">
      <c r="A3622" s="181">
        <v>3621</v>
      </c>
      <c r="B3622" s="181" t="str">
        <f t="shared" si="80"/>
        <v>0-6.20-38</v>
      </c>
      <c r="C3622" s="182">
        <f>'1. General information'!$R$8</f>
        <v>0</v>
      </c>
      <c r="D3622" s="182" t="s">
        <v>445</v>
      </c>
      <c r="E3622" s="195" t="s">
        <v>6949</v>
      </c>
      <c r="F3622" s="182" t="s">
        <v>6950</v>
      </c>
      <c r="G3622" s="196">
        <f>'6. Staff time'!T189</f>
        <v>0</v>
      </c>
    </row>
    <row r="3623" spans="1:7" x14ac:dyDescent="0.3">
      <c r="A3623" s="181">
        <v>3622</v>
      </c>
      <c r="B3623" s="181" t="str">
        <f t="shared" si="80"/>
        <v>0-6.20-39</v>
      </c>
      <c r="C3623" s="182">
        <f>'1. General information'!$R$8</f>
        <v>0</v>
      </c>
      <c r="D3623" s="182" t="s">
        <v>445</v>
      </c>
      <c r="E3623" s="195" t="s">
        <v>6951</v>
      </c>
      <c r="F3623" s="182" t="s">
        <v>6952</v>
      </c>
      <c r="G3623" s="196">
        <f>'6. Staff time'!T190</f>
        <v>0</v>
      </c>
    </row>
    <row r="3624" spans="1:7" x14ac:dyDescent="0.3">
      <c r="A3624" s="181">
        <v>3623</v>
      </c>
      <c r="B3624" s="181" t="str">
        <f t="shared" si="80"/>
        <v>0-6.20-40</v>
      </c>
      <c r="C3624" s="182">
        <f>'1. General information'!$R$8</f>
        <v>0</v>
      </c>
      <c r="D3624" s="182" t="s">
        <v>445</v>
      </c>
      <c r="E3624" s="195" t="s">
        <v>6953</v>
      </c>
      <c r="F3624" s="182" t="s">
        <v>6954</v>
      </c>
      <c r="G3624" s="196">
        <f>'6. Staff time'!T191</f>
        <v>0</v>
      </c>
    </row>
    <row r="3625" spans="1:7" x14ac:dyDescent="0.3">
      <c r="A3625" s="181">
        <v>3624</v>
      </c>
      <c r="B3625" s="181" t="str">
        <f t="shared" si="80"/>
        <v>0-6.20-41</v>
      </c>
      <c r="C3625" s="182">
        <f>'1. General information'!$R$8</f>
        <v>0</v>
      </c>
      <c r="D3625" s="182" t="s">
        <v>445</v>
      </c>
      <c r="E3625" s="195" t="s">
        <v>6955</v>
      </c>
      <c r="F3625" s="182" t="s">
        <v>6956</v>
      </c>
      <c r="G3625" s="196">
        <f>'6. Staff time'!T192</f>
        <v>0</v>
      </c>
    </row>
    <row r="3626" spans="1:7" x14ac:dyDescent="0.3">
      <c r="A3626" s="181">
        <v>3625</v>
      </c>
      <c r="B3626" s="181" t="str">
        <f t="shared" si="80"/>
        <v>0-6.20-42</v>
      </c>
      <c r="C3626" s="182">
        <f>'1. General information'!$R$8</f>
        <v>0</v>
      </c>
      <c r="D3626" s="182" t="s">
        <v>445</v>
      </c>
      <c r="E3626" s="195" t="s">
        <v>6957</v>
      </c>
      <c r="F3626" s="182" t="s">
        <v>6958</v>
      </c>
      <c r="G3626" s="196">
        <f>'6. Staff time'!T193</f>
        <v>0</v>
      </c>
    </row>
    <row r="3627" spans="1:7" x14ac:dyDescent="0.3">
      <c r="A3627" s="181">
        <v>3626</v>
      </c>
      <c r="B3627" s="181" t="str">
        <f t="shared" si="80"/>
        <v>0-6.20-43</v>
      </c>
      <c r="C3627" s="182">
        <f>'1. General information'!$R$8</f>
        <v>0</v>
      </c>
      <c r="D3627" s="182" t="s">
        <v>445</v>
      </c>
      <c r="E3627" s="195" t="s">
        <v>6959</v>
      </c>
      <c r="F3627" s="182" t="s">
        <v>6960</v>
      </c>
      <c r="G3627" s="196">
        <f>'6. Staff time'!T194</f>
        <v>0</v>
      </c>
    </row>
    <row r="3628" spans="1:7" x14ac:dyDescent="0.3">
      <c r="A3628" s="181">
        <v>3627</v>
      </c>
      <c r="B3628" s="181" t="str">
        <f t="shared" si="80"/>
        <v>0-6.20-44</v>
      </c>
      <c r="C3628" s="182">
        <f>'1. General information'!$R$8</f>
        <v>0</v>
      </c>
      <c r="D3628" s="182" t="s">
        <v>445</v>
      </c>
      <c r="E3628" s="195" t="s">
        <v>6961</v>
      </c>
      <c r="F3628" s="182" t="s">
        <v>6962</v>
      </c>
      <c r="G3628" s="196">
        <f>'6. Staff time'!T195</f>
        <v>0</v>
      </c>
    </row>
    <row r="3629" spans="1:7" x14ac:dyDescent="0.3">
      <c r="A3629" s="181">
        <v>3628</v>
      </c>
      <c r="B3629" s="181" t="str">
        <f t="shared" si="80"/>
        <v>0-6.20-45</v>
      </c>
      <c r="C3629" s="182">
        <f>'1. General information'!$R$8</f>
        <v>0</v>
      </c>
      <c r="D3629" s="182" t="s">
        <v>445</v>
      </c>
      <c r="E3629" s="195" t="s">
        <v>6963</v>
      </c>
      <c r="F3629" s="182" t="s">
        <v>6964</v>
      </c>
      <c r="G3629" s="196">
        <f>'6. Staff time'!T196</f>
        <v>0</v>
      </c>
    </row>
    <row r="3630" spans="1:7" x14ac:dyDescent="0.3">
      <c r="A3630" s="181">
        <v>3629</v>
      </c>
      <c r="B3630" s="181" t="str">
        <f t="shared" si="80"/>
        <v>0-6.20-46</v>
      </c>
      <c r="C3630" s="182">
        <f>'1. General information'!$R$8</f>
        <v>0</v>
      </c>
      <c r="D3630" s="182" t="s">
        <v>445</v>
      </c>
      <c r="E3630" s="195" t="s">
        <v>6965</v>
      </c>
      <c r="F3630" s="182" t="s">
        <v>6966</v>
      </c>
      <c r="G3630" s="196">
        <f>'6. Staff time'!T197</f>
        <v>0</v>
      </c>
    </row>
    <row r="3631" spans="1:7" x14ac:dyDescent="0.3">
      <c r="A3631" s="181">
        <v>3630</v>
      </c>
      <c r="B3631" s="181" t="str">
        <f t="shared" si="80"/>
        <v>0-6.20-47</v>
      </c>
      <c r="C3631" s="182">
        <f>'1. General information'!$R$8</f>
        <v>0</v>
      </c>
      <c r="D3631" s="182" t="s">
        <v>445</v>
      </c>
      <c r="E3631" s="195" t="s">
        <v>6967</v>
      </c>
      <c r="F3631" s="182" t="s">
        <v>6968</v>
      </c>
      <c r="G3631" s="196">
        <f>'6. Staff time'!T198</f>
        <v>0</v>
      </c>
    </row>
    <row r="3632" spans="1:7" x14ac:dyDescent="0.3">
      <c r="A3632" s="181">
        <v>3631</v>
      </c>
      <c r="B3632" s="181" t="str">
        <f t="shared" si="80"/>
        <v>0-6.20-48</v>
      </c>
      <c r="C3632" s="182">
        <f>'1. General information'!$R$8</f>
        <v>0</v>
      </c>
      <c r="D3632" s="182" t="s">
        <v>445</v>
      </c>
      <c r="E3632" s="195" t="s">
        <v>6969</v>
      </c>
      <c r="F3632" s="182" t="s">
        <v>6970</v>
      </c>
      <c r="G3632" s="196">
        <f>'6. Staff time'!T199</f>
        <v>0</v>
      </c>
    </row>
    <row r="3633" spans="1:7" x14ac:dyDescent="0.3">
      <c r="A3633" s="181">
        <v>3632</v>
      </c>
      <c r="B3633" s="181" t="str">
        <f t="shared" si="80"/>
        <v>0-6.20-49</v>
      </c>
      <c r="C3633" s="182">
        <f>'1. General information'!$R$8</f>
        <v>0</v>
      </c>
      <c r="D3633" s="182" t="s">
        <v>445</v>
      </c>
      <c r="E3633" s="195" t="s">
        <v>6971</v>
      </c>
      <c r="F3633" s="182" t="s">
        <v>6972</v>
      </c>
      <c r="G3633" s="196">
        <f>'6. Staff time'!T200</f>
        <v>0</v>
      </c>
    </row>
    <row r="3634" spans="1:7" x14ac:dyDescent="0.3">
      <c r="A3634" s="181">
        <v>3633</v>
      </c>
      <c r="B3634" s="181" t="str">
        <f t="shared" si="80"/>
        <v>0-6.20-50</v>
      </c>
      <c r="C3634" s="182">
        <f>'1. General information'!$R$8</f>
        <v>0</v>
      </c>
      <c r="D3634" s="182" t="s">
        <v>445</v>
      </c>
      <c r="E3634" s="195" t="s">
        <v>6973</v>
      </c>
      <c r="F3634" s="182" t="s">
        <v>6974</v>
      </c>
      <c r="G3634" s="196">
        <f>'6. Staff time'!T201</f>
        <v>0</v>
      </c>
    </row>
    <row r="3635" spans="1:7" x14ac:dyDescent="0.3">
      <c r="A3635" s="181">
        <v>3634</v>
      </c>
      <c r="B3635" s="181" t="str">
        <f t="shared" si="80"/>
        <v>0-6.20-51</v>
      </c>
      <c r="C3635" s="182">
        <f>'1. General information'!$R$8</f>
        <v>0</v>
      </c>
      <c r="D3635" s="182" t="s">
        <v>445</v>
      </c>
      <c r="E3635" s="195" t="s">
        <v>6975</v>
      </c>
      <c r="F3635" s="182" t="s">
        <v>6976</v>
      </c>
      <c r="G3635" s="196">
        <f>'6. Staff time'!T202</f>
        <v>0</v>
      </c>
    </row>
    <row r="3636" spans="1:7" x14ac:dyDescent="0.3">
      <c r="A3636" s="181">
        <v>3635</v>
      </c>
      <c r="B3636" s="181" t="str">
        <f t="shared" ref="B3636:B3699" si="81">CONCATENATE(LEFT(C3636,2),"-",E3636)</f>
        <v>0-6.20-52</v>
      </c>
      <c r="C3636" s="182">
        <f>'1. General information'!$R$8</f>
        <v>0</v>
      </c>
      <c r="D3636" s="182" t="s">
        <v>445</v>
      </c>
      <c r="E3636" s="195" t="s">
        <v>6977</v>
      </c>
      <c r="F3636" s="182" t="s">
        <v>6978</v>
      </c>
      <c r="G3636" s="196">
        <f>'6. Staff time'!T203</f>
        <v>0</v>
      </c>
    </row>
    <row r="3637" spans="1:7" x14ac:dyDescent="0.3">
      <c r="A3637" s="181">
        <v>3636</v>
      </c>
      <c r="B3637" s="181" t="str">
        <f t="shared" si="81"/>
        <v>0-6.20-53</v>
      </c>
      <c r="C3637" s="182">
        <f>'1. General information'!$R$8</f>
        <v>0</v>
      </c>
      <c r="D3637" s="182" t="s">
        <v>445</v>
      </c>
      <c r="E3637" s="195" t="s">
        <v>6979</v>
      </c>
      <c r="F3637" s="182" t="s">
        <v>6980</v>
      </c>
      <c r="G3637" s="196">
        <f>'6. Staff time'!T204</f>
        <v>0</v>
      </c>
    </row>
    <row r="3638" spans="1:7" x14ac:dyDescent="0.3">
      <c r="A3638" s="181">
        <v>3637</v>
      </c>
      <c r="B3638" s="181" t="str">
        <f t="shared" si="81"/>
        <v>0-6.20-54</v>
      </c>
      <c r="C3638" s="182">
        <f>'1. General information'!$R$8</f>
        <v>0</v>
      </c>
      <c r="D3638" s="182" t="s">
        <v>445</v>
      </c>
      <c r="E3638" s="195" t="s">
        <v>6981</v>
      </c>
      <c r="F3638" s="182" t="s">
        <v>6982</v>
      </c>
      <c r="G3638" s="196">
        <f>'6. Staff time'!T205</f>
        <v>0</v>
      </c>
    </row>
    <row r="3639" spans="1:7" x14ac:dyDescent="0.3">
      <c r="A3639" s="181">
        <v>3638</v>
      </c>
      <c r="B3639" s="181" t="str">
        <f t="shared" si="81"/>
        <v>0-6.20-55</v>
      </c>
      <c r="C3639" s="182">
        <f>'1. General information'!$R$8</f>
        <v>0</v>
      </c>
      <c r="D3639" s="182" t="s">
        <v>445</v>
      </c>
      <c r="E3639" s="195" t="s">
        <v>6983</v>
      </c>
      <c r="F3639" s="182" t="s">
        <v>6984</v>
      </c>
      <c r="G3639" s="196">
        <f>'6. Staff time'!T206</f>
        <v>0</v>
      </c>
    </row>
    <row r="3640" spans="1:7" x14ac:dyDescent="0.3">
      <c r="A3640" s="181">
        <v>3639</v>
      </c>
      <c r="B3640" s="181" t="str">
        <f t="shared" si="81"/>
        <v>0-6.20-56</v>
      </c>
      <c r="C3640" s="182">
        <f>'1. General information'!$R$8</f>
        <v>0</v>
      </c>
      <c r="D3640" s="182" t="s">
        <v>445</v>
      </c>
      <c r="E3640" s="195" t="s">
        <v>6985</v>
      </c>
      <c r="F3640" s="182" t="s">
        <v>6986</v>
      </c>
      <c r="G3640" s="196">
        <f>'6. Staff time'!T207</f>
        <v>0</v>
      </c>
    </row>
    <row r="3641" spans="1:7" x14ac:dyDescent="0.3">
      <c r="A3641" s="181">
        <v>3640</v>
      </c>
      <c r="B3641" s="181" t="str">
        <f t="shared" si="81"/>
        <v>0-6.20-57</v>
      </c>
      <c r="C3641" s="182">
        <f>'1. General information'!$R$8</f>
        <v>0</v>
      </c>
      <c r="D3641" s="182" t="s">
        <v>445</v>
      </c>
      <c r="E3641" s="195" t="s">
        <v>6987</v>
      </c>
      <c r="F3641" s="182" t="s">
        <v>6988</v>
      </c>
      <c r="G3641" s="196">
        <f>'6. Staff time'!T208</f>
        <v>0</v>
      </c>
    </row>
    <row r="3642" spans="1:7" x14ac:dyDescent="0.3">
      <c r="A3642" s="181">
        <v>3641</v>
      </c>
      <c r="B3642" s="181" t="str">
        <f t="shared" si="81"/>
        <v>0-6.20-58</v>
      </c>
      <c r="C3642" s="182">
        <f>'1. General information'!$R$8</f>
        <v>0</v>
      </c>
      <c r="D3642" s="182" t="s">
        <v>445</v>
      </c>
      <c r="E3642" s="195" t="s">
        <v>6989</v>
      </c>
      <c r="F3642" s="182" t="s">
        <v>6990</v>
      </c>
      <c r="G3642" s="196">
        <f>'6. Staff time'!T209</f>
        <v>0</v>
      </c>
    </row>
    <row r="3643" spans="1:7" x14ac:dyDescent="0.3">
      <c r="A3643" s="181">
        <v>3642</v>
      </c>
      <c r="B3643" s="181" t="str">
        <f t="shared" si="81"/>
        <v>0-6.20-59</v>
      </c>
      <c r="C3643" s="182">
        <f>'1. General information'!$R$8</f>
        <v>0</v>
      </c>
      <c r="D3643" s="182" t="s">
        <v>445</v>
      </c>
      <c r="E3643" s="195" t="s">
        <v>6991</v>
      </c>
      <c r="F3643" s="182" t="s">
        <v>6992</v>
      </c>
      <c r="G3643" s="196">
        <f>'6. Staff time'!T210</f>
        <v>0</v>
      </c>
    </row>
    <row r="3644" spans="1:7" x14ac:dyDescent="0.3">
      <c r="A3644" s="181">
        <v>3643</v>
      </c>
      <c r="B3644" s="181" t="str">
        <f t="shared" si="81"/>
        <v>0-6.20-60</v>
      </c>
      <c r="C3644" s="182">
        <f>'1. General information'!$R$8</f>
        <v>0</v>
      </c>
      <c r="D3644" s="182" t="s">
        <v>445</v>
      </c>
      <c r="E3644" s="195" t="s">
        <v>6993</v>
      </c>
      <c r="F3644" s="182" t="s">
        <v>6994</v>
      </c>
      <c r="G3644" s="196">
        <f>'6. Staff time'!T211</f>
        <v>0</v>
      </c>
    </row>
    <row r="3645" spans="1:7" x14ac:dyDescent="0.3">
      <c r="A3645" s="181">
        <v>3644</v>
      </c>
      <c r="B3645" s="181" t="str">
        <f t="shared" si="81"/>
        <v>0-6.20-61</v>
      </c>
      <c r="C3645" s="182">
        <f>'1. General information'!$R$8</f>
        <v>0</v>
      </c>
      <c r="D3645" s="182" t="s">
        <v>445</v>
      </c>
      <c r="E3645" s="195" t="s">
        <v>6995</v>
      </c>
      <c r="F3645" s="182" t="s">
        <v>6996</v>
      </c>
      <c r="G3645" s="196">
        <f>'6. Staff time'!T212</f>
        <v>0</v>
      </c>
    </row>
    <row r="3646" spans="1:7" x14ac:dyDescent="0.3">
      <c r="A3646" s="181">
        <v>3645</v>
      </c>
      <c r="B3646" s="181" t="str">
        <f t="shared" si="81"/>
        <v>0-6.20-62</v>
      </c>
      <c r="C3646" s="182">
        <f>'1. General information'!$R$8</f>
        <v>0</v>
      </c>
      <c r="D3646" s="182" t="s">
        <v>445</v>
      </c>
      <c r="E3646" s="195" t="s">
        <v>6997</v>
      </c>
      <c r="F3646" s="182" t="s">
        <v>6998</v>
      </c>
      <c r="G3646" s="196">
        <f>'6. Staff time'!T213</f>
        <v>0</v>
      </c>
    </row>
    <row r="3647" spans="1:7" x14ac:dyDescent="0.3">
      <c r="A3647" s="181">
        <v>3646</v>
      </c>
      <c r="B3647" s="181" t="str">
        <f t="shared" si="81"/>
        <v>0-6.20-63</v>
      </c>
      <c r="C3647" s="182">
        <f>'1. General information'!$R$8</f>
        <v>0</v>
      </c>
      <c r="D3647" s="182" t="s">
        <v>445</v>
      </c>
      <c r="E3647" s="195" t="s">
        <v>6999</v>
      </c>
      <c r="F3647" s="182" t="s">
        <v>7000</v>
      </c>
      <c r="G3647" s="196">
        <f>'6. Staff time'!T214</f>
        <v>0</v>
      </c>
    </row>
    <row r="3648" spans="1:7" x14ac:dyDescent="0.3">
      <c r="A3648" s="181">
        <v>3647</v>
      </c>
      <c r="B3648" s="181" t="str">
        <f t="shared" si="81"/>
        <v>0-6.20-64</v>
      </c>
      <c r="C3648" s="182">
        <f>'1. General information'!$R$8</f>
        <v>0</v>
      </c>
      <c r="D3648" s="182" t="s">
        <v>445</v>
      </c>
      <c r="E3648" s="195" t="s">
        <v>7001</v>
      </c>
      <c r="F3648" s="182" t="s">
        <v>7002</v>
      </c>
      <c r="G3648" s="196">
        <f>'6. Staff time'!T215</f>
        <v>0</v>
      </c>
    </row>
    <row r="3649" spans="1:7" x14ac:dyDescent="0.3">
      <c r="A3649" s="181">
        <v>3648</v>
      </c>
      <c r="B3649" s="181" t="str">
        <f t="shared" si="81"/>
        <v>0-6.20-65</v>
      </c>
      <c r="C3649" s="182">
        <f>'1. General information'!$R$8</f>
        <v>0</v>
      </c>
      <c r="D3649" s="182" t="s">
        <v>445</v>
      </c>
      <c r="E3649" s="195" t="s">
        <v>7003</v>
      </c>
      <c r="F3649" s="182" t="s">
        <v>7004</v>
      </c>
      <c r="G3649" s="196">
        <f>'6. Staff time'!T216</f>
        <v>0</v>
      </c>
    </row>
    <row r="3650" spans="1:7" x14ac:dyDescent="0.3">
      <c r="A3650" s="181">
        <v>3649</v>
      </c>
      <c r="B3650" s="181" t="str">
        <f t="shared" si="81"/>
        <v>0-6.20-66</v>
      </c>
      <c r="C3650" s="182">
        <f>'1. General information'!$R$8</f>
        <v>0</v>
      </c>
      <c r="D3650" s="182" t="s">
        <v>445</v>
      </c>
      <c r="E3650" s="195" t="s">
        <v>7005</v>
      </c>
      <c r="F3650" s="182" t="s">
        <v>7006</v>
      </c>
      <c r="G3650" s="196">
        <f>'6. Staff time'!T217</f>
        <v>0</v>
      </c>
    </row>
    <row r="3651" spans="1:7" x14ac:dyDescent="0.3">
      <c r="A3651" s="181">
        <v>3650</v>
      </c>
      <c r="B3651" s="181" t="str">
        <f t="shared" si="81"/>
        <v>0-6.20-67</v>
      </c>
      <c r="C3651" s="182">
        <f>'1. General information'!$R$8</f>
        <v>0</v>
      </c>
      <c r="D3651" s="182" t="s">
        <v>445</v>
      </c>
      <c r="E3651" s="195" t="s">
        <v>7007</v>
      </c>
      <c r="F3651" s="182" t="s">
        <v>7008</v>
      </c>
      <c r="G3651" s="196">
        <f>'6. Staff time'!T218</f>
        <v>0</v>
      </c>
    </row>
    <row r="3652" spans="1:7" x14ac:dyDescent="0.3">
      <c r="A3652" s="181">
        <v>3651</v>
      </c>
      <c r="B3652" s="181" t="str">
        <f t="shared" si="81"/>
        <v>0-6.20-68</v>
      </c>
      <c r="C3652" s="182">
        <f>'1. General information'!$R$8</f>
        <v>0</v>
      </c>
      <c r="D3652" s="182" t="s">
        <v>445</v>
      </c>
      <c r="E3652" s="195" t="s">
        <v>7009</v>
      </c>
      <c r="F3652" s="182" t="s">
        <v>7010</v>
      </c>
      <c r="G3652" s="196">
        <f>'6. Staff time'!T219</f>
        <v>0</v>
      </c>
    </row>
    <row r="3653" spans="1:7" x14ac:dyDescent="0.3">
      <c r="A3653" s="181">
        <v>3652</v>
      </c>
      <c r="B3653" s="181" t="str">
        <f t="shared" si="81"/>
        <v>0-6.20-69</v>
      </c>
      <c r="C3653" s="182">
        <f>'1. General information'!$R$8</f>
        <v>0</v>
      </c>
      <c r="D3653" s="182" t="s">
        <v>445</v>
      </c>
      <c r="E3653" s="195" t="s">
        <v>7011</v>
      </c>
      <c r="F3653" s="182" t="s">
        <v>7012</v>
      </c>
      <c r="G3653" s="196">
        <f>'6. Staff time'!T220</f>
        <v>0</v>
      </c>
    </row>
    <row r="3654" spans="1:7" x14ac:dyDescent="0.3">
      <c r="A3654" s="181">
        <v>3653</v>
      </c>
      <c r="B3654" s="181" t="str">
        <f t="shared" si="81"/>
        <v>0-6.20-70</v>
      </c>
      <c r="C3654" s="182">
        <f>'1. General information'!$R$8</f>
        <v>0</v>
      </c>
      <c r="D3654" s="182" t="s">
        <v>445</v>
      </c>
      <c r="E3654" s="195" t="s">
        <v>7013</v>
      </c>
      <c r="F3654" s="182" t="s">
        <v>7014</v>
      </c>
      <c r="G3654" s="196">
        <f>'6. Staff time'!T221</f>
        <v>0</v>
      </c>
    </row>
    <row r="3655" spans="1:7" x14ac:dyDescent="0.3">
      <c r="A3655" s="181">
        <v>3654</v>
      </c>
      <c r="B3655" s="181" t="str">
        <f t="shared" si="81"/>
        <v>0-6.20-71</v>
      </c>
      <c r="C3655" s="182">
        <f>'1. General information'!$R$8</f>
        <v>0</v>
      </c>
      <c r="D3655" s="182" t="s">
        <v>445</v>
      </c>
      <c r="E3655" s="195" t="s">
        <v>7015</v>
      </c>
      <c r="F3655" s="182" t="s">
        <v>7016</v>
      </c>
      <c r="G3655" s="196">
        <f>'6. Staff time'!T222</f>
        <v>0</v>
      </c>
    </row>
    <row r="3656" spans="1:7" x14ac:dyDescent="0.3">
      <c r="A3656" s="181">
        <v>3655</v>
      </c>
      <c r="B3656" s="181" t="str">
        <f t="shared" si="81"/>
        <v>0-6.20-72</v>
      </c>
      <c r="C3656" s="182">
        <f>'1. General information'!$R$8</f>
        <v>0</v>
      </c>
      <c r="D3656" s="182" t="s">
        <v>445</v>
      </c>
      <c r="E3656" s="195" t="s">
        <v>7017</v>
      </c>
      <c r="F3656" s="182" t="s">
        <v>7018</v>
      </c>
      <c r="G3656" s="196">
        <f>'6. Staff time'!T223</f>
        <v>0</v>
      </c>
    </row>
    <row r="3657" spans="1:7" x14ac:dyDescent="0.3">
      <c r="A3657" s="181">
        <v>3656</v>
      </c>
      <c r="B3657" s="181" t="str">
        <f t="shared" si="81"/>
        <v>0-6.20-73</v>
      </c>
      <c r="C3657" s="182">
        <f>'1. General information'!$R$8</f>
        <v>0</v>
      </c>
      <c r="D3657" s="182" t="s">
        <v>445</v>
      </c>
      <c r="E3657" s="195" t="s">
        <v>7019</v>
      </c>
      <c r="F3657" s="182" t="s">
        <v>7020</v>
      </c>
      <c r="G3657" s="196">
        <f>'6. Staff time'!T224</f>
        <v>0</v>
      </c>
    </row>
    <row r="3658" spans="1:7" x14ac:dyDescent="0.3">
      <c r="A3658" s="181">
        <v>3657</v>
      </c>
      <c r="B3658" s="181" t="str">
        <f t="shared" si="81"/>
        <v>0-6.20-74</v>
      </c>
      <c r="C3658" s="182">
        <f>'1. General information'!$R$8</f>
        <v>0</v>
      </c>
      <c r="D3658" s="182" t="s">
        <v>445</v>
      </c>
      <c r="E3658" s="195" t="s">
        <v>7021</v>
      </c>
      <c r="F3658" s="182" t="s">
        <v>7022</v>
      </c>
      <c r="G3658" s="196">
        <f>'6. Staff time'!T225</f>
        <v>0</v>
      </c>
    </row>
    <row r="3659" spans="1:7" x14ac:dyDescent="0.3">
      <c r="A3659" s="181">
        <v>3658</v>
      </c>
      <c r="B3659" s="181" t="str">
        <f t="shared" si="81"/>
        <v>0-6.20-75</v>
      </c>
      <c r="C3659" s="182">
        <f>'1. General information'!$R$8</f>
        <v>0</v>
      </c>
      <c r="D3659" s="182" t="s">
        <v>445</v>
      </c>
      <c r="E3659" s="195" t="s">
        <v>7023</v>
      </c>
      <c r="F3659" s="182" t="s">
        <v>7024</v>
      </c>
      <c r="G3659" s="196">
        <f>'6. Staff time'!T226</f>
        <v>0</v>
      </c>
    </row>
    <row r="3660" spans="1:7" x14ac:dyDescent="0.3">
      <c r="A3660" s="181">
        <v>3659</v>
      </c>
      <c r="B3660" s="181" t="str">
        <f t="shared" si="81"/>
        <v>0-6.20-76</v>
      </c>
      <c r="C3660" s="182">
        <f>'1. General information'!$R$8</f>
        <v>0</v>
      </c>
      <c r="D3660" s="182" t="s">
        <v>445</v>
      </c>
      <c r="E3660" s="195" t="s">
        <v>7025</v>
      </c>
      <c r="F3660" s="182" t="s">
        <v>7026</v>
      </c>
      <c r="G3660" s="196">
        <f>'6. Staff time'!T227</f>
        <v>0</v>
      </c>
    </row>
    <row r="3661" spans="1:7" x14ac:dyDescent="0.3">
      <c r="A3661" s="181">
        <v>3660</v>
      </c>
      <c r="B3661" s="181" t="str">
        <f t="shared" si="81"/>
        <v>0-6.20-77</v>
      </c>
      <c r="C3661" s="182">
        <f>'1. General information'!$R$8</f>
        <v>0</v>
      </c>
      <c r="D3661" s="182" t="s">
        <v>445</v>
      </c>
      <c r="E3661" s="195" t="s">
        <v>7027</v>
      </c>
      <c r="F3661" s="182" t="s">
        <v>7028</v>
      </c>
      <c r="G3661" s="196">
        <f>'6. Staff time'!T228</f>
        <v>0</v>
      </c>
    </row>
    <row r="3662" spans="1:7" x14ac:dyDescent="0.3">
      <c r="A3662" s="181">
        <v>3661</v>
      </c>
      <c r="B3662" s="181" t="str">
        <f t="shared" si="81"/>
        <v>0-6.20-78</v>
      </c>
      <c r="C3662" s="182">
        <f>'1. General information'!$R$8</f>
        <v>0</v>
      </c>
      <c r="D3662" s="182" t="s">
        <v>445</v>
      </c>
      <c r="E3662" s="195" t="s">
        <v>7029</v>
      </c>
      <c r="F3662" s="182" t="s">
        <v>7030</v>
      </c>
      <c r="G3662" s="196">
        <f>'6. Staff time'!T229</f>
        <v>0</v>
      </c>
    </row>
    <row r="3663" spans="1:7" x14ac:dyDescent="0.3">
      <c r="A3663" s="181">
        <v>3662</v>
      </c>
      <c r="B3663" s="181" t="str">
        <f t="shared" si="81"/>
        <v>0-6.20-79</v>
      </c>
      <c r="C3663" s="182">
        <f>'1. General information'!$R$8</f>
        <v>0</v>
      </c>
      <c r="D3663" s="182" t="s">
        <v>445</v>
      </c>
      <c r="E3663" s="195" t="s">
        <v>7031</v>
      </c>
      <c r="F3663" s="182" t="s">
        <v>7032</v>
      </c>
      <c r="G3663" s="196">
        <f>'6. Staff time'!T230</f>
        <v>0</v>
      </c>
    </row>
    <row r="3664" spans="1:7" x14ac:dyDescent="0.3">
      <c r="A3664" s="181">
        <v>3663</v>
      </c>
      <c r="B3664" s="181" t="str">
        <f t="shared" si="81"/>
        <v>0-6.20-80</v>
      </c>
      <c r="C3664" s="182">
        <f>'1. General information'!$R$8</f>
        <v>0</v>
      </c>
      <c r="D3664" s="182" t="s">
        <v>445</v>
      </c>
      <c r="E3664" s="195" t="s">
        <v>7033</v>
      </c>
      <c r="F3664" s="182" t="s">
        <v>7034</v>
      </c>
      <c r="G3664" s="196">
        <f>'6. Staff time'!T231</f>
        <v>0</v>
      </c>
    </row>
    <row r="3665" spans="1:7" x14ac:dyDescent="0.3">
      <c r="A3665" s="181">
        <v>3664</v>
      </c>
      <c r="B3665" s="181" t="str">
        <f t="shared" si="81"/>
        <v>0-6.20-81</v>
      </c>
      <c r="C3665" s="182">
        <f>'1. General information'!$R$8</f>
        <v>0</v>
      </c>
      <c r="D3665" s="182" t="s">
        <v>445</v>
      </c>
      <c r="E3665" s="195" t="s">
        <v>7035</v>
      </c>
      <c r="F3665" s="182" t="s">
        <v>7036</v>
      </c>
      <c r="G3665" s="196">
        <f>'6. Staff time'!T232</f>
        <v>0</v>
      </c>
    </row>
    <row r="3666" spans="1:7" x14ac:dyDescent="0.3">
      <c r="A3666" s="181">
        <v>3665</v>
      </c>
      <c r="B3666" s="181" t="str">
        <f t="shared" si="81"/>
        <v>0-6.20-82</v>
      </c>
      <c r="C3666" s="182">
        <f>'1. General information'!$R$8</f>
        <v>0</v>
      </c>
      <c r="D3666" s="182" t="s">
        <v>445</v>
      </c>
      <c r="E3666" s="195" t="s">
        <v>7037</v>
      </c>
      <c r="F3666" s="182" t="s">
        <v>7038</v>
      </c>
      <c r="G3666" s="196">
        <f>'6. Staff time'!T233</f>
        <v>0</v>
      </c>
    </row>
    <row r="3667" spans="1:7" x14ac:dyDescent="0.3">
      <c r="A3667" s="181">
        <v>3666</v>
      </c>
      <c r="B3667" s="181" t="str">
        <f t="shared" si="81"/>
        <v>0-6.20-83</v>
      </c>
      <c r="C3667" s="182">
        <f>'1. General information'!$R$8</f>
        <v>0</v>
      </c>
      <c r="D3667" s="182" t="s">
        <v>445</v>
      </c>
      <c r="E3667" s="195" t="s">
        <v>7039</v>
      </c>
      <c r="F3667" s="182" t="s">
        <v>7040</v>
      </c>
      <c r="G3667" s="196">
        <f>'6. Staff time'!T234</f>
        <v>0</v>
      </c>
    </row>
    <row r="3668" spans="1:7" x14ac:dyDescent="0.3">
      <c r="A3668" s="181">
        <v>3667</v>
      </c>
      <c r="B3668" s="181" t="str">
        <f t="shared" si="81"/>
        <v>0-6.20-84</v>
      </c>
      <c r="C3668" s="182">
        <f>'1. General information'!$R$8</f>
        <v>0</v>
      </c>
      <c r="D3668" s="182" t="s">
        <v>445</v>
      </c>
      <c r="E3668" s="195" t="s">
        <v>7041</v>
      </c>
      <c r="F3668" s="182" t="s">
        <v>7042</v>
      </c>
      <c r="G3668" s="196">
        <f>'6. Staff time'!T235</f>
        <v>0</v>
      </c>
    </row>
    <row r="3669" spans="1:7" x14ac:dyDescent="0.3">
      <c r="A3669" s="181">
        <v>3668</v>
      </c>
      <c r="B3669" s="181" t="str">
        <f t="shared" si="81"/>
        <v>0-6.20-85</v>
      </c>
      <c r="C3669" s="182">
        <f>'1. General information'!$R$8</f>
        <v>0</v>
      </c>
      <c r="D3669" s="182" t="s">
        <v>445</v>
      </c>
      <c r="E3669" s="195" t="s">
        <v>7043</v>
      </c>
      <c r="F3669" s="182" t="s">
        <v>7044</v>
      </c>
      <c r="G3669" s="196">
        <f>'6. Staff time'!T236</f>
        <v>0</v>
      </c>
    </row>
    <row r="3670" spans="1:7" x14ac:dyDescent="0.3">
      <c r="A3670" s="181">
        <v>3669</v>
      </c>
      <c r="B3670" s="181" t="str">
        <f t="shared" si="81"/>
        <v>0-6.20-86</v>
      </c>
      <c r="C3670" s="182">
        <f>'1. General information'!$R$8</f>
        <v>0</v>
      </c>
      <c r="D3670" s="182" t="s">
        <v>445</v>
      </c>
      <c r="E3670" s="195" t="s">
        <v>7045</v>
      </c>
      <c r="F3670" s="182" t="s">
        <v>7046</v>
      </c>
      <c r="G3670" s="196">
        <f>'6. Staff time'!T237</f>
        <v>0</v>
      </c>
    </row>
    <row r="3671" spans="1:7" x14ac:dyDescent="0.3">
      <c r="A3671" s="181">
        <v>3670</v>
      </c>
      <c r="B3671" s="181" t="str">
        <f t="shared" si="81"/>
        <v>0-6.20-87</v>
      </c>
      <c r="C3671" s="182">
        <f>'1. General information'!$R$8</f>
        <v>0</v>
      </c>
      <c r="D3671" s="182" t="s">
        <v>445</v>
      </c>
      <c r="E3671" s="195" t="s">
        <v>7047</v>
      </c>
      <c r="F3671" s="182" t="s">
        <v>7048</v>
      </c>
      <c r="G3671" s="196">
        <f>'6. Staff time'!T238</f>
        <v>0</v>
      </c>
    </row>
    <row r="3672" spans="1:7" x14ac:dyDescent="0.3">
      <c r="A3672" s="181">
        <v>3671</v>
      </c>
      <c r="B3672" s="181" t="str">
        <f t="shared" si="81"/>
        <v>0-6.20-88</v>
      </c>
      <c r="C3672" s="182">
        <f>'1. General information'!$R$8</f>
        <v>0</v>
      </c>
      <c r="D3672" s="182" t="s">
        <v>445</v>
      </c>
      <c r="E3672" s="195" t="s">
        <v>7049</v>
      </c>
      <c r="F3672" s="182" t="s">
        <v>7050</v>
      </c>
      <c r="G3672" s="196">
        <f>'6. Staff time'!T239</f>
        <v>0</v>
      </c>
    </row>
    <row r="3673" spans="1:7" x14ac:dyDescent="0.3">
      <c r="A3673" s="181">
        <v>3672</v>
      </c>
      <c r="B3673" s="181" t="str">
        <f t="shared" si="81"/>
        <v>0-6.20-89</v>
      </c>
      <c r="C3673" s="182">
        <f>'1. General information'!$R$8</f>
        <v>0</v>
      </c>
      <c r="D3673" s="182" t="s">
        <v>445</v>
      </c>
      <c r="E3673" s="195" t="s">
        <v>7051</v>
      </c>
      <c r="F3673" s="182" t="s">
        <v>7052</v>
      </c>
      <c r="G3673" s="196">
        <f>'6. Staff time'!T240</f>
        <v>0</v>
      </c>
    </row>
    <row r="3674" spans="1:7" x14ac:dyDescent="0.3">
      <c r="A3674" s="181">
        <v>3673</v>
      </c>
      <c r="B3674" s="181" t="str">
        <f t="shared" si="81"/>
        <v>0-6.20-90</v>
      </c>
      <c r="C3674" s="182">
        <f>'1. General information'!$R$8</f>
        <v>0</v>
      </c>
      <c r="D3674" s="182" t="s">
        <v>445</v>
      </c>
      <c r="E3674" s="195" t="s">
        <v>7053</v>
      </c>
      <c r="F3674" s="182" t="s">
        <v>7054</v>
      </c>
      <c r="G3674" s="196">
        <f>'6. Staff time'!T241</f>
        <v>0</v>
      </c>
    </row>
    <row r="3675" spans="1:7" x14ac:dyDescent="0.3">
      <c r="A3675" s="181">
        <v>3674</v>
      </c>
      <c r="B3675" s="181" t="str">
        <f t="shared" si="81"/>
        <v>0-6.20-91</v>
      </c>
      <c r="C3675" s="182">
        <f>'1. General information'!$R$8</f>
        <v>0</v>
      </c>
      <c r="D3675" s="182" t="s">
        <v>445</v>
      </c>
      <c r="E3675" s="195" t="s">
        <v>7055</v>
      </c>
      <c r="F3675" s="182" t="s">
        <v>7056</v>
      </c>
      <c r="G3675" s="196">
        <f>'6. Staff time'!T242</f>
        <v>0</v>
      </c>
    </row>
    <row r="3676" spans="1:7" x14ac:dyDescent="0.3">
      <c r="A3676" s="181">
        <v>3675</v>
      </c>
      <c r="B3676" s="181" t="str">
        <f t="shared" si="81"/>
        <v>0-6.20-92</v>
      </c>
      <c r="C3676" s="182">
        <f>'1. General information'!$R$8</f>
        <v>0</v>
      </c>
      <c r="D3676" s="182" t="s">
        <v>445</v>
      </c>
      <c r="E3676" s="195" t="s">
        <v>7057</v>
      </c>
      <c r="F3676" s="182" t="s">
        <v>7058</v>
      </c>
      <c r="G3676" s="196">
        <f>'6. Staff time'!T243</f>
        <v>0</v>
      </c>
    </row>
    <row r="3677" spans="1:7" x14ac:dyDescent="0.3">
      <c r="A3677" s="181">
        <v>3676</v>
      </c>
      <c r="B3677" s="181" t="str">
        <f t="shared" si="81"/>
        <v>0-6.20-93</v>
      </c>
      <c r="C3677" s="182">
        <f>'1. General information'!$R$8</f>
        <v>0</v>
      </c>
      <c r="D3677" s="182" t="s">
        <v>445</v>
      </c>
      <c r="E3677" s="195" t="s">
        <v>7059</v>
      </c>
      <c r="F3677" s="182" t="s">
        <v>7060</v>
      </c>
      <c r="G3677" s="196">
        <f>'6. Staff time'!T244</f>
        <v>0</v>
      </c>
    </row>
    <row r="3678" spans="1:7" x14ac:dyDescent="0.3">
      <c r="A3678" s="181">
        <v>3677</v>
      </c>
      <c r="B3678" s="181" t="str">
        <f t="shared" si="81"/>
        <v>0-6.20-94</v>
      </c>
      <c r="C3678" s="182">
        <f>'1. General information'!$R$8</f>
        <v>0</v>
      </c>
      <c r="D3678" s="182" t="s">
        <v>445</v>
      </c>
      <c r="E3678" s="195" t="s">
        <v>7061</v>
      </c>
      <c r="F3678" s="182" t="s">
        <v>7062</v>
      </c>
      <c r="G3678" s="196">
        <f>'6. Staff time'!T245</f>
        <v>0</v>
      </c>
    </row>
    <row r="3679" spans="1:7" x14ac:dyDescent="0.3">
      <c r="A3679" s="181">
        <v>3678</v>
      </c>
      <c r="B3679" s="181" t="str">
        <f t="shared" si="81"/>
        <v>0-6.20-95</v>
      </c>
      <c r="C3679" s="182">
        <f>'1. General information'!$R$8</f>
        <v>0</v>
      </c>
      <c r="D3679" s="182" t="s">
        <v>445</v>
      </c>
      <c r="E3679" s="195" t="s">
        <v>7063</v>
      </c>
      <c r="F3679" s="182" t="s">
        <v>7064</v>
      </c>
      <c r="G3679" s="196">
        <f>'6. Staff time'!T246</f>
        <v>0</v>
      </c>
    </row>
    <row r="3680" spans="1:7" x14ac:dyDescent="0.3">
      <c r="A3680" s="181">
        <v>3679</v>
      </c>
      <c r="B3680" s="181" t="str">
        <f t="shared" si="81"/>
        <v>0-6.20-96</v>
      </c>
      <c r="C3680" s="182">
        <f>'1. General information'!$R$8</f>
        <v>0</v>
      </c>
      <c r="D3680" s="182" t="s">
        <v>445</v>
      </c>
      <c r="E3680" s="195" t="s">
        <v>7065</v>
      </c>
      <c r="F3680" s="182" t="s">
        <v>7066</v>
      </c>
      <c r="G3680" s="196">
        <f>'6. Staff time'!T247</f>
        <v>0</v>
      </c>
    </row>
    <row r="3681" spans="1:7" x14ac:dyDescent="0.3">
      <c r="A3681" s="181">
        <v>3680</v>
      </c>
      <c r="B3681" s="181" t="str">
        <f t="shared" si="81"/>
        <v>0-6.20-97</v>
      </c>
      <c r="C3681" s="182">
        <f>'1. General information'!$R$8</f>
        <v>0</v>
      </c>
      <c r="D3681" s="182" t="s">
        <v>445</v>
      </c>
      <c r="E3681" s="195" t="s">
        <v>7067</v>
      </c>
      <c r="F3681" s="182" t="s">
        <v>7068</v>
      </c>
      <c r="G3681" s="196">
        <f>'6. Staff time'!T248</f>
        <v>0</v>
      </c>
    </row>
    <row r="3682" spans="1:7" x14ac:dyDescent="0.3">
      <c r="A3682" s="181">
        <v>3681</v>
      </c>
      <c r="B3682" s="181" t="str">
        <f t="shared" si="81"/>
        <v>0-6.20-98</v>
      </c>
      <c r="C3682" s="182">
        <f>'1. General information'!$R$8</f>
        <v>0</v>
      </c>
      <c r="D3682" s="182" t="s">
        <v>445</v>
      </c>
      <c r="E3682" s="195" t="s">
        <v>7069</v>
      </c>
      <c r="F3682" s="182" t="s">
        <v>7070</v>
      </c>
      <c r="G3682" s="196">
        <f>'6. Staff time'!T249</f>
        <v>0</v>
      </c>
    </row>
    <row r="3683" spans="1:7" x14ac:dyDescent="0.3">
      <c r="A3683" s="181">
        <v>3682</v>
      </c>
      <c r="B3683" s="181" t="str">
        <f t="shared" si="81"/>
        <v>0-6.20-99</v>
      </c>
      <c r="C3683" s="182">
        <f>'1. General information'!$R$8</f>
        <v>0</v>
      </c>
      <c r="D3683" s="182" t="s">
        <v>445</v>
      </c>
      <c r="E3683" s="195" t="s">
        <v>7071</v>
      </c>
      <c r="F3683" s="182" t="s">
        <v>7072</v>
      </c>
      <c r="G3683" s="196">
        <f>'6. Staff time'!T250</f>
        <v>0</v>
      </c>
    </row>
    <row r="3684" spans="1:7" x14ac:dyDescent="0.3">
      <c r="A3684" s="181">
        <v>3683</v>
      </c>
      <c r="B3684" s="181" t="str">
        <f t="shared" si="81"/>
        <v>0-6.20-100</v>
      </c>
      <c r="C3684" s="182">
        <f>'1. General information'!$R$8</f>
        <v>0</v>
      </c>
      <c r="D3684" s="182" t="s">
        <v>445</v>
      </c>
      <c r="E3684" s="195" t="s">
        <v>7073</v>
      </c>
      <c r="F3684" s="182" t="s">
        <v>7074</v>
      </c>
      <c r="G3684" s="196">
        <f>'6. Staff time'!T251</f>
        <v>0</v>
      </c>
    </row>
    <row r="3685" spans="1:7" x14ac:dyDescent="0.3">
      <c r="A3685" s="181">
        <v>3684</v>
      </c>
      <c r="B3685" s="181" t="str">
        <f t="shared" si="81"/>
        <v>0-6.20-101</v>
      </c>
      <c r="C3685" s="182">
        <f>'1. General information'!$R$8</f>
        <v>0</v>
      </c>
      <c r="D3685" s="182" t="s">
        <v>445</v>
      </c>
      <c r="E3685" s="195" t="s">
        <v>7075</v>
      </c>
      <c r="F3685" s="182" t="s">
        <v>7076</v>
      </c>
      <c r="G3685" s="196">
        <f>'6. Staff time'!T252</f>
        <v>0</v>
      </c>
    </row>
    <row r="3686" spans="1:7" x14ac:dyDescent="0.3">
      <c r="A3686" s="181">
        <v>3685</v>
      </c>
      <c r="B3686" s="181" t="str">
        <f t="shared" si="81"/>
        <v>0-6.20-102</v>
      </c>
      <c r="C3686" s="182">
        <f>'1. General information'!$R$8</f>
        <v>0</v>
      </c>
      <c r="D3686" s="182" t="s">
        <v>445</v>
      </c>
      <c r="E3686" s="195" t="s">
        <v>7077</v>
      </c>
      <c r="F3686" s="182" t="s">
        <v>7078</v>
      </c>
      <c r="G3686" s="196">
        <f>'6. Staff time'!T253</f>
        <v>0</v>
      </c>
    </row>
    <row r="3687" spans="1:7" x14ac:dyDescent="0.3">
      <c r="A3687" s="181">
        <v>3686</v>
      </c>
      <c r="B3687" s="181" t="str">
        <f t="shared" si="81"/>
        <v>0-6.20-103</v>
      </c>
      <c r="C3687" s="182">
        <f>'1. General information'!$R$8</f>
        <v>0</v>
      </c>
      <c r="D3687" s="182" t="s">
        <v>445</v>
      </c>
      <c r="E3687" s="195" t="s">
        <v>7079</v>
      </c>
      <c r="F3687" s="182" t="s">
        <v>7080</v>
      </c>
      <c r="G3687" s="196">
        <f>'6. Staff time'!T254</f>
        <v>0</v>
      </c>
    </row>
    <row r="3688" spans="1:7" x14ac:dyDescent="0.3">
      <c r="A3688" s="181">
        <v>3687</v>
      </c>
      <c r="B3688" s="181" t="str">
        <f t="shared" si="81"/>
        <v>0-6.20-104</v>
      </c>
      <c r="C3688" s="182">
        <f>'1. General information'!$R$8</f>
        <v>0</v>
      </c>
      <c r="D3688" s="182" t="s">
        <v>445</v>
      </c>
      <c r="E3688" s="195" t="s">
        <v>7081</v>
      </c>
      <c r="F3688" s="182" t="s">
        <v>7082</v>
      </c>
      <c r="G3688" s="196">
        <f>'6. Staff time'!T255</f>
        <v>0</v>
      </c>
    </row>
    <row r="3689" spans="1:7" x14ac:dyDescent="0.3">
      <c r="A3689" s="181">
        <v>3688</v>
      </c>
      <c r="B3689" s="181" t="str">
        <f t="shared" si="81"/>
        <v>0-6.20-105</v>
      </c>
      <c r="C3689" s="182">
        <f>'1. General information'!$R$8</f>
        <v>0</v>
      </c>
      <c r="D3689" s="182" t="s">
        <v>445</v>
      </c>
      <c r="E3689" s="195" t="s">
        <v>7083</v>
      </c>
      <c r="F3689" s="182" t="s">
        <v>7084</v>
      </c>
      <c r="G3689" s="196">
        <f>'6. Staff time'!T256</f>
        <v>0</v>
      </c>
    </row>
    <row r="3690" spans="1:7" x14ac:dyDescent="0.3">
      <c r="A3690" s="181">
        <v>3689</v>
      </c>
      <c r="B3690" s="181" t="str">
        <f t="shared" si="81"/>
        <v>0-6.20-106</v>
      </c>
      <c r="C3690" s="182">
        <f>'1. General information'!$R$8</f>
        <v>0</v>
      </c>
      <c r="D3690" s="182" t="s">
        <v>445</v>
      </c>
      <c r="E3690" s="195" t="s">
        <v>7085</v>
      </c>
      <c r="F3690" s="182" t="s">
        <v>7086</v>
      </c>
      <c r="G3690" s="196">
        <f>'6. Staff time'!T257</f>
        <v>0</v>
      </c>
    </row>
    <row r="3691" spans="1:7" x14ac:dyDescent="0.3">
      <c r="A3691" s="181">
        <v>3690</v>
      </c>
      <c r="B3691" s="181" t="str">
        <f t="shared" si="81"/>
        <v>0-6.20-107</v>
      </c>
      <c r="C3691" s="182">
        <f>'1. General information'!$R$8</f>
        <v>0</v>
      </c>
      <c r="D3691" s="182" t="s">
        <v>445</v>
      </c>
      <c r="E3691" s="195" t="s">
        <v>7087</v>
      </c>
      <c r="F3691" s="182" t="s">
        <v>7088</v>
      </c>
      <c r="G3691" s="196">
        <f>'6. Staff time'!T258</f>
        <v>0</v>
      </c>
    </row>
    <row r="3692" spans="1:7" x14ac:dyDescent="0.3">
      <c r="A3692" s="181">
        <v>3691</v>
      </c>
      <c r="B3692" s="181" t="str">
        <f t="shared" si="81"/>
        <v>0-6.20-108</v>
      </c>
      <c r="C3692" s="182">
        <f>'1. General information'!$R$8</f>
        <v>0</v>
      </c>
      <c r="D3692" s="182" t="s">
        <v>445</v>
      </c>
      <c r="E3692" s="195" t="s">
        <v>7089</v>
      </c>
      <c r="F3692" s="182" t="s">
        <v>7090</v>
      </c>
      <c r="G3692" s="196">
        <f>'6. Staff time'!T259</f>
        <v>0</v>
      </c>
    </row>
    <row r="3693" spans="1:7" x14ac:dyDescent="0.3">
      <c r="A3693" s="181">
        <v>3692</v>
      </c>
      <c r="B3693" s="181" t="str">
        <f t="shared" si="81"/>
        <v>0-6.20-109</v>
      </c>
      <c r="C3693" s="182">
        <f>'1. General information'!$R$8</f>
        <v>0</v>
      </c>
      <c r="D3693" s="182" t="s">
        <v>445</v>
      </c>
      <c r="E3693" s="195" t="s">
        <v>7091</v>
      </c>
      <c r="F3693" s="182" t="s">
        <v>7092</v>
      </c>
      <c r="G3693" s="196">
        <f>'6. Staff time'!T260</f>
        <v>0</v>
      </c>
    </row>
    <row r="3694" spans="1:7" x14ac:dyDescent="0.3">
      <c r="A3694" s="181">
        <v>3693</v>
      </c>
      <c r="B3694" s="181" t="str">
        <f t="shared" si="81"/>
        <v>0-6.20-110</v>
      </c>
      <c r="C3694" s="182">
        <f>'1. General information'!$R$8</f>
        <v>0</v>
      </c>
      <c r="D3694" s="182" t="s">
        <v>445</v>
      </c>
      <c r="E3694" s="195" t="s">
        <v>7093</v>
      </c>
      <c r="F3694" s="182" t="s">
        <v>7094</v>
      </c>
      <c r="G3694" s="196">
        <f>'6. Staff time'!T261</f>
        <v>0</v>
      </c>
    </row>
    <row r="3695" spans="1:7" x14ac:dyDescent="0.3">
      <c r="A3695" s="181">
        <v>3694</v>
      </c>
      <c r="B3695" s="181" t="str">
        <f t="shared" si="81"/>
        <v>0-6.20-111</v>
      </c>
      <c r="C3695" s="182">
        <f>'1. General information'!$R$8</f>
        <v>0</v>
      </c>
      <c r="D3695" s="182" t="s">
        <v>445</v>
      </c>
      <c r="E3695" s="195" t="s">
        <v>7095</v>
      </c>
      <c r="F3695" s="182" t="s">
        <v>7096</v>
      </c>
      <c r="G3695" s="196">
        <f>'6. Staff time'!T262</f>
        <v>0</v>
      </c>
    </row>
    <row r="3696" spans="1:7" x14ac:dyDescent="0.3">
      <c r="A3696" s="181">
        <v>3695</v>
      </c>
      <c r="B3696" s="181" t="str">
        <f t="shared" si="81"/>
        <v>0-6.20-112</v>
      </c>
      <c r="C3696" s="182">
        <f>'1. General information'!$R$8</f>
        <v>0</v>
      </c>
      <c r="D3696" s="182" t="s">
        <v>445</v>
      </c>
      <c r="E3696" s="195" t="s">
        <v>7097</v>
      </c>
      <c r="F3696" s="182" t="s">
        <v>7098</v>
      </c>
      <c r="G3696" s="196">
        <f>'6. Staff time'!T263</f>
        <v>0</v>
      </c>
    </row>
    <row r="3697" spans="1:7" x14ac:dyDescent="0.3">
      <c r="A3697" s="181">
        <v>3696</v>
      </c>
      <c r="B3697" s="181" t="str">
        <f t="shared" si="81"/>
        <v>0-6.20-113</v>
      </c>
      <c r="C3697" s="182">
        <f>'1. General information'!$R$8</f>
        <v>0</v>
      </c>
      <c r="D3697" s="182" t="s">
        <v>445</v>
      </c>
      <c r="E3697" s="195" t="s">
        <v>7099</v>
      </c>
      <c r="F3697" s="182" t="s">
        <v>7100</v>
      </c>
      <c r="G3697" s="196">
        <f>'6. Staff time'!T264</f>
        <v>0</v>
      </c>
    </row>
    <row r="3698" spans="1:7" x14ac:dyDescent="0.3">
      <c r="A3698" s="181">
        <v>3697</v>
      </c>
      <c r="B3698" s="181" t="str">
        <f t="shared" si="81"/>
        <v>0-6.20-114</v>
      </c>
      <c r="C3698" s="182">
        <f>'1. General information'!$R$8</f>
        <v>0</v>
      </c>
      <c r="D3698" s="182" t="s">
        <v>445</v>
      </c>
      <c r="E3698" s="195" t="s">
        <v>7101</v>
      </c>
      <c r="F3698" s="182" t="s">
        <v>7102</v>
      </c>
      <c r="G3698" s="196">
        <f>'6. Staff time'!T265</f>
        <v>0</v>
      </c>
    </row>
    <row r="3699" spans="1:7" x14ac:dyDescent="0.3">
      <c r="A3699" s="181">
        <v>3698</v>
      </c>
      <c r="B3699" s="181" t="str">
        <f t="shared" si="81"/>
        <v>0-6.20-115</v>
      </c>
      <c r="C3699" s="182">
        <f>'1. General information'!$R$8</f>
        <v>0</v>
      </c>
      <c r="D3699" s="182" t="s">
        <v>445</v>
      </c>
      <c r="E3699" s="195" t="s">
        <v>7103</v>
      </c>
      <c r="F3699" s="182" t="s">
        <v>7104</v>
      </c>
      <c r="G3699" s="196">
        <f>'6. Staff time'!T266</f>
        <v>0</v>
      </c>
    </row>
    <row r="3700" spans="1:7" x14ac:dyDescent="0.3">
      <c r="A3700" s="181">
        <v>3699</v>
      </c>
      <c r="B3700" s="181" t="str">
        <f t="shared" ref="B3700:B3763" si="82">CONCATENATE(LEFT(C3700,2),"-",E3700)</f>
        <v>0-6.20-116</v>
      </c>
      <c r="C3700" s="182">
        <f>'1. General information'!$R$8</f>
        <v>0</v>
      </c>
      <c r="D3700" s="182" t="s">
        <v>445</v>
      </c>
      <c r="E3700" s="195" t="s">
        <v>7105</v>
      </c>
      <c r="F3700" s="182" t="s">
        <v>7106</v>
      </c>
      <c r="G3700" s="196">
        <f>'6. Staff time'!T267</f>
        <v>0</v>
      </c>
    </row>
    <row r="3701" spans="1:7" x14ac:dyDescent="0.3">
      <c r="A3701" s="181">
        <v>3700</v>
      </c>
      <c r="B3701" s="181" t="str">
        <f t="shared" si="82"/>
        <v>0-6.20-117</v>
      </c>
      <c r="C3701" s="182">
        <f>'1. General information'!$R$8</f>
        <v>0</v>
      </c>
      <c r="D3701" s="182" t="s">
        <v>445</v>
      </c>
      <c r="E3701" s="195" t="s">
        <v>7107</v>
      </c>
      <c r="F3701" s="182" t="s">
        <v>7108</v>
      </c>
      <c r="G3701" s="196">
        <f>'6. Staff time'!T268</f>
        <v>0</v>
      </c>
    </row>
    <row r="3702" spans="1:7" x14ac:dyDescent="0.3">
      <c r="A3702" s="181">
        <v>3701</v>
      </c>
      <c r="B3702" s="181" t="str">
        <f t="shared" si="82"/>
        <v>0-6.20-118</v>
      </c>
      <c r="C3702" s="182">
        <f>'1. General information'!$R$8</f>
        <v>0</v>
      </c>
      <c r="D3702" s="182" t="s">
        <v>445</v>
      </c>
      <c r="E3702" s="195" t="s">
        <v>7109</v>
      </c>
      <c r="F3702" s="182" t="s">
        <v>7110</v>
      </c>
      <c r="G3702" s="196">
        <f>'6. Staff time'!T269</f>
        <v>0</v>
      </c>
    </row>
    <row r="3703" spans="1:7" x14ac:dyDescent="0.3">
      <c r="A3703" s="181">
        <v>3702</v>
      </c>
      <c r="B3703" s="181" t="str">
        <f t="shared" si="82"/>
        <v>0-6.20-119</v>
      </c>
      <c r="C3703" s="182">
        <f>'1. General information'!$R$8</f>
        <v>0</v>
      </c>
      <c r="D3703" s="182" t="s">
        <v>445</v>
      </c>
      <c r="E3703" s="195" t="s">
        <v>7111</v>
      </c>
      <c r="F3703" s="182" t="s">
        <v>7112</v>
      </c>
      <c r="G3703" s="196">
        <f>'6. Staff time'!T270</f>
        <v>0</v>
      </c>
    </row>
    <row r="3704" spans="1:7" x14ac:dyDescent="0.3">
      <c r="A3704" s="181">
        <v>3703</v>
      </c>
      <c r="B3704" s="181" t="str">
        <f t="shared" si="82"/>
        <v>0-6.20-120</v>
      </c>
      <c r="C3704" s="182">
        <f>'1. General information'!$R$8</f>
        <v>0</v>
      </c>
      <c r="D3704" s="182" t="s">
        <v>445</v>
      </c>
      <c r="E3704" s="195" t="s">
        <v>7113</v>
      </c>
      <c r="F3704" s="182" t="s">
        <v>7114</v>
      </c>
      <c r="G3704" s="196">
        <f>'6. Staff time'!T271</f>
        <v>0</v>
      </c>
    </row>
    <row r="3705" spans="1:7" x14ac:dyDescent="0.3">
      <c r="A3705" s="181">
        <v>3704</v>
      </c>
      <c r="B3705" s="181" t="str">
        <f t="shared" si="82"/>
        <v>0-6.20-121</v>
      </c>
      <c r="C3705" s="182">
        <f>'1. General information'!$R$8</f>
        <v>0</v>
      </c>
      <c r="D3705" s="182" t="s">
        <v>445</v>
      </c>
      <c r="E3705" s="195" t="s">
        <v>7115</v>
      </c>
      <c r="F3705" s="182" t="s">
        <v>7116</v>
      </c>
      <c r="G3705" s="196">
        <f>'6. Staff time'!T272</f>
        <v>0</v>
      </c>
    </row>
    <row r="3706" spans="1:7" x14ac:dyDescent="0.3">
      <c r="A3706" s="181">
        <v>3705</v>
      </c>
      <c r="B3706" s="181" t="str">
        <f t="shared" si="82"/>
        <v>0-6.20-122</v>
      </c>
      <c r="C3706" s="182">
        <f>'1. General information'!$R$8</f>
        <v>0</v>
      </c>
      <c r="D3706" s="182" t="s">
        <v>445</v>
      </c>
      <c r="E3706" s="195" t="s">
        <v>7117</v>
      </c>
      <c r="F3706" s="182" t="s">
        <v>7118</v>
      </c>
      <c r="G3706" s="196">
        <f>'6. Staff time'!T273</f>
        <v>0</v>
      </c>
    </row>
    <row r="3707" spans="1:7" x14ac:dyDescent="0.3">
      <c r="A3707" s="181">
        <v>3706</v>
      </c>
      <c r="B3707" s="181" t="str">
        <f t="shared" si="82"/>
        <v>0-6.20-123</v>
      </c>
      <c r="C3707" s="182">
        <f>'1. General information'!$R$8</f>
        <v>0</v>
      </c>
      <c r="D3707" s="182" t="s">
        <v>445</v>
      </c>
      <c r="E3707" s="195" t="s">
        <v>7119</v>
      </c>
      <c r="F3707" s="182" t="s">
        <v>7120</v>
      </c>
      <c r="G3707" s="196">
        <f>'6. Staff time'!T274</f>
        <v>0</v>
      </c>
    </row>
    <row r="3708" spans="1:7" x14ac:dyDescent="0.3">
      <c r="A3708" s="181">
        <v>3707</v>
      </c>
      <c r="B3708" s="181" t="str">
        <f t="shared" si="82"/>
        <v>0-6.20-124</v>
      </c>
      <c r="C3708" s="182">
        <f>'1. General information'!$R$8</f>
        <v>0</v>
      </c>
      <c r="D3708" s="182" t="s">
        <v>445</v>
      </c>
      <c r="E3708" s="195" t="s">
        <v>7121</v>
      </c>
      <c r="F3708" s="182" t="s">
        <v>7122</v>
      </c>
      <c r="G3708" s="196">
        <f>'6. Staff time'!T275</f>
        <v>0</v>
      </c>
    </row>
    <row r="3709" spans="1:7" x14ac:dyDescent="0.3">
      <c r="A3709" s="181">
        <v>3708</v>
      </c>
      <c r="B3709" s="181" t="str">
        <f t="shared" si="82"/>
        <v>0-6.20-125</v>
      </c>
      <c r="C3709" s="182">
        <f>'1. General information'!$R$8</f>
        <v>0</v>
      </c>
      <c r="D3709" s="182" t="s">
        <v>445</v>
      </c>
      <c r="E3709" s="195" t="s">
        <v>7123</v>
      </c>
      <c r="F3709" s="182" t="s">
        <v>7124</v>
      </c>
      <c r="G3709" s="196">
        <f>'6. Staff time'!T276</f>
        <v>0</v>
      </c>
    </row>
    <row r="3710" spans="1:7" x14ac:dyDescent="0.3">
      <c r="A3710" s="181">
        <v>3709</v>
      </c>
      <c r="B3710" s="181" t="str">
        <f t="shared" si="82"/>
        <v>0-6.20-126</v>
      </c>
      <c r="C3710" s="182">
        <f>'1. General information'!$R$8</f>
        <v>0</v>
      </c>
      <c r="D3710" s="182" t="s">
        <v>445</v>
      </c>
      <c r="E3710" s="195" t="s">
        <v>7125</v>
      </c>
      <c r="F3710" s="182" t="s">
        <v>7126</v>
      </c>
      <c r="G3710" s="196">
        <f>'6. Staff time'!T277</f>
        <v>0</v>
      </c>
    </row>
    <row r="3711" spans="1:7" x14ac:dyDescent="0.3">
      <c r="A3711" s="181">
        <v>3710</v>
      </c>
      <c r="B3711" s="181" t="str">
        <f t="shared" si="82"/>
        <v>0-6.20-127</v>
      </c>
      <c r="C3711" s="182">
        <f>'1. General information'!$R$8</f>
        <v>0</v>
      </c>
      <c r="D3711" s="182" t="s">
        <v>445</v>
      </c>
      <c r="E3711" s="195" t="s">
        <v>7127</v>
      </c>
      <c r="F3711" s="182" t="s">
        <v>7128</v>
      </c>
      <c r="G3711" s="196">
        <f>'6. Staff time'!T278</f>
        <v>0</v>
      </c>
    </row>
    <row r="3712" spans="1:7" x14ac:dyDescent="0.3">
      <c r="A3712" s="181">
        <v>3711</v>
      </c>
      <c r="B3712" s="181" t="str">
        <f t="shared" si="82"/>
        <v>0-6.20-128</v>
      </c>
      <c r="C3712" s="182">
        <f>'1. General information'!$R$8</f>
        <v>0</v>
      </c>
      <c r="D3712" s="182" t="s">
        <v>445</v>
      </c>
      <c r="E3712" s="195" t="s">
        <v>7129</v>
      </c>
      <c r="F3712" s="182" t="s">
        <v>7130</v>
      </c>
      <c r="G3712" s="196">
        <f>'6. Staff time'!T279</f>
        <v>0</v>
      </c>
    </row>
    <row r="3713" spans="1:7" x14ac:dyDescent="0.3">
      <c r="A3713" s="181">
        <v>3712</v>
      </c>
      <c r="B3713" s="181" t="str">
        <f t="shared" si="82"/>
        <v>0-6.20-129</v>
      </c>
      <c r="C3713" s="182">
        <f>'1. General information'!$R$8</f>
        <v>0</v>
      </c>
      <c r="D3713" s="182" t="s">
        <v>445</v>
      </c>
      <c r="E3713" s="195" t="s">
        <v>7131</v>
      </c>
      <c r="F3713" s="182" t="s">
        <v>7132</v>
      </c>
      <c r="G3713" s="196">
        <f>'6. Staff time'!T280</f>
        <v>0</v>
      </c>
    </row>
    <row r="3714" spans="1:7" x14ac:dyDescent="0.3">
      <c r="A3714" s="181">
        <v>3713</v>
      </c>
      <c r="B3714" s="181" t="str">
        <f t="shared" si="82"/>
        <v>0-6.20-130</v>
      </c>
      <c r="C3714" s="182">
        <f>'1. General information'!$R$8</f>
        <v>0</v>
      </c>
      <c r="D3714" s="182" t="s">
        <v>445</v>
      </c>
      <c r="E3714" s="195" t="s">
        <v>7133</v>
      </c>
      <c r="F3714" s="182" t="s">
        <v>7134</v>
      </c>
      <c r="G3714" s="196">
        <f>'6. Staff time'!T281</f>
        <v>0</v>
      </c>
    </row>
    <row r="3715" spans="1:7" x14ac:dyDescent="0.3">
      <c r="A3715" s="181">
        <v>3714</v>
      </c>
      <c r="B3715" s="181" t="str">
        <f t="shared" si="82"/>
        <v>0-6.21-1</v>
      </c>
      <c r="C3715" s="182">
        <f>'1. General information'!$R$8</f>
        <v>0</v>
      </c>
      <c r="D3715" s="182" t="s">
        <v>445</v>
      </c>
      <c r="E3715" s="195" t="s">
        <v>7135</v>
      </c>
      <c r="F3715" s="182" t="s">
        <v>7136</v>
      </c>
      <c r="G3715" s="196">
        <f>'6. Staff time'!V152</f>
        <v>0</v>
      </c>
    </row>
    <row r="3716" spans="1:7" x14ac:dyDescent="0.3">
      <c r="A3716" s="181">
        <v>3715</v>
      </c>
      <c r="B3716" s="181" t="str">
        <f t="shared" si="82"/>
        <v>0-6.21-2</v>
      </c>
      <c r="C3716" s="182">
        <f>'1. General information'!$R$8</f>
        <v>0</v>
      </c>
      <c r="D3716" s="182" t="s">
        <v>445</v>
      </c>
      <c r="E3716" s="195" t="s">
        <v>7137</v>
      </c>
      <c r="F3716" s="182" t="s">
        <v>7138</v>
      </c>
      <c r="G3716" s="196">
        <f>'6. Staff time'!V153</f>
        <v>0</v>
      </c>
    </row>
    <row r="3717" spans="1:7" x14ac:dyDescent="0.3">
      <c r="A3717" s="181">
        <v>3716</v>
      </c>
      <c r="B3717" s="181" t="str">
        <f t="shared" si="82"/>
        <v>0-6.21-3</v>
      </c>
      <c r="C3717" s="182">
        <f>'1. General information'!$R$8</f>
        <v>0</v>
      </c>
      <c r="D3717" s="182" t="s">
        <v>445</v>
      </c>
      <c r="E3717" s="195" t="s">
        <v>7139</v>
      </c>
      <c r="F3717" s="182" t="s">
        <v>7140</v>
      </c>
      <c r="G3717" s="196">
        <f>'6. Staff time'!V154</f>
        <v>0</v>
      </c>
    </row>
    <row r="3718" spans="1:7" x14ac:dyDescent="0.3">
      <c r="A3718" s="181">
        <v>3717</v>
      </c>
      <c r="B3718" s="181" t="str">
        <f t="shared" si="82"/>
        <v>0-6.21-4</v>
      </c>
      <c r="C3718" s="182">
        <f>'1. General information'!$R$8</f>
        <v>0</v>
      </c>
      <c r="D3718" s="182" t="s">
        <v>445</v>
      </c>
      <c r="E3718" s="195" t="s">
        <v>7141</v>
      </c>
      <c r="F3718" s="182" t="s">
        <v>7142</v>
      </c>
      <c r="G3718" s="196">
        <f>'6. Staff time'!V155</f>
        <v>0</v>
      </c>
    </row>
    <row r="3719" spans="1:7" x14ac:dyDescent="0.3">
      <c r="A3719" s="181">
        <v>3718</v>
      </c>
      <c r="B3719" s="181" t="str">
        <f t="shared" si="82"/>
        <v>0-6.21-5</v>
      </c>
      <c r="C3719" s="182">
        <f>'1. General information'!$R$8</f>
        <v>0</v>
      </c>
      <c r="D3719" s="182" t="s">
        <v>445</v>
      </c>
      <c r="E3719" s="195" t="s">
        <v>7143</v>
      </c>
      <c r="F3719" s="182" t="s">
        <v>7144</v>
      </c>
      <c r="G3719" s="196">
        <f>'6. Staff time'!V156</f>
        <v>0</v>
      </c>
    </row>
    <row r="3720" spans="1:7" x14ac:dyDescent="0.3">
      <c r="A3720" s="181">
        <v>3719</v>
      </c>
      <c r="B3720" s="181" t="str">
        <f t="shared" si="82"/>
        <v>0-6.21-6</v>
      </c>
      <c r="C3720" s="182">
        <f>'1. General information'!$R$8</f>
        <v>0</v>
      </c>
      <c r="D3720" s="182" t="s">
        <v>445</v>
      </c>
      <c r="E3720" s="195" t="s">
        <v>7145</v>
      </c>
      <c r="F3720" s="182" t="s">
        <v>7146</v>
      </c>
      <c r="G3720" s="196">
        <f>'6. Staff time'!V157</f>
        <v>0</v>
      </c>
    </row>
    <row r="3721" spans="1:7" x14ac:dyDescent="0.3">
      <c r="A3721" s="181">
        <v>3720</v>
      </c>
      <c r="B3721" s="181" t="str">
        <f t="shared" si="82"/>
        <v>0-6.21-7</v>
      </c>
      <c r="C3721" s="182">
        <f>'1. General information'!$R$8</f>
        <v>0</v>
      </c>
      <c r="D3721" s="182" t="s">
        <v>445</v>
      </c>
      <c r="E3721" s="195" t="s">
        <v>7147</v>
      </c>
      <c r="F3721" s="182" t="s">
        <v>7148</v>
      </c>
      <c r="G3721" s="196">
        <f>'6. Staff time'!V158</f>
        <v>0</v>
      </c>
    </row>
    <row r="3722" spans="1:7" x14ac:dyDescent="0.3">
      <c r="A3722" s="181">
        <v>3721</v>
      </c>
      <c r="B3722" s="181" t="str">
        <f t="shared" si="82"/>
        <v>0-6.21-8</v>
      </c>
      <c r="C3722" s="182">
        <f>'1. General information'!$R$8</f>
        <v>0</v>
      </c>
      <c r="D3722" s="182" t="s">
        <v>445</v>
      </c>
      <c r="E3722" s="195" t="s">
        <v>7149</v>
      </c>
      <c r="F3722" s="182" t="s">
        <v>7150</v>
      </c>
      <c r="G3722" s="196">
        <f>'6. Staff time'!V159</f>
        <v>0</v>
      </c>
    </row>
    <row r="3723" spans="1:7" x14ac:dyDescent="0.3">
      <c r="A3723" s="181">
        <v>3722</v>
      </c>
      <c r="B3723" s="181" t="str">
        <f t="shared" si="82"/>
        <v>0-6.21-9</v>
      </c>
      <c r="C3723" s="182">
        <f>'1. General information'!$R$8</f>
        <v>0</v>
      </c>
      <c r="D3723" s="182" t="s">
        <v>445</v>
      </c>
      <c r="E3723" s="195" t="s">
        <v>7151</v>
      </c>
      <c r="F3723" s="182" t="s">
        <v>7152</v>
      </c>
      <c r="G3723" s="196">
        <f>'6. Staff time'!V160</f>
        <v>0</v>
      </c>
    </row>
    <row r="3724" spans="1:7" x14ac:dyDescent="0.3">
      <c r="A3724" s="181">
        <v>3723</v>
      </c>
      <c r="B3724" s="181" t="str">
        <f t="shared" si="82"/>
        <v>0-6.21-10</v>
      </c>
      <c r="C3724" s="182">
        <f>'1. General information'!$R$8</f>
        <v>0</v>
      </c>
      <c r="D3724" s="182" t="s">
        <v>445</v>
      </c>
      <c r="E3724" s="195" t="s">
        <v>7153</v>
      </c>
      <c r="F3724" s="182" t="s">
        <v>7154</v>
      </c>
      <c r="G3724" s="196">
        <f>'6. Staff time'!V161</f>
        <v>0</v>
      </c>
    </row>
    <row r="3725" spans="1:7" x14ac:dyDescent="0.3">
      <c r="A3725" s="181">
        <v>3724</v>
      </c>
      <c r="B3725" s="181" t="str">
        <f t="shared" si="82"/>
        <v>0-6.21-11</v>
      </c>
      <c r="C3725" s="182">
        <f>'1. General information'!$R$8</f>
        <v>0</v>
      </c>
      <c r="D3725" s="182" t="s">
        <v>445</v>
      </c>
      <c r="E3725" s="195" t="s">
        <v>7155</v>
      </c>
      <c r="F3725" s="182" t="s">
        <v>7156</v>
      </c>
      <c r="G3725" s="196">
        <f>'6. Staff time'!V162</f>
        <v>0</v>
      </c>
    </row>
    <row r="3726" spans="1:7" x14ac:dyDescent="0.3">
      <c r="A3726" s="181">
        <v>3725</v>
      </c>
      <c r="B3726" s="181" t="str">
        <f t="shared" si="82"/>
        <v>0-6.21-12</v>
      </c>
      <c r="C3726" s="182">
        <f>'1. General information'!$R$8</f>
        <v>0</v>
      </c>
      <c r="D3726" s="182" t="s">
        <v>445</v>
      </c>
      <c r="E3726" s="195" t="s">
        <v>7157</v>
      </c>
      <c r="F3726" s="182" t="s">
        <v>7158</v>
      </c>
      <c r="G3726" s="196">
        <f>'6. Staff time'!V163</f>
        <v>0</v>
      </c>
    </row>
    <row r="3727" spans="1:7" x14ac:dyDescent="0.3">
      <c r="A3727" s="181">
        <v>3726</v>
      </c>
      <c r="B3727" s="181" t="str">
        <f t="shared" si="82"/>
        <v>0-6.21-13</v>
      </c>
      <c r="C3727" s="182">
        <f>'1. General information'!$R$8</f>
        <v>0</v>
      </c>
      <c r="D3727" s="182" t="s">
        <v>445</v>
      </c>
      <c r="E3727" s="195" t="s">
        <v>7159</v>
      </c>
      <c r="F3727" s="182" t="s">
        <v>7160</v>
      </c>
      <c r="G3727" s="196">
        <f>'6. Staff time'!V164</f>
        <v>0</v>
      </c>
    </row>
    <row r="3728" spans="1:7" x14ac:dyDescent="0.3">
      <c r="A3728" s="181">
        <v>3727</v>
      </c>
      <c r="B3728" s="181" t="str">
        <f t="shared" si="82"/>
        <v>0-6.21-14</v>
      </c>
      <c r="C3728" s="182">
        <f>'1. General information'!$R$8</f>
        <v>0</v>
      </c>
      <c r="D3728" s="182" t="s">
        <v>445</v>
      </c>
      <c r="E3728" s="195" t="s">
        <v>7161</v>
      </c>
      <c r="F3728" s="182" t="s">
        <v>7162</v>
      </c>
      <c r="G3728" s="196">
        <f>'6. Staff time'!V165</f>
        <v>0</v>
      </c>
    </row>
    <row r="3729" spans="1:7" x14ac:dyDescent="0.3">
      <c r="A3729" s="181">
        <v>3728</v>
      </c>
      <c r="B3729" s="181" t="str">
        <f t="shared" si="82"/>
        <v>0-6.21-15</v>
      </c>
      <c r="C3729" s="182">
        <f>'1. General information'!$R$8</f>
        <v>0</v>
      </c>
      <c r="D3729" s="182" t="s">
        <v>445</v>
      </c>
      <c r="E3729" s="195" t="s">
        <v>7163</v>
      </c>
      <c r="F3729" s="182" t="s">
        <v>7164</v>
      </c>
      <c r="G3729" s="196">
        <f>'6. Staff time'!V166</f>
        <v>0</v>
      </c>
    </row>
    <row r="3730" spans="1:7" x14ac:dyDescent="0.3">
      <c r="A3730" s="181">
        <v>3729</v>
      </c>
      <c r="B3730" s="181" t="str">
        <f t="shared" si="82"/>
        <v>0-6.21-16</v>
      </c>
      <c r="C3730" s="182">
        <f>'1. General information'!$R$8</f>
        <v>0</v>
      </c>
      <c r="D3730" s="182" t="s">
        <v>445</v>
      </c>
      <c r="E3730" s="195" t="s">
        <v>7165</v>
      </c>
      <c r="F3730" s="182" t="s">
        <v>7166</v>
      </c>
      <c r="G3730" s="196">
        <f>'6. Staff time'!V167</f>
        <v>0</v>
      </c>
    </row>
    <row r="3731" spans="1:7" x14ac:dyDescent="0.3">
      <c r="A3731" s="181">
        <v>3730</v>
      </c>
      <c r="B3731" s="181" t="str">
        <f t="shared" si="82"/>
        <v>0-6.21-17</v>
      </c>
      <c r="C3731" s="182">
        <f>'1. General information'!$R$8</f>
        <v>0</v>
      </c>
      <c r="D3731" s="182" t="s">
        <v>445</v>
      </c>
      <c r="E3731" s="195" t="s">
        <v>7167</v>
      </c>
      <c r="F3731" s="182" t="s">
        <v>7168</v>
      </c>
      <c r="G3731" s="196">
        <f>'6. Staff time'!V168</f>
        <v>0</v>
      </c>
    </row>
    <row r="3732" spans="1:7" x14ac:dyDescent="0.3">
      <c r="A3732" s="181">
        <v>3731</v>
      </c>
      <c r="B3732" s="181" t="str">
        <f t="shared" si="82"/>
        <v>0-6.21-18</v>
      </c>
      <c r="C3732" s="182">
        <f>'1. General information'!$R$8</f>
        <v>0</v>
      </c>
      <c r="D3732" s="182" t="s">
        <v>445</v>
      </c>
      <c r="E3732" s="195" t="s">
        <v>7169</v>
      </c>
      <c r="F3732" s="182" t="s">
        <v>7170</v>
      </c>
      <c r="G3732" s="196">
        <f>'6. Staff time'!V169</f>
        <v>0</v>
      </c>
    </row>
    <row r="3733" spans="1:7" x14ac:dyDescent="0.3">
      <c r="A3733" s="181">
        <v>3732</v>
      </c>
      <c r="B3733" s="181" t="str">
        <f t="shared" si="82"/>
        <v>0-6.21-19</v>
      </c>
      <c r="C3733" s="182">
        <f>'1. General information'!$R$8</f>
        <v>0</v>
      </c>
      <c r="D3733" s="182" t="s">
        <v>445</v>
      </c>
      <c r="E3733" s="195" t="s">
        <v>7171</v>
      </c>
      <c r="F3733" s="182" t="s">
        <v>7172</v>
      </c>
      <c r="G3733" s="196">
        <f>'6. Staff time'!V170</f>
        <v>0</v>
      </c>
    </row>
    <row r="3734" spans="1:7" x14ac:dyDescent="0.3">
      <c r="A3734" s="181">
        <v>3733</v>
      </c>
      <c r="B3734" s="181" t="str">
        <f t="shared" si="82"/>
        <v>0-6.21-20</v>
      </c>
      <c r="C3734" s="182">
        <f>'1. General information'!$R$8</f>
        <v>0</v>
      </c>
      <c r="D3734" s="182" t="s">
        <v>445</v>
      </c>
      <c r="E3734" s="195" t="s">
        <v>7173</v>
      </c>
      <c r="F3734" s="182" t="s">
        <v>7174</v>
      </c>
      <c r="G3734" s="196">
        <f>'6. Staff time'!V171</f>
        <v>0</v>
      </c>
    </row>
    <row r="3735" spans="1:7" x14ac:dyDescent="0.3">
      <c r="A3735" s="181">
        <v>3734</v>
      </c>
      <c r="B3735" s="181" t="str">
        <f t="shared" si="82"/>
        <v>0-6.21-21</v>
      </c>
      <c r="C3735" s="182">
        <f>'1. General information'!$R$8</f>
        <v>0</v>
      </c>
      <c r="D3735" s="182" t="s">
        <v>445</v>
      </c>
      <c r="E3735" s="195" t="s">
        <v>7175</v>
      </c>
      <c r="F3735" s="182" t="s">
        <v>7176</v>
      </c>
      <c r="G3735" s="196">
        <f>'6. Staff time'!V172</f>
        <v>0</v>
      </c>
    </row>
    <row r="3736" spans="1:7" x14ac:dyDescent="0.3">
      <c r="A3736" s="181">
        <v>3735</v>
      </c>
      <c r="B3736" s="181" t="str">
        <f t="shared" si="82"/>
        <v>0-6.21-22</v>
      </c>
      <c r="C3736" s="182">
        <f>'1. General information'!$R$8</f>
        <v>0</v>
      </c>
      <c r="D3736" s="182" t="s">
        <v>445</v>
      </c>
      <c r="E3736" s="195" t="s">
        <v>7177</v>
      </c>
      <c r="F3736" s="182" t="s">
        <v>7178</v>
      </c>
      <c r="G3736" s="196">
        <f>'6. Staff time'!V173</f>
        <v>0</v>
      </c>
    </row>
    <row r="3737" spans="1:7" x14ac:dyDescent="0.3">
      <c r="A3737" s="181">
        <v>3736</v>
      </c>
      <c r="B3737" s="181" t="str">
        <f t="shared" si="82"/>
        <v>0-6.21-23</v>
      </c>
      <c r="C3737" s="182">
        <f>'1. General information'!$R$8</f>
        <v>0</v>
      </c>
      <c r="D3737" s="182" t="s">
        <v>445</v>
      </c>
      <c r="E3737" s="195" t="s">
        <v>7179</v>
      </c>
      <c r="F3737" s="182" t="s">
        <v>7180</v>
      </c>
      <c r="G3737" s="196">
        <f>'6. Staff time'!V174</f>
        <v>0</v>
      </c>
    </row>
    <row r="3738" spans="1:7" x14ac:dyDescent="0.3">
      <c r="A3738" s="181">
        <v>3737</v>
      </c>
      <c r="B3738" s="181" t="str">
        <f t="shared" si="82"/>
        <v>0-6.21-24</v>
      </c>
      <c r="C3738" s="182">
        <f>'1. General information'!$R$8</f>
        <v>0</v>
      </c>
      <c r="D3738" s="182" t="s">
        <v>445</v>
      </c>
      <c r="E3738" s="195" t="s">
        <v>7181</v>
      </c>
      <c r="F3738" s="182" t="s">
        <v>7182</v>
      </c>
      <c r="G3738" s="196">
        <f>'6. Staff time'!V175</f>
        <v>0</v>
      </c>
    </row>
    <row r="3739" spans="1:7" x14ac:dyDescent="0.3">
      <c r="A3739" s="181">
        <v>3738</v>
      </c>
      <c r="B3739" s="181" t="str">
        <f t="shared" si="82"/>
        <v>0-6.21-25</v>
      </c>
      <c r="C3739" s="182">
        <f>'1. General information'!$R$8</f>
        <v>0</v>
      </c>
      <c r="D3739" s="182" t="s">
        <v>445</v>
      </c>
      <c r="E3739" s="195" t="s">
        <v>7183</v>
      </c>
      <c r="F3739" s="182" t="s">
        <v>7184</v>
      </c>
      <c r="G3739" s="196">
        <f>'6. Staff time'!V176</f>
        <v>0</v>
      </c>
    </row>
    <row r="3740" spans="1:7" x14ac:dyDescent="0.3">
      <c r="A3740" s="181">
        <v>3739</v>
      </c>
      <c r="B3740" s="181" t="str">
        <f t="shared" si="82"/>
        <v>0-6.21-26</v>
      </c>
      <c r="C3740" s="182">
        <f>'1. General information'!$R$8</f>
        <v>0</v>
      </c>
      <c r="D3740" s="182" t="s">
        <v>445</v>
      </c>
      <c r="E3740" s="195" t="s">
        <v>7185</v>
      </c>
      <c r="F3740" s="182" t="s">
        <v>7186</v>
      </c>
      <c r="G3740" s="196">
        <f>'6. Staff time'!V177</f>
        <v>0</v>
      </c>
    </row>
    <row r="3741" spans="1:7" x14ac:dyDescent="0.3">
      <c r="A3741" s="181">
        <v>3740</v>
      </c>
      <c r="B3741" s="181" t="str">
        <f t="shared" si="82"/>
        <v>0-6.21-27</v>
      </c>
      <c r="C3741" s="182">
        <f>'1. General information'!$R$8</f>
        <v>0</v>
      </c>
      <c r="D3741" s="182" t="s">
        <v>445</v>
      </c>
      <c r="E3741" s="195" t="s">
        <v>7187</v>
      </c>
      <c r="F3741" s="182" t="s">
        <v>7188</v>
      </c>
      <c r="G3741" s="196">
        <f>'6. Staff time'!V178</f>
        <v>0</v>
      </c>
    </row>
    <row r="3742" spans="1:7" x14ac:dyDescent="0.3">
      <c r="A3742" s="181">
        <v>3741</v>
      </c>
      <c r="B3742" s="181" t="str">
        <f t="shared" si="82"/>
        <v>0-6.21-28</v>
      </c>
      <c r="C3742" s="182">
        <f>'1. General information'!$R$8</f>
        <v>0</v>
      </c>
      <c r="D3742" s="182" t="s">
        <v>445</v>
      </c>
      <c r="E3742" s="195" t="s">
        <v>7189</v>
      </c>
      <c r="F3742" s="182" t="s">
        <v>7190</v>
      </c>
      <c r="G3742" s="196">
        <f>'6. Staff time'!V179</f>
        <v>0</v>
      </c>
    </row>
    <row r="3743" spans="1:7" x14ac:dyDescent="0.3">
      <c r="A3743" s="181">
        <v>3742</v>
      </c>
      <c r="B3743" s="181" t="str">
        <f t="shared" si="82"/>
        <v>0-6.21-29</v>
      </c>
      <c r="C3743" s="182">
        <f>'1. General information'!$R$8</f>
        <v>0</v>
      </c>
      <c r="D3743" s="182" t="s">
        <v>445</v>
      </c>
      <c r="E3743" s="195" t="s">
        <v>7191</v>
      </c>
      <c r="F3743" s="182" t="s">
        <v>7192</v>
      </c>
      <c r="G3743" s="196">
        <f>'6. Staff time'!V180</f>
        <v>0</v>
      </c>
    </row>
    <row r="3744" spans="1:7" x14ac:dyDescent="0.3">
      <c r="A3744" s="181">
        <v>3743</v>
      </c>
      <c r="B3744" s="181" t="str">
        <f t="shared" si="82"/>
        <v>0-6.21-30</v>
      </c>
      <c r="C3744" s="182">
        <f>'1. General information'!$R$8</f>
        <v>0</v>
      </c>
      <c r="D3744" s="182" t="s">
        <v>445</v>
      </c>
      <c r="E3744" s="195" t="s">
        <v>7193</v>
      </c>
      <c r="F3744" s="182" t="s">
        <v>7194</v>
      </c>
      <c r="G3744" s="196">
        <f>'6. Staff time'!V181</f>
        <v>0</v>
      </c>
    </row>
    <row r="3745" spans="1:7" x14ac:dyDescent="0.3">
      <c r="A3745" s="181">
        <v>3744</v>
      </c>
      <c r="B3745" s="181" t="str">
        <f t="shared" si="82"/>
        <v>0-6.21-31</v>
      </c>
      <c r="C3745" s="182">
        <f>'1. General information'!$R$8</f>
        <v>0</v>
      </c>
      <c r="D3745" s="182" t="s">
        <v>445</v>
      </c>
      <c r="E3745" s="195" t="s">
        <v>7195</v>
      </c>
      <c r="F3745" s="182" t="s">
        <v>7196</v>
      </c>
      <c r="G3745" s="196">
        <f>'6. Staff time'!V182</f>
        <v>0</v>
      </c>
    </row>
    <row r="3746" spans="1:7" x14ac:dyDescent="0.3">
      <c r="A3746" s="181">
        <v>3745</v>
      </c>
      <c r="B3746" s="181" t="str">
        <f t="shared" si="82"/>
        <v>0-6.21-32</v>
      </c>
      <c r="C3746" s="182">
        <f>'1. General information'!$R$8</f>
        <v>0</v>
      </c>
      <c r="D3746" s="182" t="s">
        <v>445</v>
      </c>
      <c r="E3746" s="195" t="s">
        <v>7197</v>
      </c>
      <c r="F3746" s="182" t="s">
        <v>7198</v>
      </c>
      <c r="G3746" s="196">
        <f>'6. Staff time'!V183</f>
        <v>0</v>
      </c>
    </row>
    <row r="3747" spans="1:7" x14ac:dyDescent="0.3">
      <c r="A3747" s="181">
        <v>3746</v>
      </c>
      <c r="B3747" s="181" t="str">
        <f t="shared" si="82"/>
        <v>0-6.21-33</v>
      </c>
      <c r="C3747" s="182">
        <f>'1. General information'!$R$8</f>
        <v>0</v>
      </c>
      <c r="D3747" s="182" t="s">
        <v>445</v>
      </c>
      <c r="E3747" s="195" t="s">
        <v>7199</v>
      </c>
      <c r="F3747" s="182" t="s">
        <v>7200</v>
      </c>
      <c r="G3747" s="196">
        <f>'6. Staff time'!V184</f>
        <v>0</v>
      </c>
    </row>
    <row r="3748" spans="1:7" x14ac:dyDescent="0.3">
      <c r="A3748" s="181">
        <v>3747</v>
      </c>
      <c r="B3748" s="181" t="str">
        <f t="shared" si="82"/>
        <v>0-6.21-34</v>
      </c>
      <c r="C3748" s="182">
        <f>'1. General information'!$R$8</f>
        <v>0</v>
      </c>
      <c r="D3748" s="182" t="s">
        <v>445</v>
      </c>
      <c r="E3748" s="195" t="s">
        <v>7201</v>
      </c>
      <c r="F3748" s="182" t="s">
        <v>7202</v>
      </c>
      <c r="G3748" s="196">
        <f>'6. Staff time'!V185</f>
        <v>0</v>
      </c>
    </row>
    <row r="3749" spans="1:7" x14ac:dyDescent="0.3">
      <c r="A3749" s="181">
        <v>3748</v>
      </c>
      <c r="B3749" s="181" t="str">
        <f t="shared" si="82"/>
        <v>0-6.21-35</v>
      </c>
      <c r="C3749" s="182">
        <f>'1. General information'!$R$8</f>
        <v>0</v>
      </c>
      <c r="D3749" s="182" t="s">
        <v>445</v>
      </c>
      <c r="E3749" s="195" t="s">
        <v>7203</v>
      </c>
      <c r="F3749" s="182" t="s">
        <v>7204</v>
      </c>
      <c r="G3749" s="196">
        <f>'6. Staff time'!V186</f>
        <v>0</v>
      </c>
    </row>
    <row r="3750" spans="1:7" x14ac:dyDescent="0.3">
      <c r="A3750" s="181">
        <v>3749</v>
      </c>
      <c r="B3750" s="181" t="str">
        <f t="shared" si="82"/>
        <v>0-6.21-36</v>
      </c>
      <c r="C3750" s="182">
        <f>'1. General information'!$R$8</f>
        <v>0</v>
      </c>
      <c r="D3750" s="182" t="s">
        <v>445</v>
      </c>
      <c r="E3750" s="195" t="s">
        <v>7205</v>
      </c>
      <c r="F3750" s="182" t="s">
        <v>7206</v>
      </c>
      <c r="G3750" s="196">
        <f>'6. Staff time'!V187</f>
        <v>0</v>
      </c>
    </row>
    <row r="3751" spans="1:7" x14ac:dyDescent="0.3">
      <c r="A3751" s="181">
        <v>3750</v>
      </c>
      <c r="B3751" s="181" t="str">
        <f t="shared" si="82"/>
        <v>0-6.21-37</v>
      </c>
      <c r="C3751" s="182">
        <f>'1. General information'!$R$8</f>
        <v>0</v>
      </c>
      <c r="D3751" s="182" t="s">
        <v>445</v>
      </c>
      <c r="E3751" s="195" t="s">
        <v>7207</v>
      </c>
      <c r="F3751" s="182" t="s">
        <v>7208</v>
      </c>
      <c r="G3751" s="196">
        <f>'6. Staff time'!V188</f>
        <v>0</v>
      </c>
    </row>
    <row r="3752" spans="1:7" x14ac:dyDescent="0.3">
      <c r="A3752" s="181">
        <v>3751</v>
      </c>
      <c r="B3752" s="181" t="str">
        <f t="shared" si="82"/>
        <v>0-6.21-38</v>
      </c>
      <c r="C3752" s="182">
        <f>'1. General information'!$R$8</f>
        <v>0</v>
      </c>
      <c r="D3752" s="182" t="s">
        <v>445</v>
      </c>
      <c r="E3752" s="195" t="s">
        <v>7209</v>
      </c>
      <c r="F3752" s="182" t="s">
        <v>7210</v>
      </c>
      <c r="G3752" s="196">
        <f>'6. Staff time'!V189</f>
        <v>0</v>
      </c>
    </row>
    <row r="3753" spans="1:7" x14ac:dyDescent="0.3">
      <c r="A3753" s="181">
        <v>3752</v>
      </c>
      <c r="B3753" s="181" t="str">
        <f t="shared" si="82"/>
        <v>0-6.21-39</v>
      </c>
      <c r="C3753" s="182">
        <f>'1. General information'!$R$8</f>
        <v>0</v>
      </c>
      <c r="D3753" s="182" t="s">
        <v>445</v>
      </c>
      <c r="E3753" s="195" t="s">
        <v>7211</v>
      </c>
      <c r="F3753" s="182" t="s">
        <v>7212</v>
      </c>
      <c r="G3753" s="196">
        <f>'6. Staff time'!V190</f>
        <v>0</v>
      </c>
    </row>
    <row r="3754" spans="1:7" x14ac:dyDescent="0.3">
      <c r="A3754" s="181">
        <v>3753</v>
      </c>
      <c r="B3754" s="181" t="str">
        <f t="shared" si="82"/>
        <v>0-6.21-40</v>
      </c>
      <c r="C3754" s="182">
        <f>'1. General information'!$R$8</f>
        <v>0</v>
      </c>
      <c r="D3754" s="182" t="s">
        <v>445</v>
      </c>
      <c r="E3754" s="195" t="s">
        <v>7213</v>
      </c>
      <c r="F3754" s="182" t="s">
        <v>7214</v>
      </c>
      <c r="G3754" s="196">
        <f>'6. Staff time'!V191</f>
        <v>0</v>
      </c>
    </row>
    <row r="3755" spans="1:7" x14ac:dyDescent="0.3">
      <c r="A3755" s="181">
        <v>3754</v>
      </c>
      <c r="B3755" s="181" t="str">
        <f t="shared" si="82"/>
        <v>0-6.21-41</v>
      </c>
      <c r="C3755" s="182">
        <f>'1. General information'!$R$8</f>
        <v>0</v>
      </c>
      <c r="D3755" s="182" t="s">
        <v>445</v>
      </c>
      <c r="E3755" s="195" t="s">
        <v>7215</v>
      </c>
      <c r="F3755" s="182" t="s">
        <v>7216</v>
      </c>
      <c r="G3755" s="196">
        <f>'6. Staff time'!V192</f>
        <v>0</v>
      </c>
    </row>
    <row r="3756" spans="1:7" x14ac:dyDescent="0.3">
      <c r="A3756" s="181">
        <v>3755</v>
      </c>
      <c r="B3756" s="181" t="str">
        <f t="shared" si="82"/>
        <v>0-6.21-42</v>
      </c>
      <c r="C3756" s="182">
        <f>'1. General information'!$R$8</f>
        <v>0</v>
      </c>
      <c r="D3756" s="182" t="s">
        <v>445</v>
      </c>
      <c r="E3756" s="195" t="s">
        <v>7217</v>
      </c>
      <c r="F3756" s="182" t="s">
        <v>7218</v>
      </c>
      <c r="G3756" s="196">
        <f>'6. Staff time'!V193</f>
        <v>0</v>
      </c>
    </row>
    <row r="3757" spans="1:7" x14ac:dyDescent="0.3">
      <c r="A3757" s="181">
        <v>3756</v>
      </c>
      <c r="B3757" s="181" t="str">
        <f t="shared" si="82"/>
        <v>0-6.21-43</v>
      </c>
      <c r="C3757" s="182">
        <f>'1. General information'!$R$8</f>
        <v>0</v>
      </c>
      <c r="D3757" s="182" t="s">
        <v>445</v>
      </c>
      <c r="E3757" s="195" t="s">
        <v>7219</v>
      </c>
      <c r="F3757" s="182" t="s">
        <v>7220</v>
      </c>
      <c r="G3757" s="196">
        <f>'6. Staff time'!V194</f>
        <v>0</v>
      </c>
    </row>
    <row r="3758" spans="1:7" x14ac:dyDescent="0.3">
      <c r="A3758" s="181">
        <v>3757</v>
      </c>
      <c r="B3758" s="181" t="str">
        <f t="shared" si="82"/>
        <v>0-6.21-44</v>
      </c>
      <c r="C3758" s="182">
        <f>'1. General information'!$R$8</f>
        <v>0</v>
      </c>
      <c r="D3758" s="182" t="s">
        <v>445</v>
      </c>
      <c r="E3758" s="195" t="s">
        <v>7221</v>
      </c>
      <c r="F3758" s="182" t="s">
        <v>7222</v>
      </c>
      <c r="G3758" s="196">
        <f>'6. Staff time'!V195</f>
        <v>0</v>
      </c>
    </row>
    <row r="3759" spans="1:7" x14ac:dyDescent="0.3">
      <c r="A3759" s="181">
        <v>3758</v>
      </c>
      <c r="B3759" s="181" t="str">
        <f t="shared" si="82"/>
        <v>0-6.21-45</v>
      </c>
      <c r="C3759" s="182">
        <f>'1. General information'!$R$8</f>
        <v>0</v>
      </c>
      <c r="D3759" s="182" t="s">
        <v>445</v>
      </c>
      <c r="E3759" s="195" t="s">
        <v>7223</v>
      </c>
      <c r="F3759" s="182" t="s">
        <v>7224</v>
      </c>
      <c r="G3759" s="196">
        <f>'6. Staff time'!V196</f>
        <v>0</v>
      </c>
    </row>
    <row r="3760" spans="1:7" x14ac:dyDescent="0.3">
      <c r="A3760" s="181">
        <v>3759</v>
      </c>
      <c r="B3760" s="181" t="str">
        <f t="shared" si="82"/>
        <v>0-6.21-46</v>
      </c>
      <c r="C3760" s="182">
        <f>'1. General information'!$R$8</f>
        <v>0</v>
      </c>
      <c r="D3760" s="182" t="s">
        <v>445</v>
      </c>
      <c r="E3760" s="195" t="s">
        <v>7225</v>
      </c>
      <c r="F3760" s="182" t="s">
        <v>7226</v>
      </c>
      <c r="G3760" s="196">
        <f>'6. Staff time'!V197</f>
        <v>0</v>
      </c>
    </row>
    <row r="3761" spans="1:7" x14ac:dyDescent="0.3">
      <c r="A3761" s="181">
        <v>3760</v>
      </c>
      <c r="B3761" s="181" t="str">
        <f t="shared" si="82"/>
        <v>0-6.21-47</v>
      </c>
      <c r="C3761" s="182">
        <f>'1. General information'!$R$8</f>
        <v>0</v>
      </c>
      <c r="D3761" s="182" t="s">
        <v>445</v>
      </c>
      <c r="E3761" s="195" t="s">
        <v>7227</v>
      </c>
      <c r="F3761" s="182" t="s">
        <v>7228</v>
      </c>
      <c r="G3761" s="196">
        <f>'6. Staff time'!V198</f>
        <v>0</v>
      </c>
    </row>
    <row r="3762" spans="1:7" x14ac:dyDescent="0.3">
      <c r="A3762" s="181">
        <v>3761</v>
      </c>
      <c r="B3762" s="181" t="str">
        <f t="shared" si="82"/>
        <v>0-6.21-48</v>
      </c>
      <c r="C3762" s="182">
        <f>'1. General information'!$R$8</f>
        <v>0</v>
      </c>
      <c r="D3762" s="182" t="s">
        <v>445</v>
      </c>
      <c r="E3762" s="195" t="s">
        <v>7229</v>
      </c>
      <c r="F3762" s="182" t="s">
        <v>7230</v>
      </c>
      <c r="G3762" s="196">
        <f>'6. Staff time'!V199</f>
        <v>0</v>
      </c>
    </row>
    <row r="3763" spans="1:7" x14ac:dyDescent="0.3">
      <c r="A3763" s="181">
        <v>3762</v>
      </c>
      <c r="B3763" s="181" t="str">
        <f t="shared" si="82"/>
        <v>0-6.21-49</v>
      </c>
      <c r="C3763" s="182">
        <f>'1. General information'!$R$8</f>
        <v>0</v>
      </c>
      <c r="D3763" s="182" t="s">
        <v>445</v>
      </c>
      <c r="E3763" s="195" t="s">
        <v>7231</v>
      </c>
      <c r="F3763" s="182" t="s">
        <v>7232</v>
      </c>
      <c r="G3763" s="196">
        <f>'6. Staff time'!V200</f>
        <v>0</v>
      </c>
    </row>
    <row r="3764" spans="1:7" x14ac:dyDescent="0.3">
      <c r="A3764" s="181">
        <v>3763</v>
      </c>
      <c r="B3764" s="181" t="str">
        <f t="shared" ref="B3764:B3827" si="83">CONCATENATE(LEFT(C3764,2),"-",E3764)</f>
        <v>0-6.21-50</v>
      </c>
      <c r="C3764" s="182">
        <f>'1. General information'!$R$8</f>
        <v>0</v>
      </c>
      <c r="D3764" s="182" t="s">
        <v>445</v>
      </c>
      <c r="E3764" s="195" t="s">
        <v>7233</v>
      </c>
      <c r="F3764" s="182" t="s">
        <v>7234</v>
      </c>
      <c r="G3764" s="196">
        <f>'6. Staff time'!V201</f>
        <v>0</v>
      </c>
    </row>
    <row r="3765" spans="1:7" x14ac:dyDescent="0.3">
      <c r="A3765" s="181">
        <v>3764</v>
      </c>
      <c r="B3765" s="181" t="str">
        <f t="shared" si="83"/>
        <v>0-6.21-51</v>
      </c>
      <c r="C3765" s="182">
        <f>'1. General information'!$R$8</f>
        <v>0</v>
      </c>
      <c r="D3765" s="182" t="s">
        <v>445</v>
      </c>
      <c r="E3765" s="195" t="s">
        <v>7235</v>
      </c>
      <c r="F3765" s="182" t="s">
        <v>7236</v>
      </c>
      <c r="G3765" s="196">
        <f>'6. Staff time'!V202</f>
        <v>0</v>
      </c>
    </row>
    <row r="3766" spans="1:7" x14ac:dyDescent="0.3">
      <c r="A3766" s="181">
        <v>3765</v>
      </c>
      <c r="B3766" s="181" t="str">
        <f t="shared" si="83"/>
        <v>0-6.21-52</v>
      </c>
      <c r="C3766" s="182">
        <f>'1. General information'!$R$8</f>
        <v>0</v>
      </c>
      <c r="D3766" s="182" t="s">
        <v>445</v>
      </c>
      <c r="E3766" s="195" t="s">
        <v>7237</v>
      </c>
      <c r="F3766" s="182" t="s">
        <v>7238</v>
      </c>
      <c r="G3766" s="196">
        <f>'6. Staff time'!V203</f>
        <v>0</v>
      </c>
    </row>
    <row r="3767" spans="1:7" x14ac:dyDescent="0.3">
      <c r="A3767" s="181">
        <v>3766</v>
      </c>
      <c r="B3767" s="181" t="str">
        <f t="shared" si="83"/>
        <v>0-6.21-53</v>
      </c>
      <c r="C3767" s="182">
        <f>'1. General information'!$R$8</f>
        <v>0</v>
      </c>
      <c r="D3767" s="182" t="s">
        <v>445</v>
      </c>
      <c r="E3767" s="195" t="s">
        <v>7239</v>
      </c>
      <c r="F3767" s="182" t="s">
        <v>7240</v>
      </c>
      <c r="G3767" s="196">
        <f>'6. Staff time'!V204</f>
        <v>0</v>
      </c>
    </row>
    <row r="3768" spans="1:7" x14ac:dyDescent="0.3">
      <c r="A3768" s="181">
        <v>3767</v>
      </c>
      <c r="B3768" s="181" t="str">
        <f t="shared" si="83"/>
        <v>0-6.21-54</v>
      </c>
      <c r="C3768" s="182">
        <f>'1. General information'!$R$8</f>
        <v>0</v>
      </c>
      <c r="D3768" s="182" t="s">
        <v>445</v>
      </c>
      <c r="E3768" s="195" t="s">
        <v>7241</v>
      </c>
      <c r="F3768" s="182" t="s">
        <v>7242</v>
      </c>
      <c r="G3768" s="196">
        <f>'6. Staff time'!V205</f>
        <v>0</v>
      </c>
    </row>
    <row r="3769" spans="1:7" x14ac:dyDescent="0.3">
      <c r="A3769" s="181">
        <v>3768</v>
      </c>
      <c r="B3769" s="181" t="str">
        <f t="shared" si="83"/>
        <v>0-6.21-55</v>
      </c>
      <c r="C3769" s="182">
        <f>'1. General information'!$R$8</f>
        <v>0</v>
      </c>
      <c r="D3769" s="182" t="s">
        <v>445</v>
      </c>
      <c r="E3769" s="195" t="s">
        <v>7243</v>
      </c>
      <c r="F3769" s="182" t="s">
        <v>7244</v>
      </c>
      <c r="G3769" s="196">
        <f>'6. Staff time'!V206</f>
        <v>0</v>
      </c>
    </row>
    <row r="3770" spans="1:7" x14ac:dyDescent="0.3">
      <c r="A3770" s="181">
        <v>3769</v>
      </c>
      <c r="B3770" s="181" t="str">
        <f t="shared" si="83"/>
        <v>0-6.21-56</v>
      </c>
      <c r="C3770" s="182">
        <f>'1. General information'!$R$8</f>
        <v>0</v>
      </c>
      <c r="D3770" s="182" t="s">
        <v>445</v>
      </c>
      <c r="E3770" s="195" t="s">
        <v>7245</v>
      </c>
      <c r="F3770" s="182" t="s">
        <v>7246</v>
      </c>
      <c r="G3770" s="196">
        <f>'6. Staff time'!V207</f>
        <v>0</v>
      </c>
    </row>
    <row r="3771" spans="1:7" x14ac:dyDescent="0.3">
      <c r="A3771" s="181">
        <v>3770</v>
      </c>
      <c r="B3771" s="181" t="str">
        <f t="shared" si="83"/>
        <v>0-6.21-57</v>
      </c>
      <c r="C3771" s="182">
        <f>'1. General information'!$R$8</f>
        <v>0</v>
      </c>
      <c r="D3771" s="182" t="s">
        <v>445</v>
      </c>
      <c r="E3771" s="195" t="s">
        <v>7247</v>
      </c>
      <c r="F3771" s="182" t="s">
        <v>7248</v>
      </c>
      <c r="G3771" s="196">
        <f>'6. Staff time'!V208</f>
        <v>0</v>
      </c>
    </row>
    <row r="3772" spans="1:7" x14ac:dyDescent="0.3">
      <c r="A3772" s="181">
        <v>3771</v>
      </c>
      <c r="B3772" s="181" t="str">
        <f t="shared" si="83"/>
        <v>0-6.21-58</v>
      </c>
      <c r="C3772" s="182">
        <f>'1. General information'!$R$8</f>
        <v>0</v>
      </c>
      <c r="D3772" s="182" t="s">
        <v>445</v>
      </c>
      <c r="E3772" s="195" t="s">
        <v>7249</v>
      </c>
      <c r="F3772" s="182" t="s">
        <v>7250</v>
      </c>
      <c r="G3772" s="196">
        <f>'6. Staff time'!V209</f>
        <v>0</v>
      </c>
    </row>
    <row r="3773" spans="1:7" x14ac:dyDescent="0.3">
      <c r="A3773" s="181">
        <v>3772</v>
      </c>
      <c r="B3773" s="181" t="str">
        <f t="shared" si="83"/>
        <v>0-6.21-59</v>
      </c>
      <c r="C3773" s="182">
        <f>'1. General information'!$R$8</f>
        <v>0</v>
      </c>
      <c r="D3773" s="182" t="s">
        <v>445</v>
      </c>
      <c r="E3773" s="195" t="s">
        <v>7251</v>
      </c>
      <c r="F3773" s="182" t="s">
        <v>7252</v>
      </c>
      <c r="G3773" s="196">
        <f>'6. Staff time'!V210</f>
        <v>0</v>
      </c>
    </row>
    <row r="3774" spans="1:7" x14ac:dyDescent="0.3">
      <c r="A3774" s="181">
        <v>3773</v>
      </c>
      <c r="B3774" s="181" t="str">
        <f t="shared" si="83"/>
        <v>0-6.21-60</v>
      </c>
      <c r="C3774" s="182">
        <f>'1. General information'!$R$8</f>
        <v>0</v>
      </c>
      <c r="D3774" s="182" t="s">
        <v>445</v>
      </c>
      <c r="E3774" s="195" t="s">
        <v>7253</v>
      </c>
      <c r="F3774" s="182" t="s">
        <v>7254</v>
      </c>
      <c r="G3774" s="196">
        <f>'6. Staff time'!V211</f>
        <v>0</v>
      </c>
    </row>
    <row r="3775" spans="1:7" x14ac:dyDescent="0.3">
      <c r="A3775" s="181">
        <v>3774</v>
      </c>
      <c r="B3775" s="181" t="str">
        <f t="shared" si="83"/>
        <v>0-6.21-61</v>
      </c>
      <c r="C3775" s="182">
        <f>'1. General information'!$R$8</f>
        <v>0</v>
      </c>
      <c r="D3775" s="182" t="s">
        <v>445</v>
      </c>
      <c r="E3775" s="195" t="s">
        <v>7255</v>
      </c>
      <c r="F3775" s="182" t="s">
        <v>7256</v>
      </c>
      <c r="G3775" s="196">
        <f>'6. Staff time'!V212</f>
        <v>0</v>
      </c>
    </row>
    <row r="3776" spans="1:7" x14ac:dyDescent="0.3">
      <c r="A3776" s="181">
        <v>3775</v>
      </c>
      <c r="B3776" s="181" t="str">
        <f t="shared" si="83"/>
        <v>0-6.21-62</v>
      </c>
      <c r="C3776" s="182">
        <f>'1. General information'!$R$8</f>
        <v>0</v>
      </c>
      <c r="D3776" s="182" t="s">
        <v>445</v>
      </c>
      <c r="E3776" s="195" t="s">
        <v>7257</v>
      </c>
      <c r="F3776" s="182" t="s">
        <v>7258</v>
      </c>
      <c r="G3776" s="196">
        <f>'6. Staff time'!V213</f>
        <v>0</v>
      </c>
    </row>
    <row r="3777" spans="1:7" x14ac:dyDescent="0.3">
      <c r="A3777" s="181">
        <v>3776</v>
      </c>
      <c r="B3777" s="181" t="str">
        <f t="shared" si="83"/>
        <v>0-6.21-63</v>
      </c>
      <c r="C3777" s="182">
        <f>'1. General information'!$R$8</f>
        <v>0</v>
      </c>
      <c r="D3777" s="182" t="s">
        <v>445</v>
      </c>
      <c r="E3777" s="195" t="s">
        <v>7259</v>
      </c>
      <c r="F3777" s="182" t="s">
        <v>7260</v>
      </c>
      <c r="G3777" s="196">
        <f>'6. Staff time'!V214</f>
        <v>0</v>
      </c>
    </row>
    <row r="3778" spans="1:7" x14ac:dyDescent="0.3">
      <c r="A3778" s="181">
        <v>3777</v>
      </c>
      <c r="B3778" s="181" t="str">
        <f t="shared" si="83"/>
        <v>0-6.21-64</v>
      </c>
      <c r="C3778" s="182">
        <f>'1. General information'!$R$8</f>
        <v>0</v>
      </c>
      <c r="D3778" s="182" t="s">
        <v>445</v>
      </c>
      <c r="E3778" s="195" t="s">
        <v>7261</v>
      </c>
      <c r="F3778" s="182" t="s">
        <v>7262</v>
      </c>
      <c r="G3778" s="196">
        <f>'6. Staff time'!V215</f>
        <v>0</v>
      </c>
    </row>
    <row r="3779" spans="1:7" x14ac:dyDescent="0.3">
      <c r="A3779" s="181">
        <v>3778</v>
      </c>
      <c r="B3779" s="181" t="str">
        <f t="shared" si="83"/>
        <v>0-6.21-65</v>
      </c>
      <c r="C3779" s="182">
        <f>'1. General information'!$R$8</f>
        <v>0</v>
      </c>
      <c r="D3779" s="182" t="s">
        <v>445</v>
      </c>
      <c r="E3779" s="195" t="s">
        <v>7263</v>
      </c>
      <c r="F3779" s="182" t="s">
        <v>7264</v>
      </c>
      <c r="G3779" s="196">
        <f>'6. Staff time'!V216</f>
        <v>0</v>
      </c>
    </row>
    <row r="3780" spans="1:7" x14ac:dyDescent="0.3">
      <c r="A3780" s="181">
        <v>3779</v>
      </c>
      <c r="B3780" s="181" t="str">
        <f t="shared" si="83"/>
        <v>0-6.21-66</v>
      </c>
      <c r="C3780" s="182">
        <f>'1. General information'!$R$8</f>
        <v>0</v>
      </c>
      <c r="D3780" s="182" t="s">
        <v>445</v>
      </c>
      <c r="E3780" s="195" t="s">
        <v>7265</v>
      </c>
      <c r="F3780" s="182" t="s">
        <v>7266</v>
      </c>
      <c r="G3780" s="196">
        <f>'6. Staff time'!V217</f>
        <v>0</v>
      </c>
    </row>
    <row r="3781" spans="1:7" x14ac:dyDescent="0.3">
      <c r="A3781" s="181">
        <v>3780</v>
      </c>
      <c r="B3781" s="181" t="str">
        <f t="shared" si="83"/>
        <v>0-6.21-67</v>
      </c>
      <c r="C3781" s="182">
        <f>'1. General information'!$R$8</f>
        <v>0</v>
      </c>
      <c r="D3781" s="182" t="s">
        <v>445</v>
      </c>
      <c r="E3781" s="195" t="s">
        <v>7267</v>
      </c>
      <c r="F3781" s="182" t="s">
        <v>7268</v>
      </c>
      <c r="G3781" s="196">
        <f>'6. Staff time'!V218</f>
        <v>0</v>
      </c>
    </row>
    <row r="3782" spans="1:7" x14ac:dyDescent="0.3">
      <c r="A3782" s="181">
        <v>3781</v>
      </c>
      <c r="B3782" s="181" t="str">
        <f t="shared" si="83"/>
        <v>0-6.21-68</v>
      </c>
      <c r="C3782" s="182">
        <f>'1. General information'!$R$8</f>
        <v>0</v>
      </c>
      <c r="D3782" s="182" t="s">
        <v>445</v>
      </c>
      <c r="E3782" s="195" t="s">
        <v>7269</v>
      </c>
      <c r="F3782" s="182" t="s">
        <v>7270</v>
      </c>
      <c r="G3782" s="196">
        <f>'6. Staff time'!V219</f>
        <v>0</v>
      </c>
    </row>
    <row r="3783" spans="1:7" x14ac:dyDescent="0.3">
      <c r="A3783" s="181">
        <v>3782</v>
      </c>
      <c r="B3783" s="181" t="str">
        <f t="shared" si="83"/>
        <v>0-6.21-69</v>
      </c>
      <c r="C3783" s="182">
        <f>'1. General information'!$R$8</f>
        <v>0</v>
      </c>
      <c r="D3783" s="182" t="s">
        <v>445</v>
      </c>
      <c r="E3783" s="195" t="s">
        <v>7271</v>
      </c>
      <c r="F3783" s="182" t="s">
        <v>7272</v>
      </c>
      <c r="G3783" s="196">
        <f>'6. Staff time'!V220</f>
        <v>0</v>
      </c>
    </row>
    <row r="3784" spans="1:7" x14ac:dyDescent="0.3">
      <c r="A3784" s="181">
        <v>3783</v>
      </c>
      <c r="B3784" s="181" t="str">
        <f t="shared" si="83"/>
        <v>0-6.21-70</v>
      </c>
      <c r="C3784" s="182">
        <f>'1. General information'!$R$8</f>
        <v>0</v>
      </c>
      <c r="D3784" s="182" t="s">
        <v>445</v>
      </c>
      <c r="E3784" s="195" t="s">
        <v>7273</v>
      </c>
      <c r="F3784" s="182" t="s">
        <v>7274</v>
      </c>
      <c r="G3784" s="196">
        <f>'6. Staff time'!V221</f>
        <v>0</v>
      </c>
    </row>
    <row r="3785" spans="1:7" x14ac:dyDescent="0.3">
      <c r="A3785" s="181">
        <v>3784</v>
      </c>
      <c r="B3785" s="181" t="str">
        <f t="shared" si="83"/>
        <v>0-6.21-71</v>
      </c>
      <c r="C3785" s="182">
        <f>'1. General information'!$R$8</f>
        <v>0</v>
      </c>
      <c r="D3785" s="182" t="s">
        <v>445</v>
      </c>
      <c r="E3785" s="195" t="s">
        <v>7275</v>
      </c>
      <c r="F3785" s="182" t="s">
        <v>7276</v>
      </c>
      <c r="G3785" s="196">
        <f>'6. Staff time'!V222</f>
        <v>0</v>
      </c>
    </row>
    <row r="3786" spans="1:7" x14ac:dyDescent="0.3">
      <c r="A3786" s="181">
        <v>3785</v>
      </c>
      <c r="B3786" s="181" t="str">
        <f t="shared" si="83"/>
        <v>0-6.21-72</v>
      </c>
      <c r="C3786" s="182">
        <f>'1. General information'!$R$8</f>
        <v>0</v>
      </c>
      <c r="D3786" s="182" t="s">
        <v>445</v>
      </c>
      <c r="E3786" s="195" t="s">
        <v>7277</v>
      </c>
      <c r="F3786" s="182" t="s">
        <v>7278</v>
      </c>
      <c r="G3786" s="196">
        <f>'6. Staff time'!V223</f>
        <v>0</v>
      </c>
    </row>
    <row r="3787" spans="1:7" x14ac:dyDescent="0.3">
      <c r="A3787" s="181">
        <v>3786</v>
      </c>
      <c r="B3787" s="181" t="str">
        <f t="shared" si="83"/>
        <v>0-6.21-73</v>
      </c>
      <c r="C3787" s="182">
        <f>'1. General information'!$R$8</f>
        <v>0</v>
      </c>
      <c r="D3787" s="182" t="s">
        <v>445</v>
      </c>
      <c r="E3787" s="195" t="s">
        <v>7279</v>
      </c>
      <c r="F3787" s="182" t="s">
        <v>7280</v>
      </c>
      <c r="G3787" s="196">
        <f>'6. Staff time'!V224</f>
        <v>0</v>
      </c>
    </row>
    <row r="3788" spans="1:7" x14ac:dyDescent="0.3">
      <c r="A3788" s="181">
        <v>3787</v>
      </c>
      <c r="B3788" s="181" t="str">
        <f t="shared" si="83"/>
        <v>0-6.21-74</v>
      </c>
      <c r="C3788" s="182">
        <f>'1. General information'!$R$8</f>
        <v>0</v>
      </c>
      <c r="D3788" s="182" t="s">
        <v>445</v>
      </c>
      <c r="E3788" s="195" t="s">
        <v>7281</v>
      </c>
      <c r="F3788" s="182" t="s">
        <v>7282</v>
      </c>
      <c r="G3788" s="196">
        <f>'6. Staff time'!V225</f>
        <v>0</v>
      </c>
    </row>
    <row r="3789" spans="1:7" x14ac:dyDescent="0.3">
      <c r="A3789" s="181">
        <v>3788</v>
      </c>
      <c r="B3789" s="181" t="str">
        <f t="shared" si="83"/>
        <v>0-6.21-75</v>
      </c>
      <c r="C3789" s="182">
        <f>'1. General information'!$R$8</f>
        <v>0</v>
      </c>
      <c r="D3789" s="182" t="s">
        <v>445</v>
      </c>
      <c r="E3789" s="195" t="s">
        <v>7283</v>
      </c>
      <c r="F3789" s="182" t="s">
        <v>7284</v>
      </c>
      <c r="G3789" s="196">
        <f>'6. Staff time'!V226</f>
        <v>0</v>
      </c>
    </row>
    <row r="3790" spans="1:7" x14ac:dyDescent="0.3">
      <c r="A3790" s="181">
        <v>3789</v>
      </c>
      <c r="B3790" s="181" t="str">
        <f t="shared" si="83"/>
        <v>0-6.21-76</v>
      </c>
      <c r="C3790" s="182">
        <f>'1. General information'!$R$8</f>
        <v>0</v>
      </c>
      <c r="D3790" s="182" t="s">
        <v>445</v>
      </c>
      <c r="E3790" s="195" t="s">
        <v>7285</v>
      </c>
      <c r="F3790" s="182" t="s">
        <v>7286</v>
      </c>
      <c r="G3790" s="196">
        <f>'6. Staff time'!V227</f>
        <v>0</v>
      </c>
    </row>
    <row r="3791" spans="1:7" x14ac:dyDescent="0.3">
      <c r="A3791" s="181">
        <v>3790</v>
      </c>
      <c r="B3791" s="181" t="str">
        <f t="shared" si="83"/>
        <v>0-6.21-77</v>
      </c>
      <c r="C3791" s="182">
        <f>'1. General information'!$R$8</f>
        <v>0</v>
      </c>
      <c r="D3791" s="182" t="s">
        <v>445</v>
      </c>
      <c r="E3791" s="195" t="s">
        <v>7287</v>
      </c>
      <c r="F3791" s="182" t="s">
        <v>7288</v>
      </c>
      <c r="G3791" s="196">
        <f>'6. Staff time'!V228</f>
        <v>0</v>
      </c>
    </row>
    <row r="3792" spans="1:7" x14ac:dyDescent="0.3">
      <c r="A3792" s="181">
        <v>3791</v>
      </c>
      <c r="B3792" s="181" t="str">
        <f t="shared" si="83"/>
        <v>0-6.21-78</v>
      </c>
      <c r="C3792" s="182">
        <f>'1. General information'!$R$8</f>
        <v>0</v>
      </c>
      <c r="D3792" s="182" t="s">
        <v>445</v>
      </c>
      <c r="E3792" s="195" t="s">
        <v>7289</v>
      </c>
      <c r="F3792" s="182" t="s">
        <v>7290</v>
      </c>
      <c r="G3792" s="196">
        <f>'6. Staff time'!V229</f>
        <v>0</v>
      </c>
    </row>
    <row r="3793" spans="1:7" x14ac:dyDescent="0.3">
      <c r="A3793" s="181">
        <v>3792</v>
      </c>
      <c r="B3793" s="181" t="str">
        <f t="shared" si="83"/>
        <v>0-6.21-79</v>
      </c>
      <c r="C3793" s="182">
        <f>'1. General information'!$R$8</f>
        <v>0</v>
      </c>
      <c r="D3793" s="182" t="s">
        <v>445</v>
      </c>
      <c r="E3793" s="195" t="s">
        <v>7291</v>
      </c>
      <c r="F3793" s="182" t="s">
        <v>7292</v>
      </c>
      <c r="G3793" s="196">
        <f>'6. Staff time'!V230</f>
        <v>0</v>
      </c>
    </row>
    <row r="3794" spans="1:7" x14ac:dyDescent="0.3">
      <c r="A3794" s="181">
        <v>3793</v>
      </c>
      <c r="B3794" s="181" t="str">
        <f t="shared" si="83"/>
        <v>0-6.21-80</v>
      </c>
      <c r="C3794" s="182">
        <f>'1. General information'!$R$8</f>
        <v>0</v>
      </c>
      <c r="D3794" s="182" t="s">
        <v>445</v>
      </c>
      <c r="E3794" s="195" t="s">
        <v>7293</v>
      </c>
      <c r="F3794" s="182" t="s">
        <v>7294</v>
      </c>
      <c r="G3794" s="196">
        <f>'6. Staff time'!V231</f>
        <v>0</v>
      </c>
    </row>
    <row r="3795" spans="1:7" x14ac:dyDescent="0.3">
      <c r="A3795" s="181">
        <v>3794</v>
      </c>
      <c r="B3795" s="181" t="str">
        <f t="shared" si="83"/>
        <v>0-6.21-81</v>
      </c>
      <c r="C3795" s="182">
        <f>'1. General information'!$R$8</f>
        <v>0</v>
      </c>
      <c r="D3795" s="182" t="s">
        <v>445</v>
      </c>
      <c r="E3795" s="195" t="s">
        <v>7295</v>
      </c>
      <c r="F3795" s="182" t="s">
        <v>7296</v>
      </c>
      <c r="G3795" s="196">
        <f>'6. Staff time'!V232</f>
        <v>0</v>
      </c>
    </row>
    <row r="3796" spans="1:7" x14ac:dyDescent="0.3">
      <c r="A3796" s="181">
        <v>3795</v>
      </c>
      <c r="B3796" s="181" t="str">
        <f t="shared" si="83"/>
        <v>0-6.21-82</v>
      </c>
      <c r="C3796" s="182">
        <f>'1. General information'!$R$8</f>
        <v>0</v>
      </c>
      <c r="D3796" s="182" t="s">
        <v>445</v>
      </c>
      <c r="E3796" s="195" t="s">
        <v>7297</v>
      </c>
      <c r="F3796" s="182" t="s">
        <v>7298</v>
      </c>
      <c r="G3796" s="196">
        <f>'6. Staff time'!V233</f>
        <v>0</v>
      </c>
    </row>
    <row r="3797" spans="1:7" x14ac:dyDescent="0.3">
      <c r="A3797" s="181">
        <v>3796</v>
      </c>
      <c r="B3797" s="181" t="str">
        <f t="shared" si="83"/>
        <v>0-6.21-83</v>
      </c>
      <c r="C3797" s="182">
        <f>'1. General information'!$R$8</f>
        <v>0</v>
      </c>
      <c r="D3797" s="182" t="s">
        <v>445</v>
      </c>
      <c r="E3797" s="195" t="s">
        <v>7299</v>
      </c>
      <c r="F3797" s="182" t="s">
        <v>7300</v>
      </c>
      <c r="G3797" s="196">
        <f>'6. Staff time'!V234</f>
        <v>0</v>
      </c>
    </row>
    <row r="3798" spans="1:7" x14ac:dyDescent="0.3">
      <c r="A3798" s="181">
        <v>3797</v>
      </c>
      <c r="B3798" s="181" t="str">
        <f t="shared" si="83"/>
        <v>0-6.21-84</v>
      </c>
      <c r="C3798" s="182">
        <f>'1. General information'!$R$8</f>
        <v>0</v>
      </c>
      <c r="D3798" s="182" t="s">
        <v>445</v>
      </c>
      <c r="E3798" s="195" t="s">
        <v>7301</v>
      </c>
      <c r="F3798" s="182" t="s">
        <v>7302</v>
      </c>
      <c r="G3798" s="196">
        <f>'6. Staff time'!V235</f>
        <v>0</v>
      </c>
    </row>
    <row r="3799" spans="1:7" x14ac:dyDescent="0.3">
      <c r="A3799" s="181">
        <v>3798</v>
      </c>
      <c r="B3799" s="181" t="str">
        <f t="shared" si="83"/>
        <v>0-6.21-85</v>
      </c>
      <c r="C3799" s="182">
        <f>'1. General information'!$R$8</f>
        <v>0</v>
      </c>
      <c r="D3799" s="182" t="s">
        <v>445</v>
      </c>
      <c r="E3799" s="195" t="s">
        <v>7303</v>
      </c>
      <c r="F3799" s="182" t="s">
        <v>7304</v>
      </c>
      <c r="G3799" s="196">
        <f>'6. Staff time'!V236</f>
        <v>0</v>
      </c>
    </row>
    <row r="3800" spans="1:7" x14ac:dyDescent="0.3">
      <c r="A3800" s="181">
        <v>3799</v>
      </c>
      <c r="B3800" s="181" t="str">
        <f t="shared" si="83"/>
        <v>0-6.21-86</v>
      </c>
      <c r="C3800" s="182">
        <f>'1. General information'!$R$8</f>
        <v>0</v>
      </c>
      <c r="D3800" s="182" t="s">
        <v>445</v>
      </c>
      <c r="E3800" s="195" t="s">
        <v>7305</v>
      </c>
      <c r="F3800" s="182" t="s">
        <v>7306</v>
      </c>
      <c r="G3800" s="196">
        <f>'6. Staff time'!V237</f>
        <v>0</v>
      </c>
    </row>
    <row r="3801" spans="1:7" x14ac:dyDescent="0.3">
      <c r="A3801" s="181">
        <v>3800</v>
      </c>
      <c r="B3801" s="181" t="str">
        <f t="shared" si="83"/>
        <v>0-6.21-87</v>
      </c>
      <c r="C3801" s="182">
        <f>'1. General information'!$R$8</f>
        <v>0</v>
      </c>
      <c r="D3801" s="182" t="s">
        <v>445</v>
      </c>
      <c r="E3801" s="195" t="s">
        <v>7307</v>
      </c>
      <c r="F3801" s="182" t="s">
        <v>7308</v>
      </c>
      <c r="G3801" s="196">
        <f>'6. Staff time'!V238</f>
        <v>0</v>
      </c>
    </row>
    <row r="3802" spans="1:7" x14ac:dyDescent="0.3">
      <c r="A3802" s="181">
        <v>3801</v>
      </c>
      <c r="B3802" s="181" t="str">
        <f t="shared" si="83"/>
        <v>0-6.21-88</v>
      </c>
      <c r="C3802" s="182">
        <f>'1. General information'!$R$8</f>
        <v>0</v>
      </c>
      <c r="D3802" s="182" t="s">
        <v>445</v>
      </c>
      <c r="E3802" s="195" t="s">
        <v>7309</v>
      </c>
      <c r="F3802" s="182" t="s">
        <v>7310</v>
      </c>
      <c r="G3802" s="196">
        <f>'6. Staff time'!V239</f>
        <v>0</v>
      </c>
    </row>
    <row r="3803" spans="1:7" x14ac:dyDescent="0.3">
      <c r="A3803" s="181">
        <v>3802</v>
      </c>
      <c r="B3803" s="181" t="str">
        <f t="shared" si="83"/>
        <v>0-6.21-89</v>
      </c>
      <c r="C3803" s="182">
        <f>'1. General information'!$R$8</f>
        <v>0</v>
      </c>
      <c r="D3803" s="182" t="s">
        <v>445</v>
      </c>
      <c r="E3803" s="195" t="s">
        <v>7311</v>
      </c>
      <c r="F3803" s="182" t="s">
        <v>7312</v>
      </c>
      <c r="G3803" s="196">
        <f>'6. Staff time'!V240</f>
        <v>0</v>
      </c>
    </row>
    <row r="3804" spans="1:7" x14ac:dyDescent="0.3">
      <c r="A3804" s="181">
        <v>3803</v>
      </c>
      <c r="B3804" s="181" t="str">
        <f t="shared" si="83"/>
        <v>0-6.21-90</v>
      </c>
      <c r="C3804" s="182">
        <f>'1. General information'!$R$8</f>
        <v>0</v>
      </c>
      <c r="D3804" s="182" t="s">
        <v>445</v>
      </c>
      <c r="E3804" s="195" t="s">
        <v>7313</v>
      </c>
      <c r="F3804" s="182" t="s">
        <v>7314</v>
      </c>
      <c r="G3804" s="196">
        <f>'6. Staff time'!V241</f>
        <v>0</v>
      </c>
    </row>
    <row r="3805" spans="1:7" x14ac:dyDescent="0.3">
      <c r="A3805" s="181">
        <v>3804</v>
      </c>
      <c r="B3805" s="181" t="str">
        <f t="shared" si="83"/>
        <v>0-6.21-91</v>
      </c>
      <c r="C3805" s="182">
        <f>'1. General information'!$R$8</f>
        <v>0</v>
      </c>
      <c r="D3805" s="182" t="s">
        <v>445</v>
      </c>
      <c r="E3805" s="195" t="s">
        <v>7315</v>
      </c>
      <c r="F3805" s="182" t="s">
        <v>7316</v>
      </c>
      <c r="G3805" s="196">
        <f>'6. Staff time'!V242</f>
        <v>0</v>
      </c>
    </row>
    <row r="3806" spans="1:7" x14ac:dyDescent="0.3">
      <c r="A3806" s="181">
        <v>3805</v>
      </c>
      <c r="B3806" s="181" t="str">
        <f t="shared" si="83"/>
        <v>0-6.21-92</v>
      </c>
      <c r="C3806" s="182">
        <f>'1. General information'!$R$8</f>
        <v>0</v>
      </c>
      <c r="D3806" s="182" t="s">
        <v>445</v>
      </c>
      <c r="E3806" s="195" t="s">
        <v>7317</v>
      </c>
      <c r="F3806" s="182" t="s">
        <v>7318</v>
      </c>
      <c r="G3806" s="196">
        <f>'6. Staff time'!V243</f>
        <v>0</v>
      </c>
    </row>
    <row r="3807" spans="1:7" x14ac:dyDescent="0.3">
      <c r="A3807" s="181">
        <v>3806</v>
      </c>
      <c r="B3807" s="181" t="str">
        <f t="shared" si="83"/>
        <v>0-6.21-93</v>
      </c>
      <c r="C3807" s="182">
        <f>'1. General information'!$R$8</f>
        <v>0</v>
      </c>
      <c r="D3807" s="182" t="s">
        <v>445</v>
      </c>
      <c r="E3807" s="195" t="s">
        <v>7319</v>
      </c>
      <c r="F3807" s="182" t="s">
        <v>7320</v>
      </c>
      <c r="G3807" s="196">
        <f>'6. Staff time'!V244</f>
        <v>0</v>
      </c>
    </row>
    <row r="3808" spans="1:7" x14ac:dyDescent="0.3">
      <c r="A3808" s="181">
        <v>3807</v>
      </c>
      <c r="B3808" s="181" t="str">
        <f t="shared" si="83"/>
        <v>0-6.21-94</v>
      </c>
      <c r="C3808" s="182">
        <f>'1. General information'!$R$8</f>
        <v>0</v>
      </c>
      <c r="D3808" s="182" t="s">
        <v>445</v>
      </c>
      <c r="E3808" s="195" t="s">
        <v>7321</v>
      </c>
      <c r="F3808" s="182" t="s">
        <v>7322</v>
      </c>
      <c r="G3808" s="196">
        <f>'6. Staff time'!V245</f>
        <v>0</v>
      </c>
    </row>
    <row r="3809" spans="1:7" x14ac:dyDescent="0.3">
      <c r="A3809" s="181">
        <v>3808</v>
      </c>
      <c r="B3809" s="181" t="str">
        <f t="shared" si="83"/>
        <v>0-6.21-95</v>
      </c>
      <c r="C3809" s="182">
        <f>'1. General information'!$R$8</f>
        <v>0</v>
      </c>
      <c r="D3809" s="182" t="s">
        <v>445</v>
      </c>
      <c r="E3809" s="195" t="s">
        <v>7323</v>
      </c>
      <c r="F3809" s="182" t="s">
        <v>7324</v>
      </c>
      <c r="G3809" s="196">
        <f>'6. Staff time'!V246</f>
        <v>0</v>
      </c>
    </row>
    <row r="3810" spans="1:7" x14ac:dyDescent="0.3">
      <c r="A3810" s="181">
        <v>3809</v>
      </c>
      <c r="B3810" s="181" t="str">
        <f t="shared" si="83"/>
        <v>0-6.21-96</v>
      </c>
      <c r="C3810" s="182">
        <f>'1. General information'!$R$8</f>
        <v>0</v>
      </c>
      <c r="D3810" s="182" t="s">
        <v>445</v>
      </c>
      <c r="E3810" s="195" t="s">
        <v>7325</v>
      </c>
      <c r="F3810" s="182" t="s">
        <v>7326</v>
      </c>
      <c r="G3810" s="196">
        <f>'6. Staff time'!V247</f>
        <v>0</v>
      </c>
    </row>
    <row r="3811" spans="1:7" x14ac:dyDescent="0.3">
      <c r="A3811" s="181">
        <v>3810</v>
      </c>
      <c r="B3811" s="181" t="str">
        <f t="shared" si="83"/>
        <v>0-6.21-97</v>
      </c>
      <c r="C3811" s="182">
        <f>'1. General information'!$R$8</f>
        <v>0</v>
      </c>
      <c r="D3811" s="182" t="s">
        <v>445</v>
      </c>
      <c r="E3811" s="195" t="s">
        <v>7327</v>
      </c>
      <c r="F3811" s="182" t="s">
        <v>7328</v>
      </c>
      <c r="G3811" s="196">
        <f>'6. Staff time'!V248</f>
        <v>0</v>
      </c>
    </row>
    <row r="3812" spans="1:7" x14ac:dyDescent="0.3">
      <c r="A3812" s="181">
        <v>3811</v>
      </c>
      <c r="B3812" s="181" t="str">
        <f t="shared" si="83"/>
        <v>0-6.21-98</v>
      </c>
      <c r="C3812" s="182">
        <f>'1. General information'!$R$8</f>
        <v>0</v>
      </c>
      <c r="D3812" s="182" t="s">
        <v>445</v>
      </c>
      <c r="E3812" s="195" t="s">
        <v>7329</v>
      </c>
      <c r="F3812" s="182" t="s">
        <v>7330</v>
      </c>
      <c r="G3812" s="196">
        <f>'6. Staff time'!V249</f>
        <v>0</v>
      </c>
    </row>
    <row r="3813" spans="1:7" x14ac:dyDescent="0.3">
      <c r="A3813" s="181">
        <v>3812</v>
      </c>
      <c r="B3813" s="181" t="str">
        <f t="shared" si="83"/>
        <v>0-6.21-99</v>
      </c>
      <c r="C3813" s="182">
        <f>'1. General information'!$R$8</f>
        <v>0</v>
      </c>
      <c r="D3813" s="182" t="s">
        <v>445</v>
      </c>
      <c r="E3813" s="195" t="s">
        <v>7331</v>
      </c>
      <c r="F3813" s="182" t="s">
        <v>7332</v>
      </c>
      <c r="G3813" s="196">
        <f>'6. Staff time'!V250</f>
        <v>0</v>
      </c>
    </row>
    <row r="3814" spans="1:7" x14ac:dyDescent="0.3">
      <c r="A3814" s="181">
        <v>3813</v>
      </c>
      <c r="B3814" s="181" t="str">
        <f t="shared" si="83"/>
        <v>0-6.21-100</v>
      </c>
      <c r="C3814" s="182">
        <f>'1. General information'!$R$8</f>
        <v>0</v>
      </c>
      <c r="D3814" s="182" t="s">
        <v>445</v>
      </c>
      <c r="E3814" s="195" t="s">
        <v>7333</v>
      </c>
      <c r="F3814" s="182" t="s">
        <v>7334</v>
      </c>
      <c r="G3814" s="196">
        <f>'6. Staff time'!V251</f>
        <v>0</v>
      </c>
    </row>
    <row r="3815" spans="1:7" x14ac:dyDescent="0.3">
      <c r="A3815" s="181">
        <v>3814</v>
      </c>
      <c r="B3815" s="181" t="str">
        <f t="shared" si="83"/>
        <v>0-6.21-101</v>
      </c>
      <c r="C3815" s="182">
        <f>'1. General information'!$R$8</f>
        <v>0</v>
      </c>
      <c r="D3815" s="182" t="s">
        <v>445</v>
      </c>
      <c r="E3815" s="195" t="s">
        <v>7335</v>
      </c>
      <c r="F3815" s="182" t="s">
        <v>7336</v>
      </c>
      <c r="G3815" s="196">
        <f>'6. Staff time'!V252</f>
        <v>0</v>
      </c>
    </row>
    <row r="3816" spans="1:7" x14ac:dyDescent="0.3">
      <c r="A3816" s="181">
        <v>3815</v>
      </c>
      <c r="B3816" s="181" t="str">
        <f t="shared" si="83"/>
        <v>0-6.21-102</v>
      </c>
      <c r="C3816" s="182">
        <f>'1. General information'!$R$8</f>
        <v>0</v>
      </c>
      <c r="D3816" s="182" t="s">
        <v>445</v>
      </c>
      <c r="E3816" s="195" t="s">
        <v>7337</v>
      </c>
      <c r="F3816" s="182" t="s">
        <v>7338</v>
      </c>
      <c r="G3816" s="196">
        <f>'6. Staff time'!V253</f>
        <v>0</v>
      </c>
    </row>
    <row r="3817" spans="1:7" x14ac:dyDescent="0.3">
      <c r="A3817" s="181">
        <v>3816</v>
      </c>
      <c r="B3817" s="181" t="str">
        <f t="shared" si="83"/>
        <v>0-6.21-103</v>
      </c>
      <c r="C3817" s="182">
        <f>'1. General information'!$R$8</f>
        <v>0</v>
      </c>
      <c r="D3817" s="182" t="s">
        <v>445</v>
      </c>
      <c r="E3817" s="195" t="s">
        <v>7339</v>
      </c>
      <c r="F3817" s="182" t="s">
        <v>7340</v>
      </c>
      <c r="G3817" s="196">
        <f>'6. Staff time'!V254</f>
        <v>0</v>
      </c>
    </row>
    <row r="3818" spans="1:7" x14ac:dyDescent="0.3">
      <c r="A3818" s="181">
        <v>3817</v>
      </c>
      <c r="B3818" s="181" t="str">
        <f t="shared" si="83"/>
        <v>0-6.21-104</v>
      </c>
      <c r="C3818" s="182">
        <f>'1. General information'!$R$8</f>
        <v>0</v>
      </c>
      <c r="D3818" s="182" t="s">
        <v>445</v>
      </c>
      <c r="E3818" s="195" t="s">
        <v>7341</v>
      </c>
      <c r="F3818" s="182" t="s">
        <v>7342</v>
      </c>
      <c r="G3818" s="196">
        <f>'6. Staff time'!V255</f>
        <v>0</v>
      </c>
    </row>
    <row r="3819" spans="1:7" x14ac:dyDescent="0.3">
      <c r="A3819" s="181">
        <v>3818</v>
      </c>
      <c r="B3819" s="181" t="str">
        <f t="shared" si="83"/>
        <v>0-6.21-105</v>
      </c>
      <c r="C3819" s="182">
        <f>'1. General information'!$R$8</f>
        <v>0</v>
      </c>
      <c r="D3819" s="182" t="s">
        <v>445</v>
      </c>
      <c r="E3819" s="195" t="s">
        <v>7343</v>
      </c>
      <c r="F3819" s="182" t="s">
        <v>7344</v>
      </c>
      <c r="G3819" s="196">
        <f>'6. Staff time'!V256</f>
        <v>0</v>
      </c>
    </row>
    <row r="3820" spans="1:7" x14ac:dyDescent="0.3">
      <c r="A3820" s="181">
        <v>3819</v>
      </c>
      <c r="B3820" s="181" t="str">
        <f t="shared" si="83"/>
        <v>0-6.21-106</v>
      </c>
      <c r="C3820" s="182">
        <f>'1. General information'!$R$8</f>
        <v>0</v>
      </c>
      <c r="D3820" s="182" t="s">
        <v>445</v>
      </c>
      <c r="E3820" s="195" t="s">
        <v>7345</v>
      </c>
      <c r="F3820" s="182" t="s">
        <v>7346</v>
      </c>
      <c r="G3820" s="196">
        <f>'6. Staff time'!V257</f>
        <v>0</v>
      </c>
    </row>
    <row r="3821" spans="1:7" x14ac:dyDescent="0.3">
      <c r="A3821" s="181">
        <v>3820</v>
      </c>
      <c r="B3821" s="181" t="str">
        <f t="shared" si="83"/>
        <v>0-6.21-107</v>
      </c>
      <c r="C3821" s="182">
        <f>'1. General information'!$R$8</f>
        <v>0</v>
      </c>
      <c r="D3821" s="182" t="s">
        <v>445</v>
      </c>
      <c r="E3821" s="195" t="s">
        <v>7347</v>
      </c>
      <c r="F3821" s="182" t="s">
        <v>7348</v>
      </c>
      <c r="G3821" s="196">
        <f>'6. Staff time'!V258</f>
        <v>0</v>
      </c>
    </row>
    <row r="3822" spans="1:7" x14ac:dyDescent="0.3">
      <c r="A3822" s="181">
        <v>3821</v>
      </c>
      <c r="B3822" s="181" t="str">
        <f t="shared" si="83"/>
        <v>0-6.21-108</v>
      </c>
      <c r="C3822" s="182">
        <f>'1. General information'!$R$8</f>
        <v>0</v>
      </c>
      <c r="D3822" s="182" t="s">
        <v>445</v>
      </c>
      <c r="E3822" s="195" t="s">
        <v>7349</v>
      </c>
      <c r="F3822" s="182" t="s">
        <v>7350</v>
      </c>
      <c r="G3822" s="196">
        <f>'6. Staff time'!V259</f>
        <v>0</v>
      </c>
    </row>
    <row r="3823" spans="1:7" x14ac:dyDescent="0.3">
      <c r="A3823" s="181">
        <v>3822</v>
      </c>
      <c r="B3823" s="181" t="str">
        <f t="shared" si="83"/>
        <v>0-6.21-109</v>
      </c>
      <c r="C3823" s="182">
        <f>'1. General information'!$R$8</f>
        <v>0</v>
      </c>
      <c r="D3823" s="182" t="s">
        <v>445</v>
      </c>
      <c r="E3823" s="195" t="s">
        <v>7351</v>
      </c>
      <c r="F3823" s="182" t="s">
        <v>7352</v>
      </c>
      <c r="G3823" s="196">
        <f>'6. Staff time'!V260</f>
        <v>0</v>
      </c>
    </row>
    <row r="3824" spans="1:7" x14ac:dyDescent="0.3">
      <c r="A3824" s="181">
        <v>3823</v>
      </c>
      <c r="B3824" s="181" t="str">
        <f t="shared" si="83"/>
        <v>0-6.21-110</v>
      </c>
      <c r="C3824" s="182">
        <f>'1. General information'!$R$8</f>
        <v>0</v>
      </c>
      <c r="D3824" s="182" t="s">
        <v>445</v>
      </c>
      <c r="E3824" s="195" t="s">
        <v>7353</v>
      </c>
      <c r="F3824" s="182" t="s">
        <v>7354</v>
      </c>
      <c r="G3824" s="196">
        <f>'6. Staff time'!V261</f>
        <v>0</v>
      </c>
    </row>
    <row r="3825" spans="1:7" x14ac:dyDescent="0.3">
      <c r="A3825" s="181">
        <v>3824</v>
      </c>
      <c r="B3825" s="181" t="str">
        <f t="shared" si="83"/>
        <v>0-6.21-111</v>
      </c>
      <c r="C3825" s="182">
        <f>'1. General information'!$R$8</f>
        <v>0</v>
      </c>
      <c r="D3825" s="182" t="s">
        <v>445</v>
      </c>
      <c r="E3825" s="195" t="s">
        <v>7355</v>
      </c>
      <c r="F3825" s="182" t="s">
        <v>7356</v>
      </c>
      <c r="G3825" s="196">
        <f>'6. Staff time'!V262</f>
        <v>0</v>
      </c>
    </row>
    <row r="3826" spans="1:7" x14ac:dyDescent="0.3">
      <c r="A3826" s="181">
        <v>3825</v>
      </c>
      <c r="B3826" s="181" t="str">
        <f t="shared" si="83"/>
        <v>0-6.21-112</v>
      </c>
      <c r="C3826" s="182">
        <f>'1. General information'!$R$8</f>
        <v>0</v>
      </c>
      <c r="D3826" s="182" t="s">
        <v>445</v>
      </c>
      <c r="E3826" s="195" t="s">
        <v>7357</v>
      </c>
      <c r="F3826" s="182" t="s">
        <v>7358</v>
      </c>
      <c r="G3826" s="196">
        <f>'6. Staff time'!V263</f>
        <v>0</v>
      </c>
    </row>
    <row r="3827" spans="1:7" x14ac:dyDescent="0.3">
      <c r="A3827" s="181">
        <v>3826</v>
      </c>
      <c r="B3827" s="181" t="str">
        <f t="shared" si="83"/>
        <v>0-6.21-113</v>
      </c>
      <c r="C3827" s="182">
        <f>'1. General information'!$R$8</f>
        <v>0</v>
      </c>
      <c r="D3827" s="182" t="s">
        <v>445</v>
      </c>
      <c r="E3827" s="195" t="s">
        <v>7359</v>
      </c>
      <c r="F3827" s="182" t="s">
        <v>7360</v>
      </c>
      <c r="G3827" s="196">
        <f>'6. Staff time'!V264</f>
        <v>0</v>
      </c>
    </row>
    <row r="3828" spans="1:7" x14ac:dyDescent="0.3">
      <c r="A3828" s="181">
        <v>3827</v>
      </c>
      <c r="B3828" s="181" t="str">
        <f t="shared" ref="B3828:B3891" si="84">CONCATENATE(LEFT(C3828,2),"-",E3828)</f>
        <v>0-6.21-114</v>
      </c>
      <c r="C3828" s="182">
        <f>'1. General information'!$R$8</f>
        <v>0</v>
      </c>
      <c r="D3828" s="182" t="s">
        <v>445</v>
      </c>
      <c r="E3828" s="195" t="s">
        <v>7361</v>
      </c>
      <c r="F3828" s="182" t="s">
        <v>7362</v>
      </c>
      <c r="G3828" s="196">
        <f>'6. Staff time'!V265</f>
        <v>0</v>
      </c>
    </row>
    <row r="3829" spans="1:7" x14ac:dyDescent="0.3">
      <c r="A3829" s="181">
        <v>3828</v>
      </c>
      <c r="B3829" s="181" t="str">
        <f t="shared" si="84"/>
        <v>0-6.21-115</v>
      </c>
      <c r="C3829" s="182">
        <f>'1. General information'!$R$8</f>
        <v>0</v>
      </c>
      <c r="D3829" s="182" t="s">
        <v>445</v>
      </c>
      <c r="E3829" s="195" t="s">
        <v>7363</v>
      </c>
      <c r="F3829" s="182" t="s">
        <v>7364</v>
      </c>
      <c r="G3829" s="196">
        <f>'6. Staff time'!V266</f>
        <v>0</v>
      </c>
    </row>
    <row r="3830" spans="1:7" x14ac:dyDescent="0.3">
      <c r="A3830" s="181">
        <v>3829</v>
      </c>
      <c r="B3830" s="181" t="str">
        <f t="shared" si="84"/>
        <v>0-6.21-116</v>
      </c>
      <c r="C3830" s="182">
        <f>'1. General information'!$R$8</f>
        <v>0</v>
      </c>
      <c r="D3830" s="182" t="s">
        <v>445</v>
      </c>
      <c r="E3830" s="195" t="s">
        <v>7365</v>
      </c>
      <c r="F3830" s="182" t="s">
        <v>7366</v>
      </c>
      <c r="G3830" s="196">
        <f>'6. Staff time'!V267</f>
        <v>0</v>
      </c>
    </row>
    <row r="3831" spans="1:7" x14ac:dyDescent="0.3">
      <c r="A3831" s="181">
        <v>3830</v>
      </c>
      <c r="B3831" s="181" t="str">
        <f t="shared" si="84"/>
        <v>0-6.21-117</v>
      </c>
      <c r="C3831" s="182">
        <f>'1. General information'!$R$8</f>
        <v>0</v>
      </c>
      <c r="D3831" s="182" t="s">
        <v>445</v>
      </c>
      <c r="E3831" s="195" t="s">
        <v>7367</v>
      </c>
      <c r="F3831" s="182" t="s">
        <v>7368</v>
      </c>
      <c r="G3831" s="196">
        <f>'6. Staff time'!V268</f>
        <v>0</v>
      </c>
    </row>
    <row r="3832" spans="1:7" x14ac:dyDescent="0.3">
      <c r="A3832" s="181">
        <v>3831</v>
      </c>
      <c r="B3832" s="181" t="str">
        <f t="shared" si="84"/>
        <v>0-6.21-118</v>
      </c>
      <c r="C3832" s="182">
        <f>'1. General information'!$R$8</f>
        <v>0</v>
      </c>
      <c r="D3832" s="182" t="s">
        <v>445</v>
      </c>
      <c r="E3832" s="195" t="s">
        <v>7369</v>
      </c>
      <c r="F3832" s="182" t="s">
        <v>7370</v>
      </c>
      <c r="G3832" s="196">
        <f>'6. Staff time'!V269</f>
        <v>0</v>
      </c>
    </row>
    <row r="3833" spans="1:7" x14ac:dyDescent="0.3">
      <c r="A3833" s="181">
        <v>3832</v>
      </c>
      <c r="B3833" s="181" t="str">
        <f t="shared" si="84"/>
        <v>0-6.21-119</v>
      </c>
      <c r="C3833" s="182">
        <f>'1. General information'!$R$8</f>
        <v>0</v>
      </c>
      <c r="D3833" s="182" t="s">
        <v>445</v>
      </c>
      <c r="E3833" s="195" t="s">
        <v>7371</v>
      </c>
      <c r="F3833" s="182" t="s">
        <v>7372</v>
      </c>
      <c r="G3833" s="196">
        <f>'6. Staff time'!V270</f>
        <v>0</v>
      </c>
    </row>
    <row r="3834" spans="1:7" x14ac:dyDescent="0.3">
      <c r="A3834" s="181">
        <v>3833</v>
      </c>
      <c r="B3834" s="181" t="str">
        <f t="shared" si="84"/>
        <v>0-6.21-120</v>
      </c>
      <c r="C3834" s="182">
        <f>'1. General information'!$R$8</f>
        <v>0</v>
      </c>
      <c r="D3834" s="182" t="s">
        <v>445</v>
      </c>
      <c r="E3834" s="195" t="s">
        <v>7373</v>
      </c>
      <c r="F3834" s="182" t="s">
        <v>7374</v>
      </c>
      <c r="G3834" s="196">
        <f>'6. Staff time'!V271</f>
        <v>0</v>
      </c>
    </row>
    <row r="3835" spans="1:7" x14ac:dyDescent="0.3">
      <c r="A3835" s="181">
        <v>3834</v>
      </c>
      <c r="B3835" s="181" t="str">
        <f t="shared" si="84"/>
        <v>0-6.21-121</v>
      </c>
      <c r="C3835" s="182">
        <f>'1. General information'!$R$8</f>
        <v>0</v>
      </c>
      <c r="D3835" s="182" t="s">
        <v>445</v>
      </c>
      <c r="E3835" s="195" t="s">
        <v>7375</v>
      </c>
      <c r="F3835" s="182" t="s">
        <v>7376</v>
      </c>
      <c r="G3835" s="196">
        <f>'6. Staff time'!V272</f>
        <v>0</v>
      </c>
    </row>
    <row r="3836" spans="1:7" x14ac:dyDescent="0.3">
      <c r="A3836" s="181">
        <v>3835</v>
      </c>
      <c r="B3836" s="181" t="str">
        <f t="shared" si="84"/>
        <v>0-6.21-122</v>
      </c>
      <c r="C3836" s="182">
        <f>'1. General information'!$R$8</f>
        <v>0</v>
      </c>
      <c r="D3836" s="182" t="s">
        <v>445</v>
      </c>
      <c r="E3836" s="195" t="s">
        <v>7377</v>
      </c>
      <c r="F3836" s="182" t="s">
        <v>7378</v>
      </c>
      <c r="G3836" s="196">
        <f>'6. Staff time'!V273</f>
        <v>0</v>
      </c>
    </row>
    <row r="3837" spans="1:7" x14ac:dyDescent="0.3">
      <c r="A3837" s="181">
        <v>3836</v>
      </c>
      <c r="B3837" s="181" t="str">
        <f t="shared" si="84"/>
        <v>0-6.21-123</v>
      </c>
      <c r="C3837" s="182">
        <f>'1. General information'!$R$8</f>
        <v>0</v>
      </c>
      <c r="D3837" s="182" t="s">
        <v>445</v>
      </c>
      <c r="E3837" s="195" t="s">
        <v>7379</v>
      </c>
      <c r="F3837" s="182" t="s">
        <v>7380</v>
      </c>
      <c r="G3837" s="196">
        <f>'6. Staff time'!V274</f>
        <v>0</v>
      </c>
    </row>
    <row r="3838" spans="1:7" x14ac:dyDescent="0.3">
      <c r="A3838" s="181">
        <v>3837</v>
      </c>
      <c r="B3838" s="181" t="str">
        <f t="shared" si="84"/>
        <v>0-6.21-124</v>
      </c>
      <c r="C3838" s="182">
        <f>'1. General information'!$R$8</f>
        <v>0</v>
      </c>
      <c r="D3838" s="182" t="s">
        <v>445</v>
      </c>
      <c r="E3838" s="195" t="s">
        <v>7381</v>
      </c>
      <c r="F3838" s="182" t="s">
        <v>7382</v>
      </c>
      <c r="G3838" s="196">
        <f>'6. Staff time'!V275</f>
        <v>0</v>
      </c>
    </row>
    <row r="3839" spans="1:7" x14ac:dyDescent="0.3">
      <c r="A3839" s="181">
        <v>3838</v>
      </c>
      <c r="B3839" s="181" t="str">
        <f t="shared" si="84"/>
        <v>0-6.21-125</v>
      </c>
      <c r="C3839" s="182">
        <f>'1. General information'!$R$8</f>
        <v>0</v>
      </c>
      <c r="D3839" s="182" t="s">
        <v>445</v>
      </c>
      <c r="E3839" s="195" t="s">
        <v>7383</v>
      </c>
      <c r="F3839" s="182" t="s">
        <v>7384</v>
      </c>
      <c r="G3839" s="196">
        <f>'6. Staff time'!V276</f>
        <v>0</v>
      </c>
    </row>
    <row r="3840" spans="1:7" x14ac:dyDescent="0.3">
      <c r="A3840" s="181">
        <v>3839</v>
      </c>
      <c r="B3840" s="181" t="str">
        <f t="shared" si="84"/>
        <v>0-6.21-126</v>
      </c>
      <c r="C3840" s="182">
        <f>'1. General information'!$R$8</f>
        <v>0</v>
      </c>
      <c r="D3840" s="182" t="s">
        <v>445</v>
      </c>
      <c r="E3840" s="195" t="s">
        <v>7385</v>
      </c>
      <c r="F3840" s="182" t="s">
        <v>7386</v>
      </c>
      <c r="G3840" s="196">
        <f>'6. Staff time'!V277</f>
        <v>0</v>
      </c>
    </row>
    <row r="3841" spans="1:7" x14ac:dyDescent="0.3">
      <c r="A3841" s="181">
        <v>3840</v>
      </c>
      <c r="B3841" s="181" t="str">
        <f t="shared" si="84"/>
        <v>0-6.21-127</v>
      </c>
      <c r="C3841" s="182">
        <f>'1. General information'!$R$8</f>
        <v>0</v>
      </c>
      <c r="D3841" s="182" t="s">
        <v>445</v>
      </c>
      <c r="E3841" s="195" t="s">
        <v>7387</v>
      </c>
      <c r="F3841" s="182" t="s">
        <v>7388</v>
      </c>
      <c r="G3841" s="196">
        <f>'6. Staff time'!V278</f>
        <v>0</v>
      </c>
    </row>
    <row r="3842" spans="1:7" x14ac:dyDescent="0.3">
      <c r="A3842" s="181">
        <v>3841</v>
      </c>
      <c r="B3842" s="181" t="str">
        <f t="shared" si="84"/>
        <v>0-6.21-128</v>
      </c>
      <c r="C3842" s="182">
        <f>'1. General information'!$R$8</f>
        <v>0</v>
      </c>
      <c r="D3842" s="182" t="s">
        <v>445</v>
      </c>
      <c r="E3842" s="195" t="s">
        <v>7389</v>
      </c>
      <c r="F3842" s="182" t="s">
        <v>7390</v>
      </c>
      <c r="G3842" s="196">
        <f>'6. Staff time'!V279</f>
        <v>0</v>
      </c>
    </row>
    <row r="3843" spans="1:7" x14ac:dyDescent="0.3">
      <c r="A3843" s="181">
        <v>3842</v>
      </c>
      <c r="B3843" s="181" t="str">
        <f t="shared" si="84"/>
        <v>0-6.21-129</v>
      </c>
      <c r="C3843" s="182">
        <f>'1. General information'!$R$8</f>
        <v>0</v>
      </c>
      <c r="D3843" s="182" t="s">
        <v>445</v>
      </c>
      <c r="E3843" s="195" t="s">
        <v>7391</v>
      </c>
      <c r="F3843" s="182" t="s">
        <v>7392</v>
      </c>
      <c r="G3843" s="196">
        <f>'6. Staff time'!V280</f>
        <v>0</v>
      </c>
    </row>
    <row r="3844" spans="1:7" x14ac:dyDescent="0.3">
      <c r="A3844" s="181">
        <v>3843</v>
      </c>
      <c r="B3844" s="181" t="str">
        <f t="shared" si="84"/>
        <v>0-6.21-130</v>
      </c>
      <c r="C3844" s="182">
        <f>'1. General information'!$R$8</f>
        <v>0</v>
      </c>
      <c r="D3844" s="182" t="s">
        <v>445</v>
      </c>
      <c r="E3844" s="195" t="s">
        <v>7393</v>
      </c>
      <c r="F3844" s="182" t="s">
        <v>7394</v>
      </c>
      <c r="G3844" s="196">
        <f>'6. Staff time'!V281</f>
        <v>0</v>
      </c>
    </row>
    <row r="3845" spans="1:7" x14ac:dyDescent="0.3">
      <c r="A3845" s="181">
        <v>3844</v>
      </c>
      <c r="B3845" s="181" t="str">
        <f t="shared" si="84"/>
        <v>0-6.22-1</v>
      </c>
      <c r="C3845" s="182">
        <f>'1. General information'!$R$8</f>
        <v>0</v>
      </c>
      <c r="D3845" s="182" t="s">
        <v>445</v>
      </c>
      <c r="E3845" s="195" t="s">
        <v>7395</v>
      </c>
      <c r="F3845" s="182" t="s">
        <v>7396</v>
      </c>
      <c r="G3845" s="196">
        <f>'6. Staff time'!X152</f>
        <v>0</v>
      </c>
    </row>
    <row r="3846" spans="1:7" x14ac:dyDescent="0.3">
      <c r="A3846" s="181">
        <v>3845</v>
      </c>
      <c r="B3846" s="181" t="str">
        <f t="shared" si="84"/>
        <v>0-6.22-2</v>
      </c>
      <c r="C3846" s="182">
        <f>'1. General information'!$R$8</f>
        <v>0</v>
      </c>
      <c r="D3846" s="182" t="s">
        <v>445</v>
      </c>
      <c r="E3846" s="195" t="s">
        <v>7397</v>
      </c>
      <c r="F3846" s="182" t="s">
        <v>7398</v>
      </c>
      <c r="G3846" s="196">
        <f>'6. Staff time'!X153</f>
        <v>0</v>
      </c>
    </row>
    <row r="3847" spans="1:7" x14ac:dyDescent="0.3">
      <c r="A3847" s="181">
        <v>3846</v>
      </c>
      <c r="B3847" s="181" t="str">
        <f t="shared" si="84"/>
        <v>0-6.22-3</v>
      </c>
      <c r="C3847" s="182">
        <f>'1. General information'!$R$8</f>
        <v>0</v>
      </c>
      <c r="D3847" s="182" t="s">
        <v>445</v>
      </c>
      <c r="E3847" s="195" t="s">
        <v>7399</v>
      </c>
      <c r="F3847" s="182" t="s">
        <v>7400</v>
      </c>
      <c r="G3847" s="196">
        <f>'6. Staff time'!X154</f>
        <v>0</v>
      </c>
    </row>
    <row r="3848" spans="1:7" x14ac:dyDescent="0.3">
      <c r="A3848" s="181">
        <v>3847</v>
      </c>
      <c r="B3848" s="181" t="str">
        <f t="shared" si="84"/>
        <v>0-6.22-4</v>
      </c>
      <c r="C3848" s="182">
        <f>'1. General information'!$R$8</f>
        <v>0</v>
      </c>
      <c r="D3848" s="182" t="s">
        <v>445</v>
      </c>
      <c r="E3848" s="195" t="s">
        <v>7401</v>
      </c>
      <c r="F3848" s="182" t="s">
        <v>7402</v>
      </c>
      <c r="G3848" s="196">
        <f>'6. Staff time'!X155</f>
        <v>0</v>
      </c>
    </row>
    <row r="3849" spans="1:7" x14ac:dyDescent="0.3">
      <c r="A3849" s="181">
        <v>3848</v>
      </c>
      <c r="B3849" s="181" t="str">
        <f t="shared" si="84"/>
        <v>0-6.22-5</v>
      </c>
      <c r="C3849" s="182">
        <f>'1. General information'!$R$8</f>
        <v>0</v>
      </c>
      <c r="D3849" s="182" t="s">
        <v>445</v>
      </c>
      <c r="E3849" s="195" t="s">
        <v>7403</v>
      </c>
      <c r="F3849" s="182" t="s">
        <v>7404</v>
      </c>
      <c r="G3849" s="196">
        <f>'6. Staff time'!X156</f>
        <v>0</v>
      </c>
    </row>
    <row r="3850" spans="1:7" x14ac:dyDescent="0.3">
      <c r="A3850" s="181">
        <v>3849</v>
      </c>
      <c r="B3850" s="181" t="str">
        <f t="shared" si="84"/>
        <v>0-6.22-6</v>
      </c>
      <c r="C3850" s="182">
        <f>'1. General information'!$R$8</f>
        <v>0</v>
      </c>
      <c r="D3850" s="182" t="s">
        <v>445</v>
      </c>
      <c r="E3850" s="195" t="s">
        <v>7405</v>
      </c>
      <c r="F3850" s="182" t="s">
        <v>7406</v>
      </c>
      <c r="G3850" s="196">
        <f>'6. Staff time'!X157</f>
        <v>0</v>
      </c>
    </row>
    <row r="3851" spans="1:7" x14ac:dyDescent="0.3">
      <c r="A3851" s="181">
        <v>3850</v>
      </c>
      <c r="B3851" s="181" t="str">
        <f t="shared" si="84"/>
        <v>0-6.22-7</v>
      </c>
      <c r="C3851" s="182">
        <f>'1. General information'!$R$8</f>
        <v>0</v>
      </c>
      <c r="D3851" s="182" t="s">
        <v>445</v>
      </c>
      <c r="E3851" s="195" t="s">
        <v>7407</v>
      </c>
      <c r="F3851" s="182" t="s">
        <v>7408</v>
      </c>
      <c r="G3851" s="196">
        <f>'6. Staff time'!X158</f>
        <v>0</v>
      </c>
    </row>
    <row r="3852" spans="1:7" x14ac:dyDescent="0.3">
      <c r="A3852" s="181">
        <v>3851</v>
      </c>
      <c r="B3852" s="181" t="str">
        <f t="shared" si="84"/>
        <v>0-6.22-8</v>
      </c>
      <c r="C3852" s="182">
        <f>'1. General information'!$R$8</f>
        <v>0</v>
      </c>
      <c r="D3852" s="182" t="s">
        <v>445</v>
      </c>
      <c r="E3852" s="195" t="s">
        <v>7409</v>
      </c>
      <c r="F3852" s="182" t="s">
        <v>7410</v>
      </c>
      <c r="G3852" s="196">
        <f>'6. Staff time'!X159</f>
        <v>0</v>
      </c>
    </row>
    <row r="3853" spans="1:7" x14ac:dyDescent="0.3">
      <c r="A3853" s="181">
        <v>3852</v>
      </c>
      <c r="B3853" s="181" t="str">
        <f t="shared" si="84"/>
        <v>0-6.22-9</v>
      </c>
      <c r="C3853" s="182">
        <f>'1. General information'!$R$8</f>
        <v>0</v>
      </c>
      <c r="D3853" s="182" t="s">
        <v>445</v>
      </c>
      <c r="E3853" s="195" t="s">
        <v>7411</v>
      </c>
      <c r="F3853" s="182" t="s">
        <v>7412</v>
      </c>
      <c r="G3853" s="196">
        <f>'6. Staff time'!X160</f>
        <v>0</v>
      </c>
    </row>
    <row r="3854" spans="1:7" x14ac:dyDescent="0.3">
      <c r="A3854" s="181">
        <v>3853</v>
      </c>
      <c r="B3854" s="181" t="str">
        <f t="shared" si="84"/>
        <v>0-6.22-10</v>
      </c>
      <c r="C3854" s="182">
        <f>'1. General information'!$R$8</f>
        <v>0</v>
      </c>
      <c r="D3854" s="182" t="s">
        <v>445</v>
      </c>
      <c r="E3854" s="195" t="s">
        <v>7413</v>
      </c>
      <c r="F3854" s="182" t="s">
        <v>7414</v>
      </c>
      <c r="G3854" s="196">
        <f>'6. Staff time'!X161</f>
        <v>0</v>
      </c>
    </row>
    <row r="3855" spans="1:7" x14ac:dyDescent="0.3">
      <c r="A3855" s="181">
        <v>3854</v>
      </c>
      <c r="B3855" s="181" t="str">
        <f t="shared" si="84"/>
        <v>0-6.22-11</v>
      </c>
      <c r="C3855" s="182">
        <f>'1. General information'!$R$8</f>
        <v>0</v>
      </c>
      <c r="D3855" s="182" t="s">
        <v>445</v>
      </c>
      <c r="E3855" s="195" t="s">
        <v>7415</v>
      </c>
      <c r="F3855" s="182" t="s">
        <v>7416</v>
      </c>
      <c r="G3855" s="196">
        <f>'6. Staff time'!X162</f>
        <v>0</v>
      </c>
    </row>
    <row r="3856" spans="1:7" x14ac:dyDescent="0.3">
      <c r="A3856" s="181">
        <v>3855</v>
      </c>
      <c r="B3856" s="181" t="str">
        <f t="shared" si="84"/>
        <v>0-6.22-12</v>
      </c>
      <c r="C3856" s="182">
        <f>'1. General information'!$R$8</f>
        <v>0</v>
      </c>
      <c r="D3856" s="182" t="s">
        <v>445</v>
      </c>
      <c r="E3856" s="195" t="s">
        <v>7417</v>
      </c>
      <c r="F3856" s="182" t="s">
        <v>7418</v>
      </c>
      <c r="G3856" s="196">
        <f>'6. Staff time'!X163</f>
        <v>0</v>
      </c>
    </row>
    <row r="3857" spans="1:7" x14ac:dyDescent="0.3">
      <c r="A3857" s="181">
        <v>3856</v>
      </c>
      <c r="B3857" s="181" t="str">
        <f t="shared" si="84"/>
        <v>0-6.22-13</v>
      </c>
      <c r="C3857" s="182">
        <f>'1. General information'!$R$8</f>
        <v>0</v>
      </c>
      <c r="D3857" s="182" t="s">
        <v>445</v>
      </c>
      <c r="E3857" s="195" t="s">
        <v>7419</v>
      </c>
      <c r="F3857" s="182" t="s">
        <v>7420</v>
      </c>
      <c r="G3857" s="196">
        <f>'6. Staff time'!X164</f>
        <v>0</v>
      </c>
    </row>
    <row r="3858" spans="1:7" x14ac:dyDescent="0.3">
      <c r="A3858" s="181">
        <v>3857</v>
      </c>
      <c r="B3858" s="181" t="str">
        <f t="shared" si="84"/>
        <v>0-6.22-14</v>
      </c>
      <c r="C3858" s="182">
        <f>'1. General information'!$R$8</f>
        <v>0</v>
      </c>
      <c r="D3858" s="182" t="s">
        <v>445</v>
      </c>
      <c r="E3858" s="195" t="s">
        <v>7421</v>
      </c>
      <c r="F3858" s="182" t="s">
        <v>7422</v>
      </c>
      <c r="G3858" s="196">
        <f>'6. Staff time'!X165</f>
        <v>0</v>
      </c>
    </row>
    <row r="3859" spans="1:7" x14ac:dyDescent="0.3">
      <c r="A3859" s="181">
        <v>3858</v>
      </c>
      <c r="B3859" s="181" t="str">
        <f t="shared" si="84"/>
        <v>0-6.22-15</v>
      </c>
      <c r="C3859" s="182">
        <f>'1. General information'!$R$8</f>
        <v>0</v>
      </c>
      <c r="D3859" s="182" t="s">
        <v>445</v>
      </c>
      <c r="E3859" s="195" t="s">
        <v>7423</v>
      </c>
      <c r="F3859" s="182" t="s">
        <v>7424</v>
      </c>
      <c r="G3859" s="196">
        <f>'6. Staff time'!X166</f>
        <v>0</v>
      </c>
    </row>
    <row r="3860" spans="1:7" x14ac:dyDescent="0.3">
      <c r="A3860" s="181">
        <v>3859</v>
      </c>
      <c r="B3860" s="181" t="str">
        <f t="shared" si="84"/>
        <v>0-6.22-16</v>
      </c>
      <c r="C3860" s="182">
        <f>'1. General information'!$R$8</f>
        <v>0</v>
      </c>
      <c r="D3860" s="182" t="s">
        <v>445</v>
      </c>
      <c r="E3860" s="195" t="s">
        <v>7425</v>
      </c>
      <c r="F3860" s="182" t="s">
        <v>7426</v>
      </c>
      <c r="G3860" s="196">
        <f>'6. Staff time'!X167</f>
        <v>0</v>
      </c>
    </row>
    <row r="3861" spans="1:7" x14ac:dyDescent="0.3">
      <c r="A3861" s="181">
        <v>3860</v>
      </c>
      <c r="B3861" s="181" t="str">
        <f t="shared" si="84"/>
        <v>0-6.22-17</v>
      </c>
      <c r="C3861" s="182">
        <f>'1. General information'!$R$8</f>
        <v>0</v>
      </c>
      <c r="D3861" s="182" t="s">
        <v>445</v>
      </c>
      <c r="E3861" s="195" t="s">
        <v>7427</v>
      </c>
      <c r="F3861" s="182" t="s">
        <v>7428</v>
      </c>
      <c r="G3861" s="196">
        <f>'6. Staff time'!X168</f>
        <v>0</v>
      </c>
    </row>
    <row r="3862" spans="1:7" x14ac:dyDescent="0.3">
      <c r="A3862" s="181">
        <v>3861</v>
      </c>
      <c r="B3862" s="181" t="str">
        <f t="shared" si="84"/>
        <v>0-6.22-18</v>
      </c>
      <c r="C3862" s="182">
        <f>'1. General information'!$R$8</f>
        <v>0</v>
      </c>
      <c r="D3862" s="182" t="s">
        <v>445</v>
      </c>
      <c r="E3862" s="195" t="s">
        <v>7429</v>
      </c>
      <c r="F3862" s="182" t="s">
        <v>7430</v>
      </c>
      <c r="G3862" s="196">
        <f>'6. Staff time'!X169</f>
        <v>0</v>
      </c>
    </row>
    <row r="3863" spans="1:7" x14ac:dyDescent="0.3">
      <c r="A3863" s="181">
        <v>3862</v>
      </c>
      <c r="B3863" s="181" t="str">
        <f t="shared" si="84"/>
        <v>0-6.22-19</v>
      </c>
      <c r="C3863" s="182">
        <f>'1. General information'!$R$8</f>
        <v>0</v>
      </c>
      <c r="D3863" s="182" t="s">
        <v>445</v>
      </c>
      <c r="E3863" s="195" t="s">
        <v>7431</v>
      </c>
      <c r="F3863" s="182" t="s">
        <v>7432</v>
      </c>
      <c r="G3863" s="196">
        <f>'6. Staff time'!X170</f>
        <v>0</v>
      </c>
    </row>
    <row r="3864" spans="1:7" x14ac:dyDescent="0.3">
      <c r="A3864" s="181">
        <v>3863</v>
      </c>
      <c r="B3864" s="181" t="str">
        <f t="shared" si="84"/>
        <v>0-6.22-20</v>
      </c>
      <c r="C3864" s="182">
        <f>'1. General information'!$R$8</f>
        <v>0</v>
      </c>
      <c r="D3864" s="182" t="s">
        <v>445</v>
      </c>
      <c r="E3864" s="195" t="s">
        <v>7433</v>
      </c>
      <c r="F3864" s="182" t="s">
        <v>7434</v>
      </c>
      <c r="G3864" s="196">
        <f>'6. Staff time'!X171</f>
        <v>0</v>
      </c>
    </row>
    <row r="3865" spans="1:7" x14ac:dyDescent="0.3">
      <c r="A3865" s="181">
        <v>3864</v>
      </c>
      <c r="B3865" s="181" t="str">
        <f t="shared" si="84"/>
        <v>0-6.22-21</v>
      </c>
      <c r="C3865" s="182">
        <f>'1. General information'!$R$8</f>
        <v>0</v>
      </c>
      <c r="D3865" s="182" t="s">
        <v>445</v>
      </c>
      <c r="E3865" s="195" t="s">
        <v>7435</v>
      </c>
      <c r="F3865" s="182" t="s">
        <v>7436</v>
      </c>
      <c r="G3865" s="196">
        <f>'6. Staff time'!X172</f>
        <v>0</v>
      </c>
    </row>
    <row r="3866" spans="1:7" x14ac:dyDescent="0.3">
      <c r="A3866" s="181">
        <v>3865</v>
      </c>
      <c r="B3866" s="181" t="str">
        <f t="shared" si="84"/>
        <v>0-6.22-22</v>
      </c>
      <c r="C3866" s="182">
        <f>'1. General information'!$R$8</f>
        <v>0</v>
      </c>
      <c r="D3866" s="182" t="s">
        <v>445</v>
      </c>
      <c r="E3866" s="195" t="s">
        <v>7437</v>
      </c>
      <c r="F3866" s="182" t="s">
        <v>7438</v>
      </c>
      <c r="G3866" s="196">
        <f>'6. Staff time'!X173</f>
        <v>0</v>
      </c>
    </row>
    <row r="3867" spans="1:7" x14ac:dyDescent="0.3">
      <c r="A3867" s="181">
        <v>3866</v>
      </c>
      <c r="B3867" s="181" t="str">
        <f t="shared" si="84"/>
        <v>0-6.22-23</v>
      </c>
      <c r="C3867" s="182">
        <f>'1. General information'!$R$8</f>
        <v>0</v>
      </c>
      <c r="D3867" s="182" t="s">
        <v>445</v>
      </c>
      <c r="E3867" s="195" t="s">
        <v>7439</v>
      </c>
      <c r="F3867" s="182" t="s">
        <v>7440</v>
      </c>
      <c r="G3867" s="196">
        <f>'6. Staff time'!X174</f>
        <v>0</v>
      </c>
    </row>
    <row r="3868" spans="1:7" x14ac:dyDescent="0.3">
      <c r="A3868" s="181">
        <v>3867</v>
      </c>
      <c r="B3868" s="181" t="str">
        <f t="shared" si="84"/>
        <v>0-6.22-24</v>
      </c>
      <c r="C3868" s="182">
        <f>'1. General information'!$R$8</f>
        <v>0</v>
      </c>
      <c r="D3868" s="182" t="s">
        <v>445</v>
      </c>
      <c r="E3868" s="195" t="s">
        <v>7441</v>
      </c>
      <c r="F3868" s="182" t="s">
        <v>7442</v>
      </c>
      <c r="G3868" s="196">
        <f>'6. Staff time'!X175</f>
        <v>0</v>
      </c>
    </row>
    <row r="3869" spans="1:7" x14ac:dyDescent="0.3">
      <c r="A3869" s="181">
        <v>3868</v>
      </c>
      <c r="B3869" s="181" t="str">
        <f t="shared" si="84"/>
        <v>0-6.22-25</v>
      </c>
      <c r="C3869" s="182">
        <f>'1. General information'!$R$8</f>
        <v>0</v>
      </c>
      <c r="D3869" s="182" t="s">
        <v>445</v>
      </c>
      <c r="E3869" s="195" t="s">
        <v>7443</v>
      </c>
      <c r="F3869" s="182" t="s">
        <v>7444</v>
      </c>
      <c r="G3869" s="196">
        <f>'6. Staff time'!X176</f>
        <v>0</v>
      </c>
    </row>
    <row r="3870" spans="1:7" x14ac:dyDescent="0.3">
      <c r="A3870" s="181">
        <v>3869</v>
      </c>
      <c r="B3870" s="181" t="str">
        <f t="shared" si="84"/>
        <v>0-6.22-26</v>
      </c>
      <c r="C3870" s="182">
        <f>'1. General information'!$R$8</f>
        <v>0</v>
      </c>
      <c r="D3870" s="182" t="s">
        <v>445</v>
      </c>
      <c r="E3870" s="195" t="s">
        <v>7445</v>
      </c>
      <c r="F3870" s="182" t="s">
        <v>7446</v>
      </c>
      <c r="G3870" s="196">
        <f>'6. Staff time'!X177</f>
        <v>0</v>
      </c>
    </row>
    <row r="3871" spans="1:7" x14ac:dyDescent="0.3">
      <c r="A3871" s="181">
        <v>3870</v>
      </c>
      <c r="B3871" s="181" t="str">
        <f t="shared" si="84"/>
        <v>0-6.22-27</v>
      </c>
      <c r="C3871" s="182">
        <f>'1. General information'!$R$8</f>
        <v>0</v>
      </c>
      <c r="D3871" s="182" t="s">
        <v>445</v>
      </c>
      <c r="E3871" s="195" t="s">
        <v>7447</v>
      </c>
      <c r="F3871" s="182" t="s">
        <v>7448</v>
      </c>
      <c r="G3871" s="196">
        <f>'6. Staff time'!X178</f>
        <v>0</v>
      </c>
    </row>
    <row r="3872" spans="1:7" x14ac:dyDescent="0.3">
      <c r="A3872" s="181">
        <v>3871</v>
      </c>
      <c r="B3872" s="181" t="str">
        <f t="shared" si="84"/>
        <v>0-6.22-28</v>
      </c>
      <c r="C3872" s="182">
        <f>'1. General information'!$R$8</f>
        <v>0</v>
      </c>
      <c r="D3872" s="182" t="s">
        <v>445</v>
      </c>
      <c r="E3872" s="195" t="s">
        <v>7449</v>
      </c>
      <c r="F3872" s="182" t="s">
        <v>7450</v>
      </c>
      <c r="G3872" s="196">
        <f>'6. Staff time'!X179</f>
        <v>0</v>
      </c>
    </row>
    <row r="3873" spans="1:7" x14ac:dyDescent="0.3">
      <c r="A3873" s="181">
        <v>3872</v>
      </c>
      <c r="B3873" s="181" t="str">
        <f t="shared" si="84"/>
        <v>0-6.22-29</v>
      </c>
      <c r="C3873" s="182">
        <f>'1. General information'!$R$8</f>
        <v>0</v>
      </c>
      <c r="D3873" s="182" t="s">
        <v>445</v>
      </c>
      <c r="E3873" s="195" t="s">
        <v>7451</v>
      </c>
      <c r="F3873" s="182" t="s">
        <v>7452</v>
      </c>
      <c r="G3873" s="196">
        <f>'6. Staff time'!X180</f>
        <v>0</v>
      </c>
    </row>
    <row r="3874" spans="1:7" x14ac:dyDescent="0.3">
      <c r="A3874" s="181">
        <v>3873</v>
      </c>
      <c r="B3874" s="181" t="str">
        <f t="shared" si="84"/>
        <v>0-6.22-30</v>
      </c>
      <c r="C3874" s="182">
        <f>'1. General information'!$R$8</f>
        <v>0</v>
      </c>
      <c r="D3874" s="182" t="s">
        <v>445</v>
      </c>
      <c r="E3874" s="195" t="s">
        <v>7453</v>
      </c>
      <c r="F3874" s="182" t="s">
        <v>7454</v>
      </c>
      <c r="G3874" s="196">
        <f>'6. Staff time'!X181</f>
        <v>0</v>
      </c>
    </row>
    <row r="3875" spans="1:7" x14ac:dyDescent="0.3">
      <c r="A3875" s="181">
        <v>3874</v>
      </c>
      <c r="B3875" s="181" t="str">
        <f t="shared" si="84"/>
        <v>0-6.22-31</v>
      </c>
      <c r="C3875" s="182">
        <f>'1. General information'!$R$8</f>
        <v>0</v>
      </c>
      <c r="D3875" s="182" t="s">
        <v>445</v>
      </c>
      <c r="E3875" s="195" t="s">
        <v>7455</v>
      </c>
      <c r="F3875" s="182" t="s">
        <v>7456</v>
      </c>
      <c r="G3875" s="196">
        <f>'6. Staff time'!X182</f>
        <v>0</v>
      </c>
    </row>
    <row r="3876" spans="1:7" x14ac:dyDescent="0.3">
      <c r="A3876" s="181">
        <v>3875</v>
      </c>
      <c r="B3876" s="181" t="str">
        <f t="shared" si="84"/>
        <v>0-6.22-32</v>
      </c>
      <c r="C3876" s="182">
        <f>'1. General information'!$R$8</f>
        <v>0</v>
      </c>
      <c r="D3876" s="182" t="s">
        <v>445</v>
      </c>
      <c r="E3876" s="195" t="s">
        <v>7457</v>
      </c>
      <c r="F3876" s="182" t="s">
        <v>7458</v>
      </c>
      <c r="G3876" s="196">
        <f>'6. Staff time'!X183</f>
        <v>0</v>
      </c>
    </row>
    <row r="3877" spans="1:7" x14ac:dyDescent="0.3">
      <c r="A3877" s="181">
        <v>3876</v>
      </c>
      <c r="B3877" s="181" t="str">
        <f t="shared" si="84"/>
        <v>0-6.22-33</v>
      </c>
      <c r="C3877" s="182">
        <f>'1. General information'!$R$8</f>
        <v>0</v>
      </c>
      <c r="D3877" s="182" t="s">
        <v>445</v>
      </c>
      <c r="E3877" s="195" t="s">
        <v>7459</v>
      </c>
      <c r="F3877" s="182" t="s">
        <v>7460</v>
      </c>
      <c r="G3877" s="196">
        <f>'6. Staff time'!X184</f>
        <v>0</v>
      </c>
    </row>
    <row r="3878" spans="1:7" x14ac:dyDescent="0.3">
      <c r="A3878" s="181">
        <v>3877</v>
      </c>
      <c r="B3878" s="181" t="str">
        <f t="shared" si="84"/>
        <v>0-6.22-34</v>
      </c>
      <c r="C3878" s="182">
        <f>'1. General information'!$R$8</f>
        <v>0</v>
      </c>
      <c r="D3878" s="182" t="s">
        <v>445</v>
      </c>
      <c r="E3878" s="195" t="s">
        <v>7461</v>
      </c>
      <c r="F3878" s="182" t="s">
        <v>7462</v>
      </c>
      <c r="G3878" s="196">
        <f>'6. Staff time'!X185</f>
        <v>0</v>
      </c>
    </row>
    <row r="3879" spans="1:7" x14ac:dyDescent="0.3">
      <c r="A3879" s="181">
        <v>3878</v>
      </c>
      <c r="B3879" s="181" t="str">
        <f t="shared" si="84"/>
        <v>0-6.22-35</v>
      </c>
      <c r="C3879" s="182">
        <f>'1. General information'!$R$8</f>
        <v>0</v>
      </c>
      <c r="D3879" s="182" t="s">
        <v>445</v>
      </c>
      <c r="E3879" s="195" t="s">
        <v>7463</v>
      </c>
      <c r="F3879" s="182" t="s">
        <v>7464</v>
      </c>
      <c r="G3879" s="196">
        <f>'6. Staff time'!X186</f>
        <v>0</v>
      </c>
    </row>
    <row r="3880" spans="1:7" x14ac:dyDescent="0.3">
      <c r="A3880" s="181">
        <v>3879</v>
      </c>
      <c r="B3880" s="181" t="str">
        <f t="shared" si="84"/>
        <v>0-6.22-36</v>
      </c>
      <c r="C3880" s="182">
        <f>'1. General information'!$R$8</f>
        <v>0</v>
      </c>
      <c r="D3880" s="182" t="s">
        <v>445</v>
      </c>
      <c r="E3880" s="195" t="s">
        <v>7465</v>
      </c>
      <c r="F3880" s="182" t="s">
        <v>7466</v>
      </c>
      <c r="G3880" s="196">
        <f>'6. Staff time'!X187</f>
        <v>0</v>
      </c>
    </row>
    <row r="3881" spans="1:7" x14ac:dyDescent="0.3">
      <c r="A3881" s="181">
        <v>3880</v>
      </c>
      <c r="B3881" s="181" t="str">
        <f t="shared" si="84"/>
        <v>0-6.22-37</v>
      </c>
      <c r="C3881" s="182">
        <f>'1. General information'!$R$8</f>
        <v>0</v>
      </c>
      <c r="D3881" s="182" t="s">
        <v>445</v>
      </c>
      <c r="E3881" s="195" t="s">
        <v>7467</v>
      </c>
      <c r="F3881" s="182" t="s">
        <v>7468</v>
      </c>
      <c r="G3881" s="196">
        <f>'6. Staff time'!X188</f>
        <v>0</v>
      </c>
    </row>
    <row r="3882" spans="1:7" x14ac:dyDescent="0.3">
      <c r="A3882" s="181">
        <v>3881</v>
      </c>
      <c r="B3882" s="181" t="str">
        <f t="shared" si="84"/>
        <v>0-6.22-38</v>
      </c>
      <c r="C3882" s="182">
        <f>'1. General information'!$R$8</f>
        <v>0</v>
      </c>
      <c r="D3882" s="182" t="s">
        <v>445</v>
      </c>
      <c r="E3882" s="195" t="s">
        <v>7469</v>
      </c>
      <c r="F3882" s="182" t="s">
        <v>7470</v>
      </c>
      <c r="G3882" s="196">
        <f>'6. Staff time'!X189</f>
        <v>0</v>
      </c>
    </row>
    <row r="3883" spans="1:7" x14ac:dyDescent="0.3">
      <c r="A3883" s="181">
        <v>3882</v>
      </c>
      <c r="B3883" s="181" t="str">
        <f t="shared" si="84"/>
        <v>0-6.22-39</v>
      </c>
      <c r="C3883" s="182">
        <f>'1. General information'!$R$8</f>
        <v>0</v>
      </c>
      <c r="D3883" s="182" t="s">
        <v>445</v>
      </c>
      <c r="E3883" s="195" t="s">
        <v>7471</v>
      </c>
      <c r="F3883" s="182" t="s">
        <v>7472</v>
      </c>
      <c r="G3883" s="196">
        <f>'6. Staff time'!X190</f>
        <v>0</v>
      </c>
    </row>
    <row r="3884" spans="1:7" x14ac:dyDescent="0.3">
      <c r="A3884" s="181">
        <v>3883</v>
      </c>
      <c r="B3884" s="181" t="str">
        <f t="shared" si="84"/>
        <v>0-6.22-40</v>
      </c>
      <c r="C3884" s="182">
        <f>'1. General information'!$R$8</f>
        <v>0</v>
      </c>
      <c r="D3884" s="182" t="s">
        <v>445</v>
      </c>
      <c r="E3884" s="195" t="s">
        <v>7473</v>
      </c>
      <c r="F3884" s="182" t="s">
        <v>7474</v>
      </c>
      <c r="G3884" s="196">
        <f>'6. Staff time'!X191</f>
        <v>0</v>
      </c>
    </row>
    <row r="3885" spans="1:7" x14ac:dyDescent="0.3">
      <c r="A3885" s="181">
        <v>3884</v>
      </c>
      <c r="B3885" s="181" t="str">
        <f t="shared" si="84"/>
        <v>0-6.22-41</v>
      </c>
      <c r="C3885" s="182">
        <f>'1. General information'!$R$8</f>
        <v>0</v>
      </c>
      <c r="D3885" s="182" t="s">
        <v>445</v>
      </c>
      <c r="E3885" s="195" t="s">
        <v>7475</v>
      </c>
      <c r="F3885" s="182" t="s">
        <v>7476</v>
      </c>
      <c r="G3885" s="196">
        <f>'6. Staff time'!X192</f>
        <v>0</v>
      </c>
    </row>
    <row r="3886" spans="1:7" x14ac:dyDescent="0.3">
      <c r="A3886" s="181">
        <v>3885</v>
      </c>
      <c r="B3886" s="181" t="str">
        <f t="shared" si="84"/>
        <v>0-6.22-42</v>
      </c>
      <c r="C3886" s="182">
        <f>'1. General information'!$R$8</f>
        <v>0</v>
      </c>
      <c r="D3886" s="182" t="s">
        <v>445</v>
      </c>
      <c r="E3886" s="195" t="s">
        <v>7477</v>
      </c>
      <c r="F3886" s="182" t="s">
        <v>7478</v>
      </c>
      <c r="G3886" s="196">
        <f>'6. Staff time'!X193</f>
        <v>0</v>
      </c>
    </row>
    <row r="3887" spans="1:7" x14ac:dyDescent="0.3">
      <c r="A3887" s="181">
        <v>3886</v>
      </c>
      <c r="B3887" s="181" t="str">
        <f t="shared" si="84"/>
        <v>0-6.22-43</v>
      </c>
      <c r="C3887" s="182">
        <f>'1. General information'!$R$8</f>
        <v>0</v>
      </c>
      <c r="D3887" s="182" t="s">
        <v>445</v>
      </c>
      <c r="E3887" s="195" t="s">
        <v>7479</v>
      </c>
      <c r="F3887" s="182" t="s">
        <v>7480</v>
      </c>
      <c r="G3887" s="196">
        <f>'6. Staff time'!X194</f>
        <v>0</v>
      </c>
    </row>
    <row r="3888" spans="1:7" x14ac:dyDescent="0.3">
      <c r="A3888" s="181">
        <v>3887</v>
      </c>
      <c r="B3888" s="181" t="str">
        <f t="shared" si="84"/>
        <v>0-6.22-44</v>
      </c>
      <c r="C3888" s="182">
        <f>'1. General information'!$R$8</f>
        <v>0</v>
      </c>
      <c r="D3888" s="182" t="s">
        <v>445</v>
      </c>
      <c r="E3888" s="195" t="s">
        <v>7481</v>
      </c>
      <c r="F3888" s="182" t="s">
        <v>7482</v>
      </c>
      <c r="G3888" s="196">
        <f>'6. Staff time'!X195</f>
        <v>0</v>
      </c>
    </row>
    <row r="3889" spans="1:7" x14ac:dyDescent="0.3">
      <c r="A3889" s="181">
        <v>3888</v>
      </c>
      <c r="B3889" s="181" t="str">
        <f t="shared" si="84"/>
        <v>0-6.22-45</v>
      </c>
      <c r="C3889" s="182">
        <f>'1. General information'!$R$8</f>
        <v>0</v>
      </c>
      <c r="D3889" s="182" t="s">
        <v>445</v>
      </c>
      <c r="E3889" s="195" t="s">
        <v>7483</v>
      </c>
      <c r="F3889" s="182" t="s">
        <v>7484</v>
      </c>
      <c r="G3889" s="196">
        <f>'6. Staff time'!X196</f>
        <v>0</v>
      </c>
    </row>
    <row r="3890" spans="1:7" x14ac:dyDescent="0.3">
      <c r="A3890" s="181">
        <v>3889</v>
      </c>
      <c r="B3890" s="181" t="str">
        <f t="shared" si="84"/>
        <v>0-6.22-46</v>
      </c>
      <c r="C3890" s="182">
        <f>'1. General information'!$R$8</f>
        <v>0</v>
      </c>
      <c r="D3890" s="182" t="s">
        <v>445</v>
      </c>
      <c r="E3890" s="195" t="s">
        <v>7485</v>
      </c>
      <c r="F3890" s="182" t="s">
        <v>7486</v>
      </c>
      <c r="G3890" s="196">
        <f>'6. Staff time'!X197</f>
        <v>0</v>
      </c>
    </row>
    <row r="3891" spans="1:7" x14ac:dyDescent="0.3">
      <c r="A3891" s="181">
        <v>3890</v>
      </c>
      <c r="B3891" s="181" t="str">
        <f t="shared" si="84"/>
        <v>0-6.22-47</v>
      </c>
      <c r="C3891" s="182">
        <f>'1. General information'!$R$8</f>
        <v>0</v>
      </c>
      <c r="D3891" s="182" t="s">
        <v>445</v>
      </c>
      <c r="E3891" s="195" t="s">
        <v>7487</v>
      </c>
      <c r="F3891" s="182" t="s">
        <v>7488</v>
      </c>
      <c r="G3891" s="196">
        <f>'6. Staff time'!X198</f>
        <v>0</v>
      </c>
    </row>
    <row r="3892" spans="1:7" x14ac:dyDescent="0.3">
      <c r="A3892" s="181">
        <v>3891</v>
      </c>
      <c r="B3892" s="181" t="str">
        <f t="shared" ref="B3892:B3955" si="85">CONCATENATE(LEFT(C3892,2),"-",E3892)</f>
        <v>0-6.22-48</v>
      </c>
      <c r="C3892" s="182">
        <f>'1. General information'!$R$8</f>
        <v>0</v>
      </c>
      <c r="D3892" s="182" t="s">
        <v>445</v>
      </c>
      <c r="E3892" s="195" t="s">
        <v>7489</v>
      </c>
      <c r="F3892" s="182" t="s">
        <v>7490</v>
      </c>
      <c r="G3892" s="196">
        <f>'6. Staff time'!X199</f>
        <v>0</v>
      </c>
    </row>
    <row r="3893" spans="1:7" x14ac:dyDescent="0.3">
      <c r="A3893" s="181">
        <v>3892</v>
      </c>
      <c r="B3893" s="181" t="str">
        <f t="shared" si="85"/>
        <v>0-6.22-49</v>
      </c>
      <c r="C3893" s="182">
        <f>'1. General information'!$R$8</f>
        <v>0</v>
      </c>
      <c r="D3893" s="182" t="s">
        <v>445</v>
      </c>
      <c r="E3893" s="195" t="s">
        <v>7491</v>
      </c>
      <c r="F3893" s="182" t="s">
        <v>7492</v>
      </c>
      <c r="G3893" s="196">
        <f>'6. Staff time'!X200</f>
        <v>0</v>
      </c>
    </row>
    <row r="3894" spans="1:7" x14ac:dyDescent="0.3">
      <c r="A3894" s="181">
        <v>3893</v>
      </c>
      <c r="B3894" s="181" t="str">
        <f t="shared" si="85"/>
        <v>0-6.22-50</v>
      </c>
      <c r="C3894" s="182">
        <f>'1. General information'!$R$8</f>
        <v>0</v>
      </c>
      <c r="D3894" s="182" t="s">
        <v>445</v>
      </c>
      <c r="E3894" s="195" t="s">
        <v>7493</v>
      </c>
      <c r="F3894" s="182" t="s">
        <v>7494</v>
      </c>
      <c r="G3894" s="196">
        <f>'6. Staff time'!X201</f>
        <v>0</v>
      </c>
    </row>
    <row r="3895" spans="1:7" x14ac:dyDescent="0.3">
      <c r="A3895" s="181">
        <v>3894</v>
      </c>
      <c r="B3895" s="181" t="str">
        <f t="shared" si="85"/>
        <v>0-6.22-51</v>
      </c>
      <c r="C3895" s="182">
        <f>'1. General information'!$R$8</f>
        <v>0</v>
      </c>
      <c r="D3895" s="182" t="s">
        <v>445</v>
      </c>
      <c r="E3895" s="195" t="s">
        <v>7495</v>
      </c>
      <c r="F3895" s="182" t="s">
        <v>7496</v>
      </c>
      <c r="G3895" s="196">
        <f>'6. Staff time'!X202</f>
        <v>0</v>
      </c>
    </row>
    <row r="3896" spans="1:7" x14ac:dyDescent="0.3">
      <c r="A3896" s="181">
        <v>3895</v>
      </c>
      <c r="B3896" s="181" t="str">
        <f t="shared" si="85"/>
        <v>0-6.22-52</v>
      </c>
      <c r="C3896" s="182">
        <f>'1. General information'!$R$8</f>
        <v>0</v>
      </c>
      <c r="D3896" s="182" t="s">
        <v>445</v>
      </c>
      <c r="E3896" s="195" t="s">
        <v>7497</v>
      </c>
      <c r="F3896" s="182" t="s">
        <v>7498</v>
      </c>
      <c r="G3896" s="196">
        <f>'6. Staff time'!X203</f>
        <v>0</v>
      </c>
    </row>
    <row r="3897" spans="1:7" x14ac:dyDescent="0.3">
      <c r="A3897" s="181">
        <v>3896</v>
      </c>
      <c r="B3897" s="181" t="str">
        <f t="shared" si="85"/>
        <v>0-6.22-53</v>
      </c>
      <c r="C3897" s="182">
        <f>'1. General information'!$R$8</f>
        <v>0</v>
      </c>
      <c r="D3897" s="182" t="s">
        <v>445</v>
      </c>
      <c r="E3897" s="195" t="s">
        <v>7499</v>
      </c>
      <c r="F3897" s="182" t="s">
        <v>7500</v>
      </c>
      <c r="G3897" s="196">
        <f>'6. Staff time'!X204</f>
        <v>0</v>
      </c>
    </row>
    <row r="3898" spans="1:7" x14ac:dyDescent="0.3">
      <c r="A3898" s="181">
        <v>3897</v>
      </c>
      <c r="B3898" s="181" t="str">
        <f t="shared" si="85"/>
        <v>0-6.22-54</v>
      </c>
      <c r="C3898" s="182">
        <f>'1. General information'!$R$8</f>
        <v>0</v>
      </c>
      <c r="D3898" s="182" t="s">
        <v>445</v>
      </c>
      <c r="E3898" s="195" t="s">
        <v>7501</v>
      </c>
      <c r="F3898" s="182" t="s">
        <v>7502</v>
      </c>
      <c r="G3898" s="196">
        <f>'6. Staff time'!X205</f>
        <v>0</v>
      </c>
    </row>
    <row r="3899" spans="1:7" x14ac:dyDescent="0.3">
      <c r="A3899" s="181">
        <v>3898</v>
      </c>
      <c r="B3899" s="181" t="str">
        <f t="shared" si="85"/>
        <v>0-6.22-55</v>
      </c>
      <c r="C3899" s="182">
        <f>'1. General information'!$R$8</f>
        <v>0</v>
      </c>
      <c r="D3899" s="182" t="s">
        <v>445</v>
      </c>
      <c r="E3899" s="195" t="s">
        <v>7503</v>
      </c>
      <c r="F3899" s="182" t="s">
        <v>7504</v>
      </c>
      <c r="G3899" s="196">
        <f>'6. Staff time'!X206</f>
        <v>0</v>
      </c>
    </row>
    <row r="3900" spans="1:7" x14ac:dyDescent="0.3">
      <c r="A3900" s="181">
        <v>3899</v>
      </c>
      <c r="B3900" s="181" t="str">
        <f t="shared" si="85"/>
        <v>0-6.22-56</v>
      </c>
      <c r="C3900" s="182">
        <f>'1. General information'!$R$8</f>
        <v>0</v>
      </c>
      <c r="D3900" s="182" t="s">
        <v>445</v>
      </c>
      <c r="E3900" s="195" t="s">
        <v>7505</v>
      </c>
      <c r="F3900" s="182" t="s">
        <v>7506</v>
      </c>
      <c r="G3900" s="196">
        <f>'6. Staff time'!X207</f>
        <v>0</v>
      </c>
    </row>
    <row r="3901" spans="1:7" x14ac:dyDescent="0.3">
      <c r="A3901" s="181">
        <v>3900</v>
      </c>
      <c r="B3901" s="181" t="str">
        <f t="shared" si="85"/>
        <v>0-6.22-57</v>
      </c>
      <c r="C3901" s="182">
        <f>'1. General information'!$R$8</f>
        <v>0</v>
      </c>
      <c r="D3901" s="182" t="s">
        <v>445</v>
      </c>
      <c r="E3901" s="195" t="s">
        <v>7507</v>
      </c>
      <c r="F3901" s="182" t="s">
        <v>7508</v>
      </c>
      <c r="G3901" s="196">
        <f>'6. Staff time'!X208</f>
        <v>0</v>
      </c>
    </row>
    <row r="3902" spans="1:7" x14ac:dyDescent="0.3">
      <c r="A3902" s="181">
        <v>3901</v>
      </c>
      <c r="B3902" s="181" t="str">
        <f t="shared" si="85"/>
        <v>0-6.22-58</v>
      </c>
      <c r="C3902" s="182">
        <f>'1. General information'!$R$8</f>
        <v>0</v>
      </c>
      <c r="D3902" s="182" t="s">
        <v>445</v>
      </c>
      <c r="E3902" s="195" t="s">
        <v>7509</v>
      </c>
      <c r="F3902" s="182" t="s">
        <v>7510</v>
      </c>
      <c r="G3902" s="196">
        <f>'6. Staff time'!X209</f>
        <v>0</v>
      </c>
    </row>
    <row r="3903" spans="1:7" x14ac:dyDescent="0.3">
      <c r="A3903" s="181">
        <v>3902</v>
      </c>
      <c r="B3903" s="181" t="str">
        <f t="shared" si="85"/>
        <v>0-6.22-59</v>
      </c>
      <c r="C3903" s="182">
        <f>'1. General information'!$R$8</f>
        <v>0</v>
      </c>
      <c r="D3903" s="182" t="s">
        <v>445</v>
      </c>
      <c r="E3903" s="195" t="s">
        <v>7511</v>
      </c>
      <c r="F3903" s="182" t="s">
        <v>7512</v>
      </c>
      <c r="G3903" s="196">
        <f>'6. Staff time'!X210</f>
        <v>0</v>
      </c>
    </row>
    <row r="3904" spans="1:7" x14ac:dyDescent="0.3">
      <c r="A3904" s="181">
        <v>3903</v>
      </c>
      <c r="B3904" s="181" t="str">
        <f t="shared" si="85"/>
        <v>0-6.22-60</v>
      </c>
      <c r="C3904" s="182">
        <f>'1. General information'!$R$8</f>
        <v>0</v>
      </c>
      <c r="D3904" s="182" t="s">
        <v>445</v>
      </c>
      <c r="E3904" s="195" t="s">
        <v>7513</v>
      </c>
      <c r="F3904" s="182" t="s">
        <v>7514</v>
      </c>
      <c r="G3904" s="196">
        <f>'6. Staff time'!X211</f>
        <v>0</v>
      </c>
    </row>
    <row r="3905" spans="1:7" x14ac:dyDescent="0.3">
      <c r="A3905" s="181">
        <v>3904</v>
      </c>
      <c r="B3905" s="181" t="str">
        <f t="shared" si="85"/>
        <v>0-6.22-61</v>
      </c>
      <c r="C3905" s="182">
        <f>'1. General information'!$R$8</f>
        <v>0</v>
      </c>
      <c r="D3905" s="182" t="s">
        <v>445</v>
      </c>
      <c r="E3905" s="195" t="s">
        <v>7515</v>
      </c>
      <c r="F3905" s="182" t="s">
        <v>7516</v>
      </c>
      <c r="G3905" s="196">
        <f>'6. Staff time'!X212</f>
        <v>0</v>
      </c>
    </row>
    <row r="3906" spans="1:7" x14ac:dyDescent="0.3">
      <c r="A3906" s="181">
        <v>3905</v>
      </c>
      <c r="B3906" s="181" t="str">
        <f t="shared" si="85"/>
        <v>0-6.22-62</v>
      </c>
      <c r="C3906" s="182">
        <f>'1. General information'!$R$8</f>
        <v>0</v>
      </c>
      <c r="D3906" s="182" t="s">
        <v>445</v>
      </c>
      <c r="E3906" s="195" t="s">
        <v>7517</v>
      </c>
      <c r="F3906" s="182" t="s">
        <v>7518</v>
      </c>
      <c r="G3906" s="196">
        <f>'6. Staff time'!X213</f>
        <v>0</v>
      </c>
    </row>
    <row r="3907" spans="1:7" x14ac:dyDescent="0.3">
      <c r="A3907" s="181">
        <v>3906</v>
      </c>
      <c r="B3907" s="181" t="str">
        <f t="shared" si="85"/>
        <v>0-6.22-63</v>
      </c>
      <c r="C3907" s="182">
        <f>'1. General information'!$R$8</f>
        <v>0</v>
      </c>
      <c r="D3907" s="182" t="s">
        <v>445</v>
      </c>
      <c r="E3907" s="195" t="s">
        <v>7519</v>
      </c>
      <c r="F3907" s="182" t="s">
        <v>7520</v>
      </c>
      <c r="G3907" s="196">
        <f>'6. Staff time'!X214</f>
        <v>0</v>
      </c>
    </row>
    <row r="3908" spans="1:7" x14ac:dyDescent="0.3">
      <c r="A3908" s="181">
        <v>3907</v>
      </c>
      <c r="B3908" s="181" t="str">
        <f t="shared" si="85"/>
        <v>0-6.22-64</v>
      </c>
      <c r="C3908" s="182">
        <f>'1. General information'!$R$8</f>
        <v>0</v>
      </c>
      <c r="D3908" s="182" t="s">
        <v>445</v>
      </c>
      <c r="E3908" s="195" t="s">
        <v>7521</v>
      </c>
      <c r="F3908" s="182" t="s">
        <v>7522</v>
      </c>
      <c r="G3908" s="196">
        <f>'6. Staff time'!X215</f>
        <v>0</v>
      </c>
    </row>
    <row r="3909" spans="1:7" x14ac:dyDescent="0.3">
      <c r="A3909" s="181">
        <v>3908</v>
      </c>
      <c r="B3909" s="181" t="str">
        <f t="shared" si="85"/>
        <v>0-6.22-65</v>
      </c>
      <c r="C3909" s="182">
        <f>'1. General information'!$R$8</f>
        <v>0</v>
      </c>
      <c r="D3909" s="182" t="s">
        <v>445</v>
      </c>
      <c r="E3909" s="195" t="s">
        <v>7523</v>
      </c>
      <c r="F3909" s="182" t="s">
        <v>7524</v>
      </c>
      <c r="G3909" s="196">
        <f>'6. Staff time'!X216</f>
        <v>0</v>
      </c>
    </row>
    <row r="3910" spans="1:7" x14ac:dyDescent="0.3">
      <c r="A3910" s="181">
        <v>3909</v>
      </c>
      <c r="B3910" s="181" t="str">
        <f t="shared" si="85"/>
        <v>0-6.22-66</v>
      </c>
      <c r="C3910" s="182">
        <f>'1. General information'!$R$8</f>
        <v>0</v>
      </c>
      <c r="D3910" s="182" t="s">
        <v>445</v>
      </c>
      <c r="E3910" s="195" t="s">
        <v>7525</v>
      </c>
      <c r="F3910" s="182" t="s">
        <v>7526</v>
      </c>
      <c r="G3910" s="196">
        <f>'6. Staff time'!X217</f>
        <v>0</v>
      </c>
    </row>
    <row r="3911" spans="1:7" x14ac:dyDescent="0.3">
      <c r="A3911" s="181">
        <v>3910</v>
      </c>
      <c r="B3911" s="181" t="str">
        <f t="shared" si="85"/>
        <v>0-6.22-67</v>
      </c>
      <c r="C3911" s="182">
        <f>'1. General information'!$R$8</f>
        <v>0</v>
      </c>
      <c r="D3911" s="182" t="s">
        <v>445</v>
      </c>
      <c r="E3911" s="195" t="s">
        <v>7527</v>
      </c>
      <c r="F3911" s="182" t="s">
        <v>7528</v>
      </c>
      <c r="G3911" s="196">
        <f>'6. Staff time'!X218</f>
        <v>0</v>
      </c>
    </row>
    <row r="3912" spans="1:7" x14ac:dyDescent="0.3">
      <c r="A3912" s="181">
        <v>3911</v>
      </c>
      <c r="B3912" s="181" t="str">
        <f t="shared" si="85"/>
        <v>0-6.22-68</v>
      </c>
      <c r="C3912" s="182">
        <f>'1. General information'!$R$8</f>
        <v>0</v>
      </c>
      <c r="D3912" s="182" t="s">
        <v>445</v>
      </c>
      <c r="E3912" s="195" t="s">
        <v>7529</v>
      </c>
      <c r="F3912" s="182" t="s">
        <v>7530</v>
      </c>
      <c r="G3912" s="196">
        <f>'6. Staff time'!X219</f>
        <v>0</v>
      </c>
    </row>
    <row r="3913" spans="1:7" x14ac:dyDescent="0.3">
      <c r="A3913" s="181">
        <v>3912</v>
      </c>
      <c r="B3913" s="181" t="str">
        <f t="shared" si="85"/>
        <v>0-6.22-69</v>
      </c>
      <c r="C3913" s="182">
        <f>'1. General information'!$R$8</f>
        <v>0</v>
      </c>
      <c r="D3913" s="182" t="s">
        <v>445</v>
      </c>
      <c r="E3913" s="195" t="s">
        <v>7531</v>
      </c>
      <c r="F3913" s="182" t="s">
        <v>7532</v>
      </c>
      <c r="G3913" s="196">
        <f>'6. Staff time'!X220</f>
        <v>0</v>
      </c>
    </row>
    <row r="3914" spans="1:7" x14ac:dyDescent="0.3">
      <c r="A3914" s="181">
        <v>3913</v>
      </c>
      <c r="B3914" s="181" t="str">
        <f t="shared" si="85"/>
        <v>0-6.22-70</v>
      </c>
      <c r="C3914" s="182">
        <f>'1. General information'!$R$8</f>
        <v>0</v>
      </c>
      <c r="D3914" s="182" t="s">
        <v>445</v>
      </c>
      <c r="E3914" s="195" t="s">
        <v>7533</v>
      </c>
      <c r="F3914" s="182" t="s">
        <v>7534</v>
      </c>
      <c r="G3914" s="196">
        <f>'6. Staff time'!X221</f>
        <v>0</v>
      </c>
    </row>
    <row r="3915" spans="1:7" x14ac:dyDescent="0.3">
      <c r="A3915" s="181">
        <v>3914</v>
      </c>
      <c r="B3915" s="181" t="str">
        <f t="shared" si="85"/>
        <v>0-6.22-71</v>
      </c>
      <c r="C3915" s="182">
        <f>'1. General information'!$R$8</f>
        <v>0</v>
      </c>
      <c r="D3915" s="182" t="s">
        <v>445</v>
      </c>
      <c r="E3915" s="195" t="s">
        <v>7535</v>
      </c>
      <c r="F3915" s="182" t="s">
        <v>7536</v>
      </c>
      <c r="G3915" s="196">
        <f>'6. Staff time'!X222</f>
        <v>0</v>
      </c>
    </row>
    <row r="3916" spans="1:7" x14ac:dyDescent="0.3">
      <c r="A3916" s="181">
        <v>3915</v>
      </c>
      <c r="B3916" s="181" t="str">
        <f t="shared" si="85"/>
        <v>0-6.22-72</v>
      </c>
      <c r="C3916" s="182">
        <f>'1. General information'!$R$8</f>
        <v>0</v>
      </c>
      <c r="D3916" s="182" t="s">
        <v>445</v>
      </c>
      <c r="E3916" s="195" t="s">
        <v>7537</v>
      </c>
      <c r="F3916" s="182" t="s">
        <v>7538</v>
      </c>
      <c r="G3916" s="196">
        <f>'6. Staff time'!X223</f>
        <v>0</v>
      </c>
    </row>
    <row r="3917" spans="1:7" x14ac:dyDescent="0.3">
      <c r="A3917" s="181">
        <v>3916</v>
      </c>
      <c r="B3917" s="181" t="str">
        <f t="shared" si="85"/>
        <v>0-6.22-73</v>
      </c>
      <c r="C3917" s="182">
        <f>'1. General information'!$R$8</f>
        <v>0</v>
      </c>
      <c r="D3917" s="182" t="s">
        <v>445</v>
      </c>
      <c r="E3917" s="195" t="s">
        <v>7539</v>
      </c>
      <c r="F3917" s="182" t="s">
        <v>7540</v>
      </c>
      <c r="G3917" s="196">
        <f>'6. Staff time'!X224</f>
        <v>0</v>
      </c>
    </row>
    <row r="3918" spans="1:7" x14ac:dyDescent="0.3">
      <c r="A3918" s="181">
        <v>3917</v>
      </c>
      <c r="B3918" s="181" t="str">
        <f t="shared" si="85"/>
        <v>0-6.22-74</v>
      </c>
      <c r="C3918" s="182">
        <f>'1. General information'!$R$8</f>
        <v>0</v>
      </c>
      <c r="D3918" s="182" t="s">
        <v>445</v>
      </c>
      <c r="E3918" s="195" t="s">
        <v>7541</v>
      </c>
      <c r="F3918" s="182" t="s">
        <v>7542</v>
      </c>
      <c r="G3918" s="196">
        <f>'6. Staff time'!X225</f>
        <v>0</v>
      </c>
    </row>
    <row r="3919" spans="1:7" x14ac:dyDescent="0.3">
      <c r="A3919" s="181">
        <v>3918</v>
      </c>
      <c r="B3919" s="181" t="str">
        <f t="shared" si="85"/>
        <v>0-6.22-75</v>
      </c>
      <c r="C3919" s="182">
        <f>'1. General information'!$R$8</f>
        <v>0</v>
      </c>
      <c r="D3919" s="182" t="s">
        <v>445</v>
      </c>
      <c r="E3919" s="195" t="s">
        <v>7543</v>
      </c>
      <c r="F3919" s="182" t="s">
        <v>7544</v>
      </c>
      <c r="G3919" s="196">
        <f>'6. Staff time'!X226</f>
        <v>0</v>
      </c>
    </row>
    <row r="3920" spans="1:7" x14ac:dyDescent="0.3">
      <c r="A3920" s="181">
        <v>3919</v>
      </c>
      <c r="B3920" s="181" t="str">
        <f t="shared" si="85"/>
        <v>0-6.22-76</v>
      </c>
      <c r="C3920" s="182">
        <f>'1. General information'!$R$8</f>
        <v>0</v>
      </c>
      <c r="D3920" s="182" t="s">
        <v>445</v>
      </c>
      <c r="E3920" s="195" t="s">
        <v>7545</v>
      </c>
      <c r="F3920" s="182" t="s">
        <v>7546</v>
      </c>
      <c r="G3920" s="196">
        <f>'6. Staff time'!X227</f>
        <v>0</v>
      </c>
    </row>
    <row r="3921" spans="1:7" x14ac:dyDescent="0.3">
      <c r="A3921" s="181">
        <v>3920</v>
      </c>
      <c r="B3921" s="181" t="str">
        <f t="shared" si="85"/>
        <v>0-6.22-77</v>
      </c>
      <c r="C3921" s="182">
        <f>'1. General information'!$R$8</f>
        <v>0</v>
      </c>
      <c r="D3921" s="182" t="s">
        <v>445</v>
      </c>
      <c r="E3921" s="195" t="s">
        <v>7547</v>
      </c>
      <c r="F3921" s="182" t="s">
        <v>7548</v>
      </c>
      <c r="G3921" s="196">
        <f>'6. Staff time'!X228</f>
        <v>0</v>
      </c>
    </row>
    <row r="3922" spans="1:7" x14ac:dyDescent="0.3">
      <c r="A3922" s="181">
        <v>3921</v>
      </c>
      <c r="B3922" s="181" t="str">
        <f t="shared" si="85"/>
        <v>0-6.22-78</v>
      </c>
      <c r="C3922" s="182">
        <f>'1. General information'!$R$8</f>
        <v>0</v>
      </c>
      <c r="D3922" s="182" t="s">
        <v>445</v>
      </c>
      <c r="E3922" s="195" t="s">
        <v>7549</v>
      </c>
      <c r="F3922" s="182" t="s">
        <v>7550</v>
      </c>
      <c r="G3922" s="196">
        <f>'6. Staff time'!X229</f>
        <v>0</v>
      </c>
    </row>
    <row r="3923" spans="1:7" x14ac:dyDescent="0.3">
      <c r="A3923" s="181">
        <v>3922</v>
      </c>
      <c r="B3923" s="181" t="str">
        <f t="shared" si="85"/>
        <v>0-6.22-79</v>
      </c>
      <c r="C3923" s="182">
        <f>'1. General information'!$R$8</f>
        <v>0</v>
      </c>
      <c r="D3923" s="182" t="s">
        <v>445</v>
      </c>
      <c r="E3923" s="195" t="s">
        <v>7551</v>
      </c>
      <c r="F3923" s="182" t="s">
        <v>7552</v>
      </c>
      <c r="G3923" s="196">
        <f>'6. Staff time'!X230</f>
        <v>0</v>
      </c>
    </row>
    <row r="3924" spans="1:7" x14ac:dyDescent="0.3">
      <c r="A3924" s="181">
        <v>3923</v>
      </c>
      <c r="B3924" s="181" t="str">
        <f t="shared" si="85"/>
        <v>0-6.22-80</v>
      </c>
      <c r="C3924" s="182">
        <f>'1. General information'!$R$8</f>
        <v>0</v>
      </c>
      <c r="D3924" s="182" t="s">
        <v>445</v>
      </c>
      <c r="E3924" s="195" t="s">
        <v>7553</v>
      </c>
      <c r="F3924" s="182" t="s">
        <v>7554</v>
      </c>
      <c r="G3924" s="196">
        <f>'6. Staff time'!X231</f>
        <v>0</v>
      </c>
    </row>
    <row r="3925" spans="1:7" x14ac:dyDescent="0.3">
      <c r="A3925" s="181">
        <v>3924</v>
      </c>
      <c r="B3925" s="181" t="str">
        <f t="shared" si="85"/>
        <v>0-6.22-81</v>
      </c>
      <c r="C3925" s="182">
        <f>'1. General information'!$R$8</f>
        <v>0</v>
      </c>
      <c r="D3925" s="182" t="s">
        <v>445</v>
      </c>
      <c r="E3925" s="195" t="s">
        <v>7555</v>
      </c>
      <c r="F3925" s="182" t="s">
        <v>7556</v>
      </c>
      <c r="G3925" s="196">
        <f>'6. Staff time'!X232</f>
        <v>0</v>
      </c>
    </row>
    <row r="3926" spans="1:7" x14ac:dyDescent="0.3">
      <c r="A3926" s="181">
        <v>3925</v>
      </c>
      <c r="B3926" s="181" t="str">
        <f t="shared" si="85"/>
        <v>0-6.22-82</v>
      </c>
      <c r="C3926" s="182">
        <f>'1. General information'!$R$8</f>
        <v>0</v>
      </c>
      <c r="D3926" s="182" t="s">
        <v>445</v>
      </c>
      <c r="E3926" s="195" t="s">
        <v>7557</v>
      </c>
      <c r="F3926" s="182" t="s">
        <v>7558</v>
      </c>
      <c r="G3926" s="196">
        <f>'6. Staff time'!X233</f>
        <v>0</v>
      </c>
    </row>
    <row r="3927" spans="1:7" x14ac:dyDescent="0.3">
      <c r="A3927" s="181">
        <v>3926</v>
      </c>
      <c r="B3927" s="181" t="str">
        <f t="shared" si="85"/>
        <v>0-6.22-83</v>
      </c>
      <c r="C3927" s="182">
        <f>'1. General information'!$R$8</f>
        <v>0</v>
      </c>
      <c r="D3927" s="182" t="s">
        <v>445</v>
      </c>
      <c r="E3927" s="195" t="s">
        <v>7559</v>
      </c>
      <c r="F3927" s="182" t="s">
        <v>7560</v>
      </c>
      <c r="G3927" s="196">
        <f>'6. Staff time'!X234</f>
        <v>0</v>
      </c>
    </row>
    <row r="3928" spans="1:7" x14ac:dyDescent="0.3">
      <c r="A3928" s="181">
        <v>3927</v>
      </c>
      <c r="B3928" s="181" t="str">
        <f t="shared" si="85"/>
        <v>0-6.22-84</v>
      </c>
      <c r="C3928" s="182">
        <f>'1. General information'!$R$8</f>
        <v>0</v>
      </c>
      <c r="D3928" s="182" t="s">
        <v>445</v>
      </c>
      <c r="E3928" s="195" t="s">
        <v>7561</v>
      </c>
      <c r="F3928" s="182" t="s">
        <v>7562</v>
      </c>
      <c r="G3928" s="196">
        <f>'6. Staff time'!X235</f>
        <v>0</v>
      </c>
    </row>
    <row r="3929" spans="1:7" x14ac:dyDescent="0.3">
      <c r="A3929" s="181">
        <v>3928</v>
      </c>
      <c r="B3929" s="181" t="str">
        <f t="shared" si="85"/>
        <v>0-6.22-85</v>
      </c>
      <c r="C3929" s="182">
        <f>'1. General information'!$R$8</f>
        <v>0</v>
      </c>
      <c r="D3929" s="182" t="s">
        <v>445</v>
      </c>
      <c r="E3929" s="195" t="s">
        <v>7563</v>
      </c>
      <c r="F3929" s="182" t="s">
        <v>7564</v>
      </c>
      <c r="G3929" s="196">
        <f>'6. Staff time'!X236</f>
        <v>0</v>
      </c>
    </row>
    <row r="3930" spans="1:7" x14ac:dyDescent="0.3">
      <c r="A3930" s="181">
        <v>3929</v>
      </c>
      <c r="B3930" s="181" t="str">
        <f t="shared" si="85"/>
        <v>0-6.22-86</v>
      </c>
      <c r="C3930" s="182">
        <f>'1. General information'!$R$8</f>
        <v>0</v>
      </c>
      <c r="D3930" s="182" t="s">
        <v>445</v>
      </c>
      <c r="E3930" s="195" t="s">
        <v>7565</v>
      </c>
      <c r="F3930" s="182" t="s">
        <v>7566</v>
      </c>
      <c r="G3930" s="196">
        <f>'6. Staff time'!X237</f>
        <v>0</v>
      </c>
    </row>
    <row r="3931" spans="1:7" x14ac:dyDescent="0.3">
      <c r="A3931" s="181">
        <v>3930</v>
      </c>
      <c r="B3931" s="181" t="str">
        <f t="shared" si="85"/>
        <v>0-6.22-87</v>
      </c>
      <c r="C3931" s="182">
        <f>'1. General information'!$R$8</f>
        <v>0</v>
      </c>
      <c r="D3931" s="182" t="s">
        <v>445</v>
      </c>
      <c r="E3931" s="195" t="s">
        <v>7567</v>
      </c>
      <c r="F3931" s="182" t="s">
        <v>7568</v>
      </c>
      <c r="G3931" s="196">
        <f>'6. Staff time'!X238</f>
        <v>0</v>
      </c>
    </row>
    <row r="3932" spans="1:7" x14ac:dyDescent="0.3">
      <c r="A3932" s="181">
        <v>3931</v>
      </c>
      <c r="B3932" s="181" t="str">
        <f t="shared" si="85"/>
        <v>0-6.22-88</v>
      </c>
      <c r="C3932" s="182">
        <f>'1. General information'!$R$8</f>
        <v>0</v>
      </c>
      <c r="D3932" s="182" t="s">
        <v>445</v>
      </c>
      <c r="E3932" s="195" t="s">
        <v>7569</v>
      </c>
      <c r="F3932" s="182" t="s">
        <v>7570</v>
      </c>
      <c r="G3932" s="196">
        <f>'6. Staff time'!X239</f>
        <v>0</v>
      </c>
    </row>
    <row r="3933" spans="1:7" x14ac:dyDescent="0.3">
      <c r="A3933" s="181">
        <v>3932</v>
      </c>
      <c r="B3933" s="181" t="str">
        <f t="shared" si="85"/>
        <v>0-6.22-89</v>
      </c>
      <c r="C3933" s="182">
        <f>'1. General information'!$R$8</f>
        <v>0</v>
      </c>
      <c r="D3933" s="182" t="s">
        <v>445</v>
      </c>
      <c r="E3933" s="195" t="s">
        <v>7571</v>
      </c>
      <c r="F3933" s="182" t="s">
        <v>7572</v>
      </c>
      <c r="G3933" s="196">
        <f>'6. Staff time'!X240</f>
        <v>0</v>
      </c>
    </row>
    <row r="3934" spans="1:7" x14ac:dyDescent="0.3">
      <c r="A3934" s="181">
        <v>3933</v>
      </c>
      <c r="B3934" s="181" t="str">
        <f t="shared" si="85"/>
        <v>0-6.22-90</v>
      </c>
      <c r="C3934" s="182">
        <f>'1. General information'!$R$8</f>
        <v>0</v>
      </c>
      <c r="D3934" s="182" t="s">
        <v>445</v>
      </c>
      <c r="E3934" s="195" t="s">
        <v>7573</v>
      </c>
      <c r="F3934" s="182" t="s">
        <v>7574</v>
      </c>
      <c r="G3934" s="196">
        <f>'6. Staff time'!X241</f>
        <v>0</v>
      </c>
    </row>
    <row r="3935" spans="1:7" x14ac:dyDescent="0.3">
      <c r="A3935" s="181">
        <v>3934</v>
      </c>
      <c r="B3935" s="181" t="str">
        <f t="shared" si="85"/>
        <v>0-6.22-91</v>
      </c>
      <c r="C3935" s="182">
        <f>'1. General information'!$R$8</f>
        <v>0</v>
      </c>
      <c r="D3935" s="182" t="s">
        <v>445</v>
      </c>
      <c r="E3935" s="195" t="s">
        <v>7575</v>
      </c>
      <c r="F3935" s="182" t="s">
        <v>7576</v>
      </c>
      <c r="G3935" s="196">
        <f>'6. Staff time'!X242</f>
        <v>0</v>
      </c>
    </row>
    <row r="3936" spans="1:7" x14ac:dyDescent="0.3">
      <c r="A3936" s="181">
        <v>3935</v>
      </c>
      <c r="B3936" s="181" t="str">
        <f t="shared" si="85"/>
        <v>0-6.22-92</v>
      </c>
      <c r="C3936" s="182">
        <f>'1. General information'!$R$8</f>
        <v>0</v>
      </c>
      <c r="D3936" s="182" t="s">
        <v>445</v>
      </c>
      <c r="E3936" s="195" t="s">
        <v>7577</v>
      </c>
      <c r="F3936" s="182" t="s">
        <v>7578</v>
      </c>
      <c r="G3936" s="196">
        <f>'6. Staff time'!X243</f>
        <v>0</v>
      </c>
    </row>
    <row r="3937" spans="1:7" x14ac:dyDescent="0.3">
      <c r="A3937" s="181">
        <v>3936</v>
      </c>
      <c r="B3937" s="181" t="str">
        <f t="shared" si="85"/>
        <v>0-6.22-93</v>
      </c>
      <c r="C3937" s="182">
        <f>'1. General information'!$R$8</f>
        <v>0</v>
      </c>
      <c r="D3937" s="182" t="s">
        <v>445</v>
      </c>
      <c r="E3937" s="195" t="s">
        <v>7579</v>
      </c>
      <c r="F3937" s="182" t="s">
        <v>7580</v>
      </c>
      <c r="G3937" s="196">
        <f>'6. Staff time'!X244</f>
        <v>0</v>
      </c>
    </row>
    <row r="3938" spans="1:7" x14ac:dyDescent="0.3">
      <c r="A3938" s="181">
        <v>3937</v>
      </c>
      <c r="B3938" s="181" t="str">
        <f t="shared" si="85"/>
        <v>0-6.22-94</v>
      </c>
      <c r="C3938" s="182">
        <f>'1. General information'!$R$8</f>
        <v>0</v>
      </c>
      <c r="D3938" s="182" t="s">
        <v>445</v>
      </c>
      <c r="E3938" s="195" t="s">
        <v>7581</v>
      </c>
      <c r="F3938" s="182" t="s">
        <v>7582</v>
      </c>
      <c r="G3938" s="196">
        <f>'6. Staff time'!X245</f>
        <v>0</v>
      </c>
    </row>
    <row r="3939" spans="1:7" x14ac:dyDescent="0.3">
      <c r="A3939" s="181">
        <v>3938</v>
      </c>
      <c r="B3939" s="181" t="str">
        <f t="shared" si="85"/>
        <v>0-6.22-95</v>
      </c>
      <c r="C3939" s="182">
        <f>'1. General information'!$R$8</f>
        <v>0</v>
      </c>
      <c r="D3939" s="182" t="s">
        <v>445</v>
      </c>
      <c r="E3939" s="195" t="s">
        <v>7583</v>
      </c>
      <c r="F3939" s="182" t="s">
        <v>7584</v>
      </c>
      <c r="G3939" s="196">
        <f>'6. Staff time'!X246</f>
        <v>0</v>
      </c>
    </row>
    <row r="3940" spans="1:7" x14ac:dyDescent="0.3">
      <c r="A3940" s="181">
        <v>3939</v>
      </c>
      <c r="B3940" s="181" t="str">
        <f t="shared" si="85"/>
        <v>0-6.22-96</v>
      </c>
      <c r="C3940" s="182">
        <f>'1. General information'!$R$8</f>
        <v>0</v>
      </c>
      <c r="D3940" s="182" t="s">
        <v>445</v>
      </c>
      <c r="E3940" s="195" t="s">
        <v>7585</v>
      </c>
      <c r="F3940" s="182" t="s">
        <v>7586</v>
      </c>
      <c r="G3940" s="196">
        <f>'6. Staff time'!X247</f>
        <v>0</v>
      </c>
    </row>
    <row r="3941" spans="1:7" x14ac:dyDescent="0.3">
      <c r="A3941" s="181">
        <v>3940</v>
      </c>
      <c r="B3941" s="181" t="str">
        <f t="shared" si="85"/>
        <v>0-6.22-97</v>
      </c>
      <c r="C3941" s="182">
        <f>'1. General information'!$R$8</f>
        <v>0</v>
      </c>
      <c r="D3941" s="182" t="s">
        <v>445</v>
      </c>
      <c r="E3941" s="195" t="s">
        <v>7587</v>
      </c>
      <c r="F3941" s="182" t="s">
        <v>7588</v>
      </c>
      <c r="G3941" s="196">
        <f>'6. Staff time'!X248</f>
        <v>0</v>
      </c>
    </row>
    <row r="3942" spans="1:7" x14ac:dyDescent="0.3">
      <c r="A3942" s="181">
        <v>3941</v>
      </c>
      <c r="B3942" s="181" t="str">
        <f t="shared" si="85"/>
        <v>0-6.22-98</v>
      </c>
      <c r="C3942" s="182">
        <f>'1. General information'!$R$8</f>
        <v>0</v>
      </c>
      <c r="D3942" s="182" t="s">
        <v>445</v>
      </c>
      <c r="E3942" s="195" t="s">
        <v>7589</v>
      </c>
      <c r="F3942" s="182" t="s">
        <v>7590</v>
      </c>
      <c r="G3942" s="196">
        <f>'6. Staff time'!X249</f>
        <v>0</v>
      </c>
    </row>
    <row r="3943" spans="1:7" x14ac:dyDescent="0.3">
      <c r="A3943" s="181">
        <v>3942</v>
      </c>
      <c r="B3943" s="181" t="str">
        <f t="shared" si="85"/>
        <v>0-6.22-99</v>
      </c>
      <c r="C3943" s="182">
        <f>'1. General information'!$R$8</f>
        <v>0</v>
      </c>
      <c r="D3943" s="182" t="s">
        <v>445</v>
      </c>
      <c r="E3943" s="195" t="s">
        <v>7591</v>
      </c>
      <c r="F3943" s="182" t="s">
        <v>7592</v>
      </c>
      <c r="G3943" s="196">
        <f>'6. Staff time'!X250</f>
        <v>0</v>
      </c>
    </row>
    <row r="3944" spans="1:7" x14ac:dyDescent="0.3">
      <c r="A3944" s="181">
        <v>3943</v>
      </c>
      <c r="B3944" s="181" t="str">
        <f t="shared" si="85"/>
        <v>0-6.22-100</v>
      </c>
      <c r="C3944" s="182">
        <f>'1. General information'!$R$8</f>
        <v>0</v>
      </c>
      <c r="D3944" s="182" t="s">
        <v>445</v>
      </c>
      <c r="E3944" s="195" t="s">
        <v>7593</v>
      </c>
      <c r="F3944" s="182" t="s">
        <v>7594</v>
      </c>
      <c r="G3944" s="196">
        <f>'6. Staff time'!X251</f>
        <v>0</v>
      </c>
    </row>
    <row r="3945" spans="1:7" x14ac:dyDescent="0.3">
      <c r="A3945" s="181">
        <v>3944</v>
      </c>
      <c r="B3945" s="181" t="str">
        <f t="shared" si="85"/>
        <v>0-6.22-101</v>
      </c>
      <c r="C3945" s="182">
        <f>'1. General information'!$R$8</f>
        <v>0</v>
      </c>
      <c r="D3945" s="182" t="s">
        <v>445</v>
      </c>
      <c r="E3945" s="195" t="s">
        <v>7595</v>
      </c>
      <c r="F3945" s="182" t="s">
        <v>7596</v>
      </c>
      <c r="G3945" s="196">
        <f>'6. Staff time'!X252</f>
        <v>0</v>
      </c>
    </row>
    <row r="3946" spans="1:7" x14ac:dyDescent="0.3">
      <c r="A3946" s="181">
        <v>3945</v>
      </c>
      <c r="B3946" s="181" t="str">
        <f t="shared" si="85"/>
        <v>0-6.22-102</v>
      </c>
      <c r="C3946" s="182">
        <f>'1. General information'!$R$8</f>
        <v>0</v>
      </c>
      <c r="D3946" s="182" t="s">
        <v>445</v>
      </c>
      <c r="E3946" s="195" t="s">
        <v>7597</v>
      </c>
      <c r="F3946" s="182" t="s">
        <v>7598</v>
      </c>
      <c r="G3946" s="196">
        <f>'6. Staff time'!X253</f>
        <v>0</v>
      </c>
    </row>
    <row r="3947" spans="1:7" x14ac:dyDescent="0.3">
      <c r="A3947" s="181">
        <v>3946</v>
      </c>
      <c r="B3947" s="181" t="str">
        <f t="shared" si="85"/>
        <v>0-6.22-103</v>
      </c>
      <c r="C3947" s="182">
        <f>'1. General information'!$R$8</f>
        <v>0</v>
      </c>
      <c r="D3947" s="182" t="s">
        <v>445</v>
      </c>
      <c r="E3947" s="195" t="s">
        <v>7599</v>
      </c>
      <c r="F3947" s="182" t="s">
        <v>7600</v>
      </c>
      <c r="G3947" s="196">
        <f>'6. Staff time'!X254</f>
        <v>0</v>
      </c>
    </row>
    <row r="3948" spans="1:7" x14ac:dyDescent="0.3">
      <c r="A3948" s="181">
        <v>3947</v>
      </c>
      <c r="B3948" s="181" t="str">
        <f t="shared" si="85"/>
        <v>0-6.22-104</v>
      </c>
      <c r="C3948" s="182">
        <f>'1. General information'!$R$8</f>
        <v>0</v>
      </c>
      <c r="D3948" s="182" t="s">
        <v>445</v>
      </c>
      <c r="E3948" s="195" t="s">
        <v>7601</v>
      </c>
      <c r="F3948" s="182" t="s">
        <v>7602</v>
      </c>
      <c r="G3948" s="196">
        <f>'6. Staff time'!X255</f>
        <v>0</v>
      </c>
    </row>
    <row r="3949" spans="1:7" x14ac:dyDescent="0.3">
      <c r="A3949" s="181">
        <v>3948</v>
      </c>
      <c r="B3949" s="181" t="str">
        <f t="shared" si="85"/>
        <v>0-6.22-105</v>
      </c>
      <c r="C3949" s="182">
        <f>'1. General information'!$R$8</f>
        <v>0</v>
      </c>
      <c r="D3949" s="182" t="s">
        <v>445</v>
      </c>
      <c r="E3949" s="195" t="s">
        <v>7603</v>
      </c>
      <c r="F3949" s="182" t="s">
        <v>7604</v>
      </c>
      <c r="G3949" s="196">
        <f>'6. Staff time'!X256</f>
        <v>0</v>
      </c>
    </row>
    <row r="3950" spans="1:7" x14ac:dyDescent="0.3">
      <c r="A3950" s="181">
        <v>3949</v>
      </c>
      <c r="B3950" s="181" t="str">
        <f t="shared" si="85"/>
        <v>0-6.22-106</v>
      </c>
      <c r="C3950" s="182">
        <f>'1. General information'!$R$8</f>
        <v>0</v>
      </c>
      <c r="D3950" s="182" t="s">
        <v>445</v>
      </c>
      <c r="E3950" s="195" t="s">
        <v>7605</v>
      </c>
      <c r="F3950" s="182" t="s">
        <v>7606</v>
      </c>
      <c r="G3950" s="196">
        <f>'6. Staff time'!X257</f>
        <v>0</v>
      </c>
    </row>
    <row r="3951" spans="1:7" x14ac:dyDescent="0.3">
      <c r="A3951" s="181">
        <v>3950</v>
      </c>
      <c r="B3951" s="181" t="str">
        <f t="shared" si="85"/>
        <v>0-6.22-107</v>
      </c>
      <c r="C3951" s="182">
        <f>'1. General information'!$R$8</f>
        <v>0</v>
      </c>
      <c r="D3951" s="182" t="s">
        <v>445</v>
      </c>
      <c r="E3951" s="195" t="s">
        <v>7607</v>
      </c>
      <c r="F3951" s="182" t="s">
        <v>7608</v>
      </c>
      <c r="G3951" s="196">
        <f>'6. Staff time'!X258</f>
        <v>0</v>
      </c>
    </row>
    <row r="3952" spans="1:7" x14ac:dyDescent="0.3">
      <c r="A3952" s="181">
        <v>3951</v>
      </c>
      <c r="B3952" s="181" t="str">
        <f t="shared" si="85"/>
        <v>0-6.22-108</v>
      </c>
      <c r="C3952" s="182">
        <f>'1. General information'!$R$8</f>
        <v>0</v>
      </c>
      <c r="D3952" s="182" t="s">
        <v>445</v>
      </c>
      <c r="E3952" s="195" t="s">
        <v>7609</v>
      </c>
      <c r="F3952" s="182" t="s">
        <v>7610</v>
      </c>
      <c r="G3952" s="196">
        <f>'6. Staff time'!X259</f>
        <v>0</v>
      </c>
    </row>
    <row r="3953" spans="1:7" x14ac:dyDescent="0.3">
      <c r="A3953" s="181">
        <v>3952</v>
      </c>
      <c r="B3953" s="181" t="str">
        <f t="shared" si="85"/>
        <v>0-6.22-109</v>
      </c>
      <c r="C3953" s="182">
        <f>'1. General information'!$R$8</f>
        <v>0</v>
      </c>
      <c r="D3953" s="182" t="s">
        <v>445</v>
      </c>
      <c r="E3953" s="195" t="s">
        <v>7611</v>
      </c>
      <c r="F3953" s="182" t="s">
        <v>7612</v>
      </c>
      <c r="G3953" s="196">
        <f>'6. Staff time'!X260</f>
        <v>0</v>
      </c>
    </row>
    <row r="3954" spans="1:7" x14ac:dyDescent="0.3">
      <c r="A3954" s="181">
        <v>3953</v>
      </c>
      <c r="B3954" s="181" t="str">
        <f t="shared" si="85"/>
        <v>0-6.22-110</v>
      </c>
      <c r="C3954" s="182">
        <f>'1. General information'!$R$8</f>
        <v>0</v>
      </c>
      <c r="D3954" s="182" t="s">
        <v>445</v>
      </c>
      <c r="E3954" s="195" t="s">
        <v>7613</v>
      </c>
      <c r="F3954" s="182" t="s">
        <v>7614</v>
      </c>
      <c r="G3954" s="196">
        <f>'6. Staff time'!X261</f>
        <v>0</v>
      </c>
    </row>
    <row r="3955" spans="1:7" x14ac:dyDescent="0.3">
      <c r="A3955" s="181">
        <v>3954</v>
      </c>
      <c r="B3955" s="181" t="str">
        <f t="shared" si="85"/>
        <v>0-6.22-111</v>
      </c>
      <c r="C3955" s="182">
        <f>'1. General information'!$R$8</f>
        <v>0</v>
      </c>
      <c r="D3955" s="182" t="s">
        <v>445</v>
      </c>
      <c r="E3955" s="195" t="s">
        <v>7615</v>
      </c>
      <c r="F3955" s="182" t="s">
        <v>7616</v>
      </c>
      <c r="G3955" s="196">
        <f>'6. Staff time'!X262</f>
        <v>0</v>
      </c>
    </row>
    <row r="3956" spans="1:7" x14ac:dyDescent="0.3">
      <c r="A3956" s="181">
        <v>3955</v>
      </c>
      <c r="B3956" s="181" t="str">
        <f t="shared" ref="B3956:B4019" si="86">CONCATENATE(LEFT(C3956,2),"-",E3956)</f>
        <v>0-6.22-112</v>
      </c>
      <c r="C3956" s="182">
        <f>'1. General information'!$R$8</f>
        <v>0</v>
      </c>
      <c r="D3956" s="182" t="s">
        <v>445</v>
      </c>
      <c r="E3956" s="195" t="s">
        <v>7617</v>
      </c>
      <c r="F3956" s="182" t="s">
        <v>7618</v>
      </c>
      <c r="G3956" s="196">
        <f>'6. Staff time'!X263</f>
        <v>0</v>
      </c>
    </row>
    <row r="3957" spans="1:7" x14ac:dyDescent="0.3">
      <c r="A3957" s="181">
        <v>3956</v>
      </c>
      <c r="B3957" s="181" t="str">
        <f t="shared" si="86"/>
        <v>0-6.22-113</v>
      </c>
      <c r="C3957" s="182">
        <f>'1. General information'!$R$8</f>
        <v>0</v>
      </c>
      <c r="D3957" s="182" t="s">
        <v>445</v>
      </c>
      <c r="E3957" s="195" t="s">
        <v>7619</v>
      </c>
      <c r="F3957" s="182" t="s">
        <v>7620</v>
      </c>
      <c r="G3957" s="196">
        <f>'6. Staff time'!X264</f>
        <v>0</v>
      </c>
    </row>
    <row r="3958" spans="1:7" x14ac:dyDescent="0.3">
      <c r="A3958" s="181">
        <v>3957</v>
      </c>
      <c r="B3958" s="181" t="str">
        <f t="shared" si="86"/>
        <v>0-6.22-114</v>
      </c>
      <c r="C3958" s="182">
        <f>'1. General information'!$R$8</f>
        <v>0</v>
      </c>
      <c r="D3958" s="182" t="s">
        <v>445</v>
      </c>
      <c r="E3958" s="195" t="s">
        <v>7621</v>
      </c>
      <c r="F3958" s="182" t="s">
        <v>7622</v>
      </c>
      <c r="G3958" s="196">
        <f>'6. Staff time'!X265</f>
        <v>0</v>
      </c>
    </row>
    <row r="3959" spans="1:7" x14ac:dyDescent="0.3">
      <c r="A3959" s="181">
        <v>3958</v>
      </c>
      <c r="B3959" s="181" t="str">
        <f t="shared" si="86"/>
        <v>0-6.22-115</v>
      </c>
      <c r="C3959" s="182">
        <f>'1. General information'!$R$8</f>
        <v>0</v>
      </c>
      <c r="D3959" s="182" t="s">
        <v>445</v>
      </c>
      <c r="E3959" s="195" t="s">
        <v>7623</v>
      </c>
      <c r="F3959" s="182" t="s">
        <v>7624</v>
      </c>
      <c r="G3959" s="196">
        <f>'6. Staff time'!X266</f>
        <v>0</v>
      </c>
    </row>
    <row r="3960" spans="1:7" x14ac:dyDescent="0.3">
      <c r="A3960" s="181">
        <v>3959</v>
      </c>
      <c r="B3960" s="181" t="str">
        <f t="shared" si="86"/>
        <v>0-6.22-116</v>
      </c>
      <c r="C3960" s="182">
        <f>'1. General information'!$R$8</f>
        <v>0</v>
      </c>
      <c r="D3960" s="182" t="s">
        <v>445</v>
      </c>
      <c r="E3960" s="195" t="s">
        <v>7625</v>
      </c>
      <c r="F3960" s="182" t="s">
        <v>7626</v>
      </c>
      <c r="G3960" s="196">
        <f>'6. Staff time'!X267</f>
        <v>0</v>
      </c>
    </row>
    <row r="3961" spans="1:7" x14ac:dyDescent="0.3">
      <c r="A3961" s="181">
        <v>3960</v>
      </c>
      <c r="B3961" s="181" t="str">
        <f t="shared" si="86"/>
        <v>0-6.22-117</v>
      </c>
      <c r="C3961" s="182">
        <f>'1. General information'!$R$8</f>
        <v>0</v>
      </c>
      <c r="D3961" s="182" t="s">
        <v>445</v>
      </c>
      <c r="E3961" s="195" t="s">
        <v>7627</v>
      </c>
      <c r="F3961" s="182" t="s">
        <v>7628</v>
      </c>
      <c r="G3961" s="196">
        <f>'6. Staff time'!X268</f>
        <v>0</v>
      </c>
    </row>
    <row r="3962" spans="1:7" x14ac:dyDescent="0.3">
      <c r="A3962" s="181">
        <v>3961</v>
      </c>
      <c r="B3962" s="181" t="str">
        <f t="shared" si="86"/>
        <v>0-6.22-118</v>
      </c>
      <c r="C3962" s="182">
        <f>'1. General information'!$R$8</f>
        <v>0</v>
      </c>
      <c r="D3962" s="182" t="s">
        <v>445</v>
      </c>
      <c r="E3962" s="195" t="s">
        <v>7629</v>
      </c>
      <c r="F3962" s="182" t="s">
        <v>7630</v>
      </c>
      <c r="G3962" s="196">
        <f>'6. Staff time'!X269</f>
        <v>0</v>
      </c>
    </row>
    <row r="3963" spans="1:7" x14ac:dyDescent="0.3">
      <c r="A3963" s="181">
        <v>3962</v>
      </c>
      <c r="B3963" s="181" t="str">
        <f t="shared" si="86"/>
        <v>0-6.22-119</v>
      </c>
      <c r="C3963" s="182">
        <f>'1. General information'!$R$8</f>
        <v>0</v>
      </c>
      <c r="D3963" s="182" t="s">
        <v>445</v>
      </c>
      <c r="E3963" s="195" t="s">
        <v>7631</v>
      </c>
      <c r="F3963" s="182" t="s">
        <v>7632</v>
      </c>
      <c r="G3963" s="196">
        <f>'6. Staff time'!X270</f>
        <v>0</v>
      </c>
    </row>
    <row r="3964" spans="1:7" x14ac:dyDescent="0.3">
      <c r="A3964" s="181">
        <v>3963</v>
      </c>
      <c r="B3964" s="181" t="str">
        <f t="shared" si="86"/>
        <v>0-6.22-120</v>
      </c>
      <c r="C3964" s="182">
        <f>'1. General information'!$R$8</f>
        <v>0</v>
      </c>
      <c r="D3964" s="182" t="s">
        <v>445</v>
      </c>
      <c r="E3964" s="195" t="s">
        <v>7633</v>
      </c>
      <c r="F3964" s="182" t="s">
        <v>7634</v>
      </c>
      <c r="G3964" s="196">
        <f>'6. Staff time'!X271</f>
        <v>0</v>
      </c>
    </row>
    <row r="3965" spans="1:7" x14ac:dyDescent="0.3">
      <c r="A3965" s="181">
        <v>3964</v>
      </c>
      <c r="B3965" s="181" t="str">
        <f t="shared" si="86"/>
        <v>0-6.22-121</v>
      </c>
      <c r="C3965" s="182">
        <f>'1. General information'!$R$8</f>
        <v>0</v>
      </c>
      <c r="D3965" s="182" t="s">
        <v>445</v>
      </c>
      <c r="E3965" s="195" t="s">
        <v>7635</v>
      </c>
      <c r="F3965" s="182" t="s">
        <v>7636</v>
      </c>
      <c r="G3965" s="196">
        <f>'6. Staff time'!X272</f>
        <v>0</v>
      </c>
    </row>
    <row r="3966" spans="1:7" x14ac:dyDescent="0.3">
      <c r="A3966" s="181">
        <v>3965</v>
      </c>
      <c r="B3966" s="181" t="str">
        <f t="shared" si="86"/>
        <v>0-6.22-122</v>
      </c>
      <c r="C3966" s="182">
        <f>'1. General information'!$R$8</f>
        <v>0</v>
      </c>
      <c r="D3966" s="182" t="s">
        <v>445</v>
      </c>
      <c r="E3966" s="195" t="s">
        <v>7637</v>
      </c>
      <c r="F3966" s="182" t="s">
        <v>7638</v>
      </c>
      <c r="G3966" s="196">
        <f>'6. Staff time'!X273</f>
        <v>0</v>
      </c>
    </row>
    <row r="3967" spans="1:7" x14ac:dyDescent="0.3">
      <c r="A3967" s="181">
        <v>3966</v>
      </c>
      <c r="B3967" s="181" t="str">
        <f t="shared" si="86"/>
        <v>0-6.22-123</v>
      </c>
      <c r="C3967" s="182">
        <f>'1. General information'!$R$8</f>
        <v>0</v>
      </c>
      <c r="D3967" s="182" t="s">
        <v>445</v>
      </c>
      <c r="E3967" s="195" t="s">
        <v>7639</v>
      </c>
      <c r="F3967" s="182" t="s">
        <v>7640</v>
      </c>
      <c r="G3967" s="196">
        <f>'6. Staff time'!X274</f>
        <v>0</v>
      </c>
    </row>
    <row r="3968" spans="1:7" x14ac:dyDescent="0.3">
      <c r="A3968" s="181">
        <v>3967</v>
      </c>
      <c r="B3968" s="181" t="str">
        <f t="shared" si="86"/>
        <v>0-6.22-124</v>
      </c>
      <c r="C3968" s="182">
        <f>'1. General information'!$R$8</f>
        <v>0</v>
      </c>
      <c r="D3968" s="182" t="s">
        <v>445</v>
      </c>
      <c r="E3968" s="195" t="s">
        <v>7641</v>
      </c>
      <c r="F3968" s="182" t="s">
        <v>7642</v>
      </c>
      <c r="G3968" s="196">
        <f>'6. Staff time'!X275</f>
        <v>0</v>
      </c>
    </row>
    <row r="3969" spans="1:7" x14ac:dyDescent="0.3">
      <c r="A3969" s="181">
        <v>3968</v>
      </c>
      <c r="B3969" s="181" t="str">
        <f t="shared" si="86"/>
        <v>0-6.22-125</v>
      </c>
      <c r="C3969" s="182">
        <f>'1. General information'!$R$8</f>
        <v>0</v>
      </c>
      <c r="D3969" s="182" t="s">
        <v>445</v>
      </c>
      <c r="E3969" s="195" t="s">
        <v>7643</v>
      </c>
      <c r="F3969" s="182" t="s">
        <v>7644</v>
      </c>
      <c r="G3969" s="196">
        <f>'6. Staff time'!X276</f>
        <v>0</v>
      </c>
    </row>
    <row r="3970" spans="1:7" x14ac:dyDescent="0.3">
      <c r="A3970" s="181">
        <v>3969</v>
      </c>
      <c r="B3970" s="181" t="str">
        <f t="shared" si="86"/>
        <v>0-6.22-126</v>
      </c>
      <c r="C3970" s="182">
        <f>'1. General information'!$R$8</f>
        <v>0</v>
      </c>
      <c r="D3970" s="182" t="s">
        <v>445</v>
      </c>
      <c r="E3970" s="195" t="s">
        <v>7645</v>
      </c>
      <c r="F3970" s="182" t="s">
        <v>7646</v>
      </c>
      <c r="G3970" s="196">
        <f>'6. Staff time'!X277</f>
        <v>0</v>
      </c>
    </row>
    <row r="3971" spans="1:7" x14ac:dyDescent="0.3">
      <c r="A3971" s="181">
        <v>3970</v>
      </c>
      <c r="B3971" s="181" t="str">
        <f t="shared" si="86"/>
        <v>0-6.22-127</v>
      </c>
      <c r="C3971" s="182">
        <f>'1. General information'!$R$8</f>
        <v>0</v>
      </c>
      <c r="D3971" s="182" t="s">
        <v>445</v>
      </c>
      <c r="E3971" s="195" t="s">
        <v>7647</v>
      </c>
      <c r="F3971" s="182" t="s">
        <v>7648</v>
      </c>
      <c r="G3971" s="196">
        <f>'6. Staff time'!X278</f>
        <v>0</v>
      </c>
    </row>
    <row r="3972" spans="1:7" x14ac:dyDescent="0.3">
      <c r="A3972" s="181">
        <v>3971</v>
      </c>
      <c r="B3972" s="181" t="str">
        <f t="shared" si="86"/>
        <v>0-6.22-128</v>
      </c>
      <c r="C3972" s="182">
        <f>'1. General information'!$R$8</f>
        <v>0</v>
      </c>
      <c r="D3972" s="182" t="s">
        <v>445</v>
      </c>
      <c r="E3972" s="195" t="s">
        <v>7649</v>
      </c>
      <c r="F3972" s="182" t="s">
        <v>7650</v>
      </c>
      <c r="G3972" s="196">
        <f>'6. Staff time'!X279</f>
        <v>0</v>
      </c>
    </row>
    <row r="3973" spans="1:7" x14ac:dyDescent="0.3">
      <c r="A3973" s="181">
        <v>3972</v>
      </c>
      <c r="B3973" s="181" t="str">
        <f t="shared" si="86"/>
        <v>0-6.22-129</v>
      </c>
      <c r="C3973" s="182">
        <f>'1. General information'!$R$8</f>
        <v>0</v>
      </c>
      <c r="D3973" s="182" t="s">
        <v>445</v>
      </c>
      <c r="E3973" s="195" t="s">
        <v>7651</v>
      </c>
      <c r="F3973" s="182" t="s">
        <v>7652</v>
      </c>
      <c r="G3973" s="196">
        <f>'6. Staff time'!X280</f>
        <v>0</v>
      </c>
    </row>
    <row r="3974" spans="1:7" x14ac:dyDescent="0.3">
      <c r="A3974" s="181">
        <v>3973</v>
      </c>
      <c r="B3974" s="181" t="str">
        <f t="shared" si="86"/>
        <v>0-6.22-130</v>
      </c>
      <c r="C3974" s="182">
        <f>'1. General information'!$R$8</f>
        <v>0</v>
      </c>
      <c r="D3974" s="182" t="s">
        <v>445</v>
      </c>
      <c r="E3974" s="195" t="s">
        <v>7653</v>
      </c>
      <c r="F3974" s="182" t="s">
        <v>7654</v>
      </c>
      <c r="G3974" s="196">
        <f>'6. Staff time'!X281</f>
        <v>0</v>
      </c>
    </row>
    <row r="3975" spans="1:7" x14ac:dyDescent="0.3">
      <c r="A3975" s="181">
        <v>3974</v>
      </c>
      <c r="B3975" s="181" t="str">
        <f t="shared" si="86"/>
        <v>0-6.23-1</v>
      </c>
      <c r="C3975" s="182">
        <f>'1. General information'!$R$8</f>
        <v>0</v>
      </c>
      <c r="D3975" s="182" t="s">
        <v>445</v>
      </c>
      <c r="E3975" s="195" t="s">
        <v>7655</v>
      </c>
      <c r="F3975" s="182" t="s">
        <v>7656</v>
      </c>
      <c r="G3975" s="196">
        <f>'6. Staff time'!Z152</f>
        <v>0</v>
      </c>
    </row>
    <row r="3976" spans="1:7" x14ac:dyDescent="0.3">
      <c r="A3976" s="181">
        <v>3975</v>
      </c>
      <c r="B3976" s="181" t="str">
        <f t="shared" si="86"/>
        <v>0-6.23-2</v>
      </c>
      <c r="C3976" s="182">
        <f>'1. General information'!$R$8</f>
        <v>0</v>
      </c>
      <c r="D3976" s="182" t="s">
        <v>445</v>
      </c>
      <c r="E3976" s="195" t="s">
        <v>7657</v>
      </c>
      <c r="F3976" s="182" t="s">
        <v>7658</v>
      </c>
      <c r="G3976" s="196">
        <f>'6. Staff time'!Z153</f>
        <v>0</v>
      </c>
    </row>
    <row r="3977" spans="1:7" x14ac:dyDescent="0.3">
      <c r="A3977" s="181">
        <v>3976</v>
      </c>
      <c r="B3977" s="181" t="str">
        <f t="shared" si="86"/>
        <v>0-6.23-3</v>
      </c>
      <c r="C3977" s="182">
        <f>'1. General information'!$R$8</f>
        <v>0</v>
      </c>
      <c r="D3977" s="182" t="s">
        <v>445</v>
      </c>
      <c r="E3977" s="195" t="s">
        <v>7659</v>
      </c>
      <c r="F3977" s="182" t="s">
        <v>7660</v>
      </c>
      <c r="G3977" s="196">
        <f>'6. Staff time'!Z154</f>
        <v>0</v>
      </c>
    </row>
    <row r="3978" spans="1:7" x14ac:dyDescent="0.3">
      <c r="A3978" s="181">
        <v>3977</v>
      </c>
      <c r="B3978" s="181" t="str">
        <f t="shared" si="86"/>
        <v>0-6.23-4</v>
      </c>
      <c r="C3978" s="182">
        <f>'1. General information'!$R$8</f>
        <v>0</v>
      </c>
      <c r="D3978" s="182" t="s">
        <v>445</v>
      </c>
      <c r="E3978" s="195" t="s">
        <v>7661</v>
      </c>
      <c r="F3978" s="182" t="s">
        <v>7662</v>
      </c>
      <c r="G3978" s="196">
        <f>'6. Staff time'!Z155</f>
        <v>0</v>
      </c>
    </row>
    <row r="3979" spans="1:7" x14ac:dyDescent="0.3">
      <c r="A3979" s="181">
        <v>3978</v>
      </c>
      <c r="B3979" s="181" t="str">
        <f t="shared" si="86"/>
        <v>0-6.23-5</v>
      </c>
      <c r="C3979" s="182">
        <f>'1. General information'!$R$8</f>
        <v>0</v>
      </c>
      <c r="D3979" s="182" t="s">
        <v>445</v>
      </c>
      <c r="E3979" s="195" t="s">
        <v>7663</v>
      </c>
      <c r="F3979" s="182" t="s">
        <v>7664</v>
      </c>
      <c r="G3979" s="196">
        <f>'6. Staff time'!Z156</f>
        <v>0</v>
      </c>
    </row>
    <row r="3980" spans="1:7" x14ac:dyDescent="0.3">
      <c r="A3980" s="181">
        <v>3979</v>
      </c>
      <c r="B3980" s="181" t="str">
        <f t="shared" si="86"/>
        <v>0-6.23-6</v>
      </c>
      <c r="C3980" s="182">
        <f>'1. General information'!$R$8</f>
        <v>0</v>
      </c>
      <c r="D3980" s="182" t="s">
        <v>445</v>
      </c>
      <c r="E3980" s="195" t="s">
        <v>7665</v>
      </c>
      <c r="F3980" s="182" t="s">
        <v>7666</v>
      </c>
      <c r="G3980" s="196">
        <f>'6. Staff time'!Z157</f>
        <v>0</v>
      </c>
    </row>
    <row r="3981" spans="1:7" x14ac:dyDescent="0.3">
      <c r="A3981" s="181">
        <v>3980</v>
      </c>
      <c r="B3981" s="181" t="str">
        <f t="shared" si="86"/>
        <v>0-6.23-7</v>
      </c>
      <c r="C3981" s="182">
        <f>'1. General information'!$R$8</f>
        <v>0</v>
      </c>
      <c r="D3981" s="182" t="s">
        <v>445</v>
      </c>
      <c r="E3981" s="195" t="s">
        <v>7667</v>
      </c>
      <c r="F3981" s="182" t="s">
        <v>7668</v>
      </c>
      <c r="G3981" s="196">
        <f>'6. Staff time'!Z158</f>
        <v>0</v>
      </c>
    </row>
    <row r="3982" spans="1:7" x14ac:dyDescent="0.3">
      <c r="A3982" s="181">
        <v>3981</v>
      </c>
      <c r="B3982" s="181" t="str">
        <f t="shared" si="86"/>
        <v>0-6.23-8</v>
      </c>
      <c r="C3982" s="182">
        <f>'1. General information'!$R$8</f>
        <v>0</v>
      </c>
      <c r="D3982" s="182" t="s">
        <v>445</v>
      </c>
      <c r="E3982" s="195" t="s">
        <v>7669</v>
      </c>
      <c r="F3982" s="182" t="s">
        <v>7670</v>
      </c>
      <c r="G3982" s="196">
        <f>'6. Staff time'!Z159</f>
        <v>0</v>
      </c>
    </row>
    <row r="3983" spans="1:7" x14ac:dyDescent="0.3">
      <c r="A3983" s="181">
        <v>3982</v>
      </c>
      <c r="B3983" s="181" t="str">
        <f t="shared" si="86"/>
        <v>0-6.23-9</v>
      </c>
      <c r="C3983" s="182">
        <f>'1. General information'!$R$8</f>
        <v>0</v>
      </c>
      <c r="D3983" s="182" t="s">
        <v>445</v>
      </c>
      <c r="E3983" s="195" t="s">
        <v>7671</v>
      </c>
      <c r="F3983" s="182" t="s">
        <v>7672</v>
      </c>
      <c r="G3983" s="196">
        <f>'6. Staff time'!Z160</f>
        <v>0</v>
      </c>
    </row>
    <row r="3984" spans="1:7" x14ac:dyDescent="0.3">
      <c r="A3984" s="181">
        <v>3983</v>
      </c>
      <c r="B3984" s="181" t="str">
        <f t="shared" si="86"/>
        <v>0-6.23-10</v>
      </c>
      <c r="C3984" s="182">
        <f>'1. General information'!$R$8</f>
        <v>0</v>
      </c>
      <c r="D3984" s="182" t="s">
        <v>445</v>
      </c>
      <c r="E3984" s="195" t="s">
        <v>7673</v>
      </c>
      <c r="F3984" s="182" t="s">
        <v>7674</v>
      </c>
      <c r="G3984" s="196">
        <f>'6. Staff time'!Z161</f>
        <v>0</v>
      </c>
    </row>
    <row r="3985" spans="1:7" x14ac:dyDescent="0.3">
      <c r="A3985" s="181">
        <v>3984</v>
      </c>
      <c r="B3985" s="181" t="str">
        <f t="shared" si="86"/>
        <v>0-6.23-11</v>
      </c>
      <c r="C3985" s="182">
        <f>'1. General information'!$R$8</f>
        <v>0</v>
      </c>
      <c r="D3985" s="182" t="s">
        <v>445</v>
      </c>
      <c r="E3985" s="195" t="s">
        <v>7675</v>
      </c>
      <c r="F3985" s="182" t="s">
        <v>7676</v>
      </c>
      <c r="G3985" s="196">
        <f>'6. Staff time'!Z162</f>
        <v>0</v>
      </c>
    </row>
    <row r="3986" spans="1:7" x14ac:dyDescent="0.3">
      <c r="A3986" s="181">
        <v>3985</v>
      </c>
      <c r="B3986" s="181" t="str">
        <f t="shared" si="86"/>
        <v>0-6.23-12</v>
      </c>
      <c r="C3986" s="182">
        <f>'1. General information'!$R$8</f>
        <v>0</v>
      </c>
      <c r="D3986" s="182" t="s">
        <v>445</v>
      </c>
      <c r="E3986" s="195" t="s">
        <v>7677</v>
      </c>
      <c r="F3986" s="182" t="s">
        <v>7678</v>
      </c>
      <c r="G3986" s="196">
        <f>'6. Staff time'!Z163</f>
        <v>0</v>
      </c>
    </row>
    <row r="3987" spans="1:7" x14ac:dyDescent="0.3">
      <c r="A3987" s="181">
        <v>3986</v>
      </c>
      <c r="B3987" s="181" t="str">
        <f t="shared" si="86"/>
        <v>0-6.23-13</v>
      </c>
      <c r="C3987" s="182">
        <f>'1. General information'!$R$8</f>
        <v>0</v>
      </c>
      <c r="D3987" s="182" t="s">
        <v>445</v>
      </c>
      <c r="E3987" s="195" t="s">
        <v>7679</v>
      </c>
      <c r="F3987" s="182" t="s">
        <v>7680</v>
      </c>
      <c r="G3987" s="196">
        <f>'6. Staff time'!Z164</f>
        <v>0</v>
      </c>
    </row>
    <row r="3988" spans="1:7" x14ac:dyDescent="0.3">
      <c r="A3988" s="181">
        <v>3987</v>
      </c>
      <c r="B3988" s="181" t="str">
        <f t="shared" si="86"/>
        <v>0-6.23-14</v>
      </c>
      <c r="C3988" s="182">
        <f>'1. General information'!$R$8</f>
        <v>0</v>
      </c>
      <c r="D3988" s="182" t="s">
        <v>445</v>
      </c>
      <c r="E3988" s="195" t="s">
        <v>7681</v>
      </c>
      <c r="F3988" s="182" t="s">
        <v>7682</v>
      </c>
      <c r="G3988" s="196">
        <f>'6. Staff time'!Z165</f>
        <v>0</v>
      </c>
    </row>
    <row r="3989" spans="1:7" x14ac:dyDescent="0.3">
      <c r="A3989" s="181">
        <v>3988</v>
      </c>
      <c r="B3989" s="181" t="str">
        <f t="shared" si="86"/>
        <v>0-6.23-15</v>
      </c>
      <c r="C3989" s="182">
        <f>'1. General information'!$R$8</f>
        <v>0</v>
      </c>
      <c r="D3989" s="182" t="s">
        <v>445</v>
      </c>
      <c r="E3989" s="195" t="s">
        <v>7683</v>
      </c>
      <c r="F3989" s="182" t="s">
        <v>7684</v>
      </c>
      <c r="G3989" s="196">
        <f>'6. Staff time'!Z166</f>
        <v>0</v>
      </c>
    </row>
    <row r="3990" spans="1:7" x14ac:dyDescent="0.3">
      <c r="A3990" s="181">
        <v>3989</v>
      </c>
      <c r="B3990" s="181" t="str">
        <f t="shared" si="86"/>
        <v>0-6.23-16</v>
      </c>
      <c r="C3990" s="182">
        <f>'1. General information'!$R$8</f>
        <v>0</v>
      </c>
      <c r="D3990" s="182" t="s">
        <v>445</v>
      </c>
      <c r="E3990" s="195" t="s">
        <v>7685</v>
      </c>
      <c r="F3990" s="182" t="s">
        <v>7686</v>
      </c>
      <c r="G3990" s="196">
        <f>'6. Staff time'!Z167</f>
        <v>0</v>
      </c>
    </row>
    <row r="3991" spans="1:7" x14ac:dyDescent="0.3">
      <c r="A3991" s="181">
        <v>3990</v>
      </c>
      <c r="B3991" s="181" t="str">
        <f t="shared" si="86"/>
        <v>0-6.23-17</v>
      </c>
      <c r="C3991" s="182">
        <f>'1. General information'!$R$8</f>
        <v>0</v>
      </c>
      <c r="D3991" s="182" t="s">
        <v>445</v>
      </c>
      <c r="E3991" s="195" t="s">
        <v>7687</v>
      </c>
      <c r="F3991" s="182" t="s">
        <v>7688</v>
      </c>
      <c r="G3991" s="196">
        <f>'6. Staff time'!Z168</f>
        <v>0</v>
      </c>
    </row>
    <row r="3992" spans="1:7" x14ac:dyDescent="0.3">
      <c r="A3992" s="181">
        <v>3991</v>
      </c>
      <c r="B3992" s="181" t="str">
        <f t="shared" si="86"/>
        <v>0-6.23-18</v>
      </c>
      <c r="C3992" s="182">
        <f>'1. General information'!$R$8</f>
        <v>0</v>
      </c>
      <c r="D3992" s="182" t="s">
        <v>445</v>
      </c>
      <c r="E3992" s="195" t="s">
        <v>7689</v>
      </c>
      <c r="F3992" s="182" t="s">
        <v>7690</v>
      </c>
      <c r="G3992" s="196">
        <f>'6. Staff time'!Z169</f>
        <v>0</v>
      </c>
    </row>
    <row r="3993" spans="1:7" x14ac:dyDescent="0.3">
      <c r="A3993" s="181">
        <v>3992</v>
      </c>
      <c r="B3993" s="181" t="str">
        <f t="shared" si="86"/>
        <v>0-6.23-19</v>
      </c>
      <c r="C3993" s="182">
        <f>'1. General information'!$R$8</f>
        <v>0</v>
      </c>
      <c r="D3993" s="182" t="s">
        <v>445</v>
      </c>
      <c r="E3993" s="195" t="s">
        <v>7691</v>
      </c>
      <c r="F3993" s="182" t="s">
        <v>7692</v>
      </c>
      <c r="G3993" s="196">
        <f>'6. Staff time'!Z170</f>
        <v>0</v>
      </c>
    </row>
    <row r="3994" spans="1:7" x14ac:dyDescent="0.3">
      <c r="A3994" s="181">
        <v>3993</v>
      </c>
      <c r="B3994" s="181" t="str">
        <f t="shared" si="86"/>
        <v>0-6.23-20</v>
      </c>
      <c r="C3994" s="182">
        <f>'1. General information'!$R$8</f>
        <v>0</v>
      </c>
      <c r="D3994" s="182" t="s">
        <v>445</v>
      </c>
      <c r="E3994" s="195" t="s">
        <v>7693</v>
      </c>
      <c r="F3994" s="182" t="s">
        <v>7694</v>
      </c>
      <c r="G3994" s="196">
        <f>'6. Staff time'!Z171</f>
        <v>0</v>
      </c>
    </row>
    <row r="3995" spans="1:7" x14ac:dyDescent="0.3">
      <c r="A3995" s="181">
        <v>3994</v>
      </c>
      <c r="B3995" s="181" t="str">
        <f t="shared" si="86"/>
        <v>0-6.23-21</v>
      </c>
      <c r="C3995" s="182">
        <f>'1. General information'!$R$8</f>
        <v>0</v>
      </c>
      <c r="D3995" s="182" t="s">
        <v>445</v>
      </c>
      <c r="E3995" s="195" t="s">
        <v>7695</v>
      </c>
      <c r="F3995" s="182" t="s">
        <v>7696</v>
      </c>
      <c r="G3995" s="196">
        <f>'6. Staff time'!Z172</f>
        <v>0</v>
      </c>
    </row>
    <row r="3996" spans="1:7" x14ac:dyDescent="0.3">
      <c r="A3996" s="181">
        <v>3995</v>
      </c>
      <c r="B3996" s="181" t="str">
        <f t="shared" si="86"/>
        <v>0-6.23-22</v>
      </c>
      <c r="C3996" s="182">
        <f>'1. General information'!$R$8</f>
        <v>0</v>
      </c>
      <c r="D3996" s="182" t="s">
        <v>445</v>
      </c>
      <c r="E3996" s="195" t="s">
        <v>7697</v>
      </c>
      <c r="F3996" s="182" t="s">
        <v>7698</v>
      </c>
      <c r="G3996" s="196">
        <f>'6. Staff time'!Z173</f>
        <v>0</v>
      </c>
    </row>
    <row r="3997" spans="1:7" x14ac:dyDescent="0.3">
      <c r="A3997" s="181">
        <v>3996</v>
      </c>
      <c r="B3997" s="181" t="str">
        <f t="shared" si="86"/>
        <v>0-6.23-23</v>
      </c>
      <c r="C3997" s="182">
        <f>'1. General information'!$R$8</f>
        <v>0</v>
      </c>
      <c r="D3997" s="182" t="s">
        <v>445</v>
      </c>
      <c r="E3997" s="195" t="s">
        <v>7699</v>
      </c>
      <c r="F3997" s="182" t="s">
        <v>7700</v>
      </c>
      <c r="G3997" s="196">
        <f>'6. Staff time'!Z174</f>
        <v>0</v>
      </c>
    </row>
    <row r="3998" spans="1:7" x14ac:dyDescent="0.3">
      <c r="A3998" s="181">
        <v>3997</v>
      </c>
      <c r="B3998" s="181" t="str">
        <f t="shared" si="86"/>
        <v>0-6.23-24</v>
      </c>
      <c r="C3998" s="182">
        <f>'1. General information'!$R$8</f>
        <v>0</v>
      </c>
      <c r="D3998" s="182" t="s">
        <v>445</v>
      </c>
      <c r="E3998" s="195" t="s">
        <v>7701</v>
      </c>
      <c r="F3998" s="182" t="s">
        <v>7702</v>
      </c>
      <c r="G3998" s="196">
        <f>'6. Staff time'!Z175</f>
        <v>0</v>
      </c>
    </row>
    <row r="3999" spans="1:7" x14ac:dyDescent="0.3">
      <c r="A3999" s="181">
        <v>3998</v>
      </c>
      <c r="B3999" s="181" t="str">
        <f t="shared" si="86"/>
        <v>0-6.23-25</v>
      </c>
      <c r="C3999" s="182">
        <f>'1. General information'!$R$8</f>
        <v>0</v>
      </c>
      <c r="D3999" s="182" t="s">
        <v>445</v>
      </c>
      <c r="E3999" s="195" t="s">
        <v>7703</v>
      </c>
      <c r="F3999" s="182" t="s">
        <v>7704</v>
      </c>
      <c r="G3999" s="196">
        <f>'6. Staff time'!Z176</f>
        <v>0</v>
      </c>
    </row>
    <row r="4000" spans="1:7" x14ac:dyDescent="0.3">
      <c r="A4000" s="181">
        <v>3999</v>
      </c>
      <c r="B4000" s="181" t="str">
        <f t="shared" si="86"/>
        <v>0-6.23-26</v>
      </c>
      <c r="C4000" s="182">
        <f>'1. General information'!$R$8</f>
        <v>0</v>
      </c>
      <c r="D4000" s="182" t="s">
        <v>445</v>
      </c>
      <c r="E4000" s="195" t="s">
        <v>7705</v>
      </c>
      <c r="F4000" s="182" t="s">
        <v>7706</v>
      </c>
      <c r="G4000" s="196">
        <f>'6. Staff time'!Z177</f>
        <v>0</v>
      </c>
    </row>
    <row r="4001" spans="1:7" x14ac:dyDescent="0.3">
      <c r="A4001" s="181">
        <v>4000</v>
      </c>
      <c r="B4001" s="181" t="str">
        <f t="shared" si="86"/>
        <v>0-6.23-27</v>
      </c>
      <c r="C4001" s="182">
        <f>'1. General information'!$R$8</f>
        <v>0</v>
      </c>
      <c r="D4001" s="182" t="s">
        <v>445</v>
      </c>
      <c r="E4001" s="195" t="s">
        <v>7707</v>
      </c>
      <c r="F4001" s="182" t="s">
        <v>7708</v>
      </c>
      <c r="G4001" s="196">
        <f>'6. Staff time'!Z178</f>
        <v>0</v>
      </c>
    </row>
    <row r="4002" spans="1:7" x14ac:dyDescent="0.3">
      <c r="A4002" s="181">
        <v>4001</v>
      </c>
      <c r="B4002" s="181" t="str">
        <f t="shared" si="86"/>
        <v>0-6.23-28</v>
      </c>
      <c r="C4002" s="182">
        <f>'1. General information'!$R$8</f>
        <v>0</v>
      </c>
      <c r="D4002" s="182" t="s">
        <v>445</v>
      </c>
      <c r="E4002" s="195" t="s">
        <v>7709</v>
      </c>
      <c r="F4002" s="182" t="s">
        <v>7710</v>
      </c>
      <c r="G4002" s="196">
        <f>'6. Staff time'!Z179</f>
        <v>0</v>
      </c>
    </row>
    <row r="4003" spans="1:7" x14ac:dyDescent="0.3">
      <c r="A4003" s="181">
        <v>4002</v>
      </c>
      <c r="B4003" s="181" t="str">
        <f t="shared" si="86"/>
        <v>0-6.23-29</v>
      </c>
      <c r="C4003" s="182">
        <f>'1. General information'!$R$8</f>
        <v>0</v>
      </c>
      <c r="D4003" s="182" t="s">
        <v>445</v>
      </c>
      <c r="E4003" s="195" t="s">
        <v>7711</v>
      </c>
      <c r="F4003" s="182" t="s">
        <v>7712</v>
      </c>
      <c r="G4003" s="196">
        <f>'6. Staff time'!Z180</f>
        <v>0</v>
      </c>
    </row>
    <row r="4004" spans="1:7" x14ac:dyDescent="0.3">
      <c r="A4004" s="181">
        <v>4003</v>
      </c>
      <c r="B4004" s="181" t="str">
        <f t="shared" si="86"/>
        <v>0-6.23-30</v>
      </c>
      <c r="C4004" s="182">
        <f>'1. General information'!$R$8</f>
        <v>0</v>
      </c>
      <c r="D4004" s="182" t="s">
        <v>445</v>
      </c>
      <c r="E4004" s="195" t="s">
        <v>7713</v>
      </c>
      <c r="F4004" s="182" t="s">
        <v>7714</v>
      </c>
      <c r="G4004" s="196">
        <f>'6. Staff time'!Z181</f>
        <v>0</v>
      </c>
    </row>
    <row r="4005" spans="1:7" x14ac:dyDescent="0.3">
      <c r="A4005" s="181">
        <v>4004</v>
      </c>
      <c r="B4005" s="181" t="str">
        <f t="shared" si="86"/>
        <v>0-6.23-31</v>
      </c>
      <c r="C4005" s="182">
        <f>'1. General information'!$R$8</f>
        <v>0</v>
      </c>
      <c r="D4005" s="182" t="s">
        <v>445</v>
      </c>
      <c r="E4005" s="195" t="s">
        <v>7715</v>
      </c>
      <c r="F4005" s="182" t="s">
        <v>7716</v>
      </c>
      <c r="G4005" s="196">
        <f>'6. Staff time'!Z182</f>
        <v>0</v>
      </c>
    </row>
    <row r="4006" spans="1:7" x14ac:dyDescent="0.3">
      <c r="A4006" s="181">
        <v>4005</v>
      </c>
      <c r="B4006" s="181" t="str">
        <f t="shared" si="86"/>
        <v>0-6.23-32</v>
      </c>
      <c r="C4006" s="182">
        <f>'1. General information'!$R$8</f>
        <v>0</v>
      </c>
      <c r="D4006" s="182" t="s">
        <v>445</v>
      </c>
      <c r="E4006" s="195" t="s">
        <v>7717</v>
      </c>
      <c r="F4006" s="182" t="s">
        <v>7718</v>
      </c>
      <c r="G4006" s="196">
        <f>'6. Staff time'!Z183</f>
        <v>0</v>
      </c>
    </row>
    <row r="4007" spans="1:7" x14ac:dyDescent="0.3">
      <c r="A4007" s="181">
        <v>4006</v>
      </c>
      <c r="B4007" s="181" t="str">
        <f t="shared" si="86"/>
        <v>0-6.23-33</v>
      </c>
      <c r="C4007" s="182">
        <f>'1. General information'!$R$8</f>
        <v>0</v>
      </c>
      <c r="D4007" s="182" t="s">
        <v>445</v>
      </c>
      <c r="E4007" s="195" t="s">
        <v>7719</v>
      </c>
      <c r="F4007" s="182" t="s">
        <v>7720</v>
      </c>
      <c r="G4007" s="196">
        <f>'6. Staff time'!Z184</f>
        <v>0</v>
      </c>
    </row>
    <row r="4008" spans="1:7" x14ac:dyDescent="0.3">
      <c r="A4008" s="181">
        <v>4007</v>
      </c>
      <c r="B4008" s="181" t="str">
        <f t="shared" si="86"/>
        <v>0-6.23-34</v>
      </c>
      <c r="C4008" s="182">
        <f>'1. General information'!$R$8</f>
        <v>0</v>
      </c>
      <c r="D4008" s="182" t="s">
        <v>445</v>
      </c>
      <c r="E4008" s="195" t="s">
        <v>7721</v>
      </c>
      <c r="F4008" s="182" t="s">
        <v>7722</v>
      </c>
      <c r="G4008" s="196">
        <f>'6. Staff time'!Z185</f>
        <v>0</v>
      </c>
    </row>
    <row r="4009" spans="1:7" x14ac:dyDescent="0.3">
      <c r="A4009" s="181">
        <v>4008</v>
      </c>
      <c r="B4009" s="181" t="str">
        <f t="shared" si="86"/>
        <v>0-6.23-35</v>
      </c>
      <c r="C4009" s="182">
        <f>'1. General information'!$R$8</f>
        <v>0</v>
      </c>
      <c r="D4009" s="182" t="s">
        <v>445</v>
      </c>
      <c r="E4009" s="195" t="s">
        <v>7723</v>
      </c>
      <c r="F4009" s="182" t="s">
        <v>7724</v>
      </c>
      <c r="G4009" s="196">
        <f>'6. Staff time'!Z186</f>
        <v>0</v>
      </c>
    </row>
    <row r="4010" spans="1:7" x14ac:dyDescent="0.3">
      <c r="A4010" s="181">
        <v>4009</v>
      </c>
      <c r="B4010" s="181" t="str">
        <f t="shared" si="86"/>
        <v>0-6.23-36</v>
      </c>
      <c r="C4010" s="182">
        <f>'1. General information'!$R$8</f>
        <v>0</v>
      </c>
      <c r="D4010" s="182" t="s">
        <v>445</v>
      </c>
      <c r="E4010" s="195" t="s">
        <v>7725</v>
      </c>
      <c r="F4010" s="182" t="s">
        <v>7726</v>
      </c>
      <c r="G4010" s="196">
        <f>'6. Staff time'!Z187</f>
        <v>0</v>
      </c>
    </row>
    <row r="4011" spans="1:7" x14ac:dyDescent="0.3">
      <c r="A4011" s="181">
        <v>4010</v>
      </c>
      <c r="B4011" s="181" t="str">
        <f t="shared" si="86"/>
        <v>0-6.23-37</v>
      </c>
      <c r="C4011" s="182">
        <f>'1. General information'!$R$8</f>
        <v>0</v>
      </c>
      <c r="D4011" s="182" t="s">
        <v>445</v>
      </c>
      <c r="E4011" s="195" t="s">
        <v>7727</v>
      </c>
      <c r="F4011" s="182" t="s">
        <v>7728</v>
      </c>
      <c r="G4011" s="196">
        <f>'6. Staff time'!Z188</f>
        <v>0</v>
      </c>
    </row>
    <row r="4012" spans="1:7" x14ac:dyDescent="0.3">
      <c r="A4012" s="181">
        <v>4011</v>
      </c>
      <c r="B4012" s="181" t="str">
        <f t="shared" si="86"/>
        <v>0-6.23-38</v>
      </c>
      <c r="C4012" s="182">
        <f>'1. General information'!$R$8</f>
        <v>0</v>
      </c>
      <c r="D4012" s="182" t="s">
        <v>445</v>
      </c>
      <c r="E4012" s="195" t="s">
        <v>7729</v>
      </c>
      <c r="F4012" s="182" t="s">
        <v>7730</v>
      </c>
      <c r="G4012" s="196">
        <f>'6. Staff time'!Z189</f>
        <v>0</v>
      </c>
    </row>
    <row r="4013" spans="1:7" x14ac:dyDescent="0.3">
      <c r="A4013" s="181">
        <v>4012</v>
      </c>
      <c r="B4013" s="181" t="str">
        <f t="shared" si="86"/>
        <v>0-6.23-39</v>
      </c>
      <c r="C4013" s="182">
        <f>'1. General information'!$R$8</f>
        <v>0</v>
      </c>
      <c r="D4013" s="182" t="s">
        <v>445</v>
      </c>
      <c r="E4013" s="195" t="s">
        <v>7731</v>
      </c>
      <c r="F4013" s="182" t="s">
        <v>7732</v>
      </c>
      <c r="G4013" s="196">
        <f>'6. Staff time'!Z190</f>
        <v>0</v>
      </c>
    </row>
    <row r="4014" spans="1:7" x14ac:dyDescent="0.3">
      <c r="A4014" s="181">
        <v>4013</v>
      </c>
      <c r="B4014" s="181" t="str">
        <f t="shared" si="86"/>
        <v>0-6.23-40</v>
      </c>
      <c r="C4014" s="182">
        <f>'1. General information'!$R$8</f>
        <v>0</v>
      </c>
      <c r="D4014" s="182" t="s">
        <v>445</v>
      </c>
      <c r="E4014" s="195" t="s">
        <v>7733</v>
      </c>
      <c r="F4014" s="182" t="s">
        <v>7734</v>
      </c>
      <c r="G4014" s="196">
        <f>'6. Staff time'!Z191</f>
        <v>0</v>
      </c>
    </row>
    <row r="4015" spans="1:7" x14ac:dyDescent="0.3">
      <c r="A4015" s="181">
        <v>4014</v>
      </c>
      <c r="B4015" s="181" t="str">
        <f t="shared" si="86"/>
        <v>0-6.23-41</v>
      </c>
      <c r="C4015" s="182">
        <f>'1. General information'!$R$8</f>
        <v>0</v>
      </c>
      <c r="D4015" s="182" t="s">
        <v>445</v>
      </c>
      <c r="E4015" s="195" t="s">
        <v>7735</v>
      </c>
      <c r="F4015" s="182" t="s">
        <v>7736</v>
      </c>
      <c r="G4015" s="196">
        <f>'6. Staff time'!Z192</f>
        <v>0</v>
      </c>
    </row>
    <row r="4016" spans="1:7" x14ac:dyDescent="0.3">
      <c r="A4016" s="181">
        <v>4015</v>
      </c>
      <c r="B4016" s="181" t="str">
        <f t="shared" si="86"/>
        <v>0-6.23-42</v>
      </c>
      <c r="C4016" s="182">
        <f>'1. General information'!$R$8</f>
        <v>0</v>
      </c>
      <c r="D4016" s="182" t="s">
        <v>445</v>
      </c>
      <c r="E4016" s="195" t="s">
        <v>7737</v>
      </c>
      <c r="F4016" s="182" t="s">
        <v>7738</v>
      </c>
      <c r="G4016" s="196">
        <f>'6. Staff time'!Z193</f>
        <v>0</v>
      </c>
    </row>
    <row r="4017" spans="1:7" x14ac:dyDescent="0.3">
      <c r="A4017" s="181">
        <v>4016</v>
      </c>
      <c r="B4017" s="181" t="str">
        <f t="shared" si="86"/>
        <v>0-6.23-43</v>
      </c>
      <c r="C4017" s="182">
        <f>'1. General information'!$R$8</f>
        <v>0</v>
      </c>
      <c r="D4017" s="182" t="s">
        <v>445</v>
      </c>
      <c r="E4017" s="195" t="s">
        <v>7739</v>
      </c>
      <c r="F4017" s="182" t="s">
        <v>7740</v>
      </c>
      <c r="G4017" s="196">
        <f>'6. Staff time'!Z194</f>
        <v>0</v>
      </c>
    </row>
    <row r="4018" spans="1:7" x14ac:dyDescent="0.3">
      <c r="A4018" s="181">
        <v>4017</v>
      </c>
      <c r="B4018" s="181" t="str">
        <f t="shared" si="86"/>
        <v>0-6.23-44</v>
      </c>
      <c r="C4018" s="182">
        <f>'1. General information'!$R$8</f>
        <v>0</v>
      </c>
      <c r="D4018" s="182" t="s">
        <v>445</v>
      </c>
      <c r="E4018" s="195" t="s">
        <v>7741</v>
      </c>
      <c r="F4018" s="182" t="s">
        <v>7742</v>
      </c>
      <c r="G4018" s="196">
        <f>'6. Staff time'!Z195</f>
        <v>0</v>
      </c>
    </row>
    <row r="4019" spans="1:7" x14ac:dyDescent="0.3">
      <c r="A4019" s="181">
        <v>4018</v>
      </c>
      <c r="B4019" s="181" t="str">
        <f t="shared" si="86"/>
        <v>0-6.23-45</v>
      </c>
      <c r="C4019" s="182">
        <f>'1. General information'!$R$8</f>
        <v>0</v>
      </c>
      <c r="D4019" s="182" t="s">
        <v>445</v>
      </c>
      <c r="E4019" s="195" t="s">
        <v>7743</v>
      </c>
      <c r="F4019" s="182" t="s">
        <v>7744</v>
      </c>
      <c r="G4019" s="196">
        <f>'6. Staff time'!Z196</f>
        <v>0</v>
      </c>
    </row>
    <row r="4020" spans="1:7" x14ac:dyDescent="0.3">
      <c r="A4020" s="181">
        <v>4019</v>
      </c>
      <c r="B4020" s="181" t="str">
        <f t="shared" ref="B4020:B4083" si="87">CONCATENATE(LEFT(C4020,2),"-",E4020)</f>
        <v>0-6.23-46</v>
      </c>
      <c r="C4020" s="182">
        <f>'1. General information'!$R$8</f>
        <v>0</v>
      </c>
      <c r="D4020" s="182" t="s">
        <v>445</v>
      </c>
      <c r="E4020" s="195" t="s">
        <v>7745</v>
      </c>
      <c r="F4020" s="182" t="s">
        <v>7746</v>
      </c>
      <c r="G4020" s="196">
        <f>'6. Staff time'!Z197</f>
        <v>0</v>
      </c>
    </row>
    <row r="4021" spans="1:7" x14ac:dyDescent="0.3">
      <c r="A4021" s="181">
        <v>4020</v>
      </c>
      <c r="B4021" s="181" t="str">
        <f t="shared" si="87"/>
        <v>0-6.23-47</v>
      </c>
      <c r="C4021" s="182">
        <f>'1. General information'!$R$8</f>
        <v>0</v>
      </c>
      <c r="D4021" s="182" t="s">
        <v>445</v>
      </c>
      <c r="E4021" s="195" t="s">
        <v>7747</v>
      </c>
      <c r="F4021" s="182" t="s">
        <v>7748</v>
      </c>
      <c r="G4021" s="196">
        <f>'6. Staff time'!Z198</f>
        <v>0</v>
      </c>
    </row>
    <row r="4022" spans="1:7" x14ac:dyDescent="0.3">
      <c r="A4022" s="181">
        <v>4021</v>
      </c>
      <c r="B4022" s="181" t="str">
        <f t="shared" si="87"/>
        <v>0-6.23-48</v>
      </c>
      <c r="C4022" s="182">
        <f>'1. General information'!$R$8</f>
        <v>0</v>
      </c>
      <c r="D4022" s="182" t="s">
        <v>445</v>
      </c>
      <c r="E4022" s="195" t="s">
        <v>7749</v>
      </c>
      <c r="F4022" s="182" t="s">
        <v>7750</v>
      </c>
      <c r="G4022" s="196">
        <f>'6. Staff time'!Z199</f>
        <v>0</v>
      </c>
    </row>
    <row r="4023" spans="1:7" x14ac:dyDescent="0.3">
      <c r="A4023" s="181">
        <v>4022</v>
      </c>
      <c r="B4023" s="181" t="str">
        <f t="shared" si="87"/>
        <v>0-6.23-49</v>
      </c>
      <c r="C4023" s="182">
        <f>'1. General information'!$R$8</f>
        <v>0</v>
      </c>
      <c r="D4023" s="182" t="s">
        <v>445</v>
      </c>
      <c r="E4023" s="195" t="s">
        <v>7751</v>
      </c>
      <c r="F4023" s="182" t="s">
        <v>7752</v>
      </c>
      <c r="G4023" s="196">
        <f>'6. Staff time'!Z200</f>
        <v>0</v>
      </c>
    </row>
    <row r="4024" spans="1:7" x14ac:dyDescent="0.3">
      <c r="A4024" s="181">
        <v>4023</v>
      </c>
      <c r="B4024" s="181" t="str">
        <f t="shared" si="87"/>
        <v>0-6.23-50</v>
      </c>
      <c r="C4024" s="182">
        <f>'1. General information'!$R$8</f>
        <v>0</v>
      </c>
      <c r="D4024" s="182" t="s">
        <v>445</v>
      </c>
      <c r="E4024" s="195" t="s">
        <v>7753</v>
      </c>
      <c r="F4024" s="182" t="s">
        <v>7754</v>
      </c>
      <c r="G4024" s="196">
        <f>'6. Staff time'!Z201</f>
        <v>0</v>
      </c>
    </row>
    <row r="4025" spans="1:7" x14ac:dyDescent="0.3">
      <c r="A4025" s="181">
        <v>4024</v>
      </c>
      <c r="B4025" s="181" t="str">
        <f t="shared" si="87"/>
        <v>0-6.23-51</v>
      </c>
      <c r="C4025" s="182">
        <f>'1. General information'!$R$8</f>
        <v>0</v>
      </c>
      <c r="D4025" s="182" t="s">
        <v>445</v>
      </c>
      <c r="E4025" s="195" t="s">
        <v>7755</v>
      </c>
      <c r="F4025" s="182" t="s">
        <v>7756</v>
      </c>
      <c r="G4025" s="196">
        <f>'6. Staff time'!Z202</f>
        <v>0</v>
      </c>
    </row>
    <row r="4026" spans="1:7" x14ac:dyDescent="0.3">
      <c r="A4026" s="181">
        <v>4025</v>
      </c>
      <c r="B4026" s="181" t="str">
        <f t="shared" si="87"/>
        <v>0-6.23-52</v>
      </c>
      <c r="C4026" s="182">
        <f>'1. General information'!$R$8</f>
        <v>0</v>
      </c>
      <c r="D4026" s="182" t="s">
        <v>445</v>
      </c>
      <c r="E4026" s="195" t="s">
        <v>7757</v>
      </c>
      <c r="F4026" s="182" t="s">
        <v>7758</v>
      </c>
      <c r="G4026" s="196">
        <f>'6. Staff time'!Z203</f>
        <v>0</v>
      </c>
    </row>
    <row r="4027" spans="1:7" x14ac:dyDescent="0.3">
      <c r="A4027" s="181">
        <v>4026</v>
      </c>
      <c r="B4027" s="181" t="str">
        <f t="shared" si="87"/>
        <v>0-6.23-53</v>
      </c>
      <c r="C4027" s="182">
        <f>'1. General information'!$R$8</f>
        <v>0</v>
      </c>
      <c r="D4027" s="182" t="s">
        <v>445</v>
      </c>
      <c r="E4027" s="195" t="s">
        <v>7759</v>
      </c>
      <c r="F4027" s="182" t="s">
        <v>7760</v>
      </c>
      <c r="G4027" s="196">
        <f>'6. Staff time'!Z204</f>
        <v>0</v>
      </c>
    </row>
    <row r="4028" spans="1:7" x14ac:dyDescent="0.3">
      <c r="A4028" s="181">
        <v>4027</v>
      </c>
      <c r="B4028" s="181" t="str">
        <f t="shared" si="87"/>
        <v>0-6.23-54</v>
      </c>
      <c r="C4028" s="182">
        <f>'1. General information'!$R$8</f>
        <v>0</v>
      </c>
      <c r="D4028" s="182" t="s">
        <v>445</v>
      </c>
      <c r="E4028" s="195" t="s">
        <v>7761</v>
      </c>
      <c r="F4028" s="182" t="s">
        <v>7762</v>
      </c>
      <c r="G4028" s="196">
        <f>'6. Staff time'!Z205</f>
        <v>0</v>
      </c>
    </row>
    <row r="4029" spans="1:7" x14ac:dyDescent="0.3">
      <c r="A4029" s="181">
        <v>4028</v>
      </c>
      <c r="B4029" s="181" t="str">
        <f t="shared" si="87"/>
        <v>0-6.23-55</v>
      </c>
      <c r="C4029" s="182">
        <f>'1. General information'!$R$8</f>
        <v>0</v>
      </c>
      <c r="D4029" s="182" t="s">
        <v>445</v>
      </c>
      <c r="E4029" s="195" t="s">
        <v>7763</v>
      </c>
      <c r="F4029" s="182" t="s">
        <v>7764</v>
      </c>
      <c r="G4029" s="196">
        <f>'6. Staff time'!Z206</f>
        <v>0</v>
      </c>
    </row>
    <row r="4030" spans="1:7" x14ac:dyDescent="0.3">
      <c r="A4030" s="181">
        <v>4029</v>
      </c>
      <c r="B4030" s="181" t="str">
        <f t="shared" si="87"/>
        <v>0-6.23-56</v>
      </c>
      <c r="C4030" s="182">
        <f>'1. General information'!$R$8</f>
        <v>0</v>
      </c>
      <c r="D4030" s="182" t="s">
        <v>445</v>
      </c>
      <c r="E4030" s="195" t="s">
        <v>7765</v>
      </c>
      <c r="F4030" s="182" t="s">
        <v>7766</v>
      </c>
      <c r="G4030" s="196">
        <f>'6. Staff time'!Z207</f>
        <v>0</v>
      </c>
    </row>
    <row r="4031" spans="1:7" x14ac:dyDescent="0.3">
      <c r="A4031" s="181">
        <v>4030</v>
      </c>
      <c r="B4031" s="181" t="str">
        <f t="shared" si="87"/>
        <v>0-6.23-57</v>
      </c>
      <c r="C4031" s="182">
        <f>'1. General information'!$R$8</f>
        <v>0</v>
      </c>
      <c r="D4031" s="182" t="s">
        <v>445</v>
      </c>
      <c r="E4031" s="195" t="s">
        <v>7767</v>
      </c>
      <c r="F4031" s="182" t="s">
        <v>7768</v>
      </c>
      <c r="G4031" s="196">
        <f>'6. Staff time'!Z208</f>
        <v>0</v>
      </c>
    </row>
    <row r="4032" spans="1:7" x14ac:dyDescent="0.3">
      <c r="A4032" s="181">
        <v>4031</v>
      </c>
      <c r="B4032" s="181" t="str">
        <f t="shared" si="87"/>
        <v>0-6.23-58</v>
      </c>
      <c r="C4032" s="182">
        <f>'1. General information'!$R$8</f>
        <v>0</v>
      </c>
      <c r="D4032" s="182" t="s">
        <v>445</v>
      </c>
      <c r="E4032" s="195" t="s">
        <v>7769</v>
      </c>
      <c r="F4032" s="182" t="s">
        <v>7770</v>
      </c>
      <c r="G4032" s="196">
        <f>'6. Staff time'!Z209</f>
        <v>0</v>
      </c>
    </row>
    <row r="4033" spans="1:7" x14ac:dyDescent="0.3">
      <c r="A4033" s="181">
        <v>4032</v>
      </c>
      <c r="B4033" s="181" t="str">
        <f t="shared" si="87"/>
        <v>0-6.23-59</v>
      </c>
      <c r="C4033" s="182">
        <f>'1. General information'!$R$8</f>
        <v>0</v>
      </c>
      <c r="D4033" s="182" t="s">
        <v>445</v>
      </c>
      <c r="E4033" s="195" t="s">
        <v>7771</v>
      </c>
      <c r="F4033" s="182" t="s">
        <v>7772</v>
      </c>
      <c r="G4033" s="196">
        <f>'6. Staff time'!Z210</f>
        <v>0</v>
      </c>
    </row>
    <row r="4034" spans="1:7" x14ac:dyDescent="0.3">
      <c r="A4034" s="181">
        <v>4033</v>
      </c>
      <c r="B4034" s="181" t="str">
        <f t="shared" si="87"/>
        <v>0-6.23-60</v>
      </c>
      <c r="C4034" s="182">
        <f>'1. General information'!$R$8</f>
        <v>0</v>
      </c>
      <c r="D4034" s="182" t="s">
        <v>445</v>
      </c>
      <c r="E4034" s="195" t="s">
        <v>7773</v>
      </c>
      <c r="F4034" s="182" t="s">
        <v>7774</v>
      </c>
      <c r="G4034" s="196">
        <f>'6. Staff time'!Z211</f>
        <v>0</v>
      </c>
    </row>
    <row r="4035" spans="1:7" x14ac:dyDescent="0.3">
      <c r="A4035" s="181">
        <v>4034</v>
      </c>
      <c r="B4035" s="181" t="str">
        <f t="shared" si="87"/>
        <v>0-6.23-61</v>
      </c>
      <c r="C4035" s="182">
        <f>'1. General information'!$R$8</f>
        <v>0</v>
      </c>
      <c r="D4035" s="182" t="s">
        <v>445</v>
      </c>
      <c r="E4035" s="195" t="s">
        <v>7775</v>
      </c>
      <c r="F4035" s="182" t="s">
        <v>7776</v>
      </c>
      <c r="G4035" s="196">
        <f>'6. Staff time'!Z212</f>
        <v>0</v>
      </c>
    </row>
    <row r="4036" spans="1:7" x14ac:dyDescent="0.3">
      <c r="A4036" s="181">
        <v>4035</v>
      </c>
      <c r="B4036" s="181" t="str">
        <f t="shared" si="87"/>
        <v>0-6.23-62</v>
      </c>
      <c r="C4036" s="182">
        <f>'1. General information'!$R$8</f>
        <v>0</v>
      </c>
      <c r="D4036" s="182" t="s">
        <v>445</v>
      </c>
      <c r="E4036" s="195" t="s">
        <v>7777</v>
      </c>
      <c r="F4036" s="182" t="s">
        <v>7778</v>
      </c>
      <c r="G4036" s="196">
        <f>'6. Staff time'!Z213</f>
        <v>0</v>
      </c>
    </row>
    <row r="4037" spans="1:7" x14ac:dyDescent="0.3">
      <c r="A4037" s="181">
        <v>4036</v>
      </c>
      <c r="B4037" s="181" t="str">
        <f t="shared" si="87"/>
        <v>0-6.23-63</v>
      </c>
      <c r="C4037" s="182">
        <f>'1. General information'!$R$8</f>
        <v>0</v>
      </c>
      <c r="D4037" s="182" t="s">
        <v>445</v>
      </c>
      <c r="E4037" s="195" t="s">
        <v>7779</v>
      </c>
      <c r="F4037" s="182" t="s">
        <v>7780</v>
      </c>
      <c r="G4037" s="196">
        <f>'6. Staff time'!Z214</f>
        <v>0</v>
      </c>
    </row>
    <row r="4038" spans="1:7" x14ac:dyDescent="0.3">
      <c r="A4038" s="181">
        <v>4037</v>
      </c>
      <c r="B4038" s="181" t="str">
        <f t="shared" si="87"/>
        <v>0-6.23-64</v>
      </c>
      <c r="C4038" s="182">
        <f>'1. General information'!$R$8</f>
        <v>0</v>
      </c>
      <c r="D4038" s="182" t="s">
        <v>445</v>
      </c>
      <c r="E4038" s="195" t="s">
        <v>7781</v>
      </c>
      <c r="F4038" s="182" t="s">
        <v>7782</v>
      </c>
      <c r="G4038" s="196">
        <f>'6. Staff time'!Z215</f>
        <v>0</v>
      </c>
    </row>
    <row r="4039" spans="1:7" x14ac:dyDescent="0.3">
      <c r="A4039" s="181">
        <v>4038</v>
      </c>
      <c r="B4039" s="181" t="str">
        <f t="shared" si="87"/>
        <v>0-6.23-65</v>
      </c>
      <c r="C4039" s="182">
        <f>'1. General information'!$R$8</f>
        <v>0</v>
      </c>
      <c r="D4039" s="182" t="s">
        <v>445</v>
      </c>
      <c r="E4039" s="195" t="s">
        <v>7783</v>
      </c>
      <c r="F4039" s="182" t="s">
        <v>7784</v>
      </c>
      <c r="G4039" s="196">
        <f>'6. Staff time'!Z216</f>
        <v>0</v>
      </c>
    </row>
    <row r="4040" spans="1:7" x14ac:dyDescent="0.3">
      <c r="A4040" s="181">
        <v>4039</v>
      </c>
      <c r="B4040" s="181" t="str">
        <f t="shared" si="87"/>
        <v>0-6.23-66</v>
      </c>
      <c r="C4040" s="182">
        <f>'1. General information'!$R$8</f>
        <v>0</v>
      </c>
      <c r="D4040" s="182" t="s">
        <v>445</v>
      </c>
      <c r="E4040" s="195" t="s">
        <v>7785</v>
      </c>
      <c r="F4040" s="182" t="s">
        <v>7786</v>
      </c>
      <c r="G4040" s="196">
        <f>'6. Staff time'!Z217</f>
        <v>0</v>
      </c>
    </row>
    <row r="4041" spans="1:7" x14ac:dyDescent="0.3">
      <c r="A4041" s="181">
        <v>4040</v>
      </c>
      <c r="B4041" s="181" t="str">
        <f t="shared" si="87"/>
        <v>0-6.23-67</v>
      </c>
      <c r="C4041" s="182">
        <f>'1. General information'!$R$8</f>
        <v>0</v>
      </c>
      <c r="D4041" s="182" t="s">
        <v>445</v>
      </c>
      <c r="E4041" s="195" t="s">
        <v>7787</v>
      </c>
      <c r="F4041" s="182" t="s">
        <v>7788</v>
      </c>
      <c r="G4041" s="196">
        <f>'6. Staff time'!Z218</f>
        <v>0</v>
      </c>
    </row>
    <row r="4042" spans="1:7" x14ac:dyDescent="0.3">
      <c r="A4042" s="181">
        <v>4041</v>
      </c>
      <c r="B4042" s="181" t="str">
        <f t="shared" si="87"/>
        <v>0-6.23-68</v>
      </c>
      <c r="C4042" s="182">
        <f>'1. General information'!$R$8</f>
        <v>0</v>
      </c>
      <c r="D4042" s="182" t="s">
        <v>445</v>
      </c>
      <c r="E4042" s="195" t="s">
        <v>7789</v>
      </c>
      <c r="F4042" s="182" t="s">
        <v>7790</v>
      </c>
      <c r="G4042" s="196">
        <f>'6. Staff time'!Z219</f>
        <v>0</v>
      </c>
    </row>
    <row r="4043" spans="1:7" x14ac:dyDescent="0.3">
      <c r="A4043" s="181">
        <v>4042</v>
      </c>
      <c r="B4043" s="181" t="str">
        <f t="shared" si="87"/>
        <v>0-6.23-69</v>
      </c>
      <c r="C4043" s="182">
        <f>'1. General information'!$R$8</f>
        <v>0</v>
      </c>
      <c r="D4043" s="182" t="s">
        <v>445</v>
      </c>
      <c r="E4043" s="195" t="s">
        <v>7791</v>
      </c>
      <c r="F4043" s="182" t="s">
        <v>7792</v>
      </c>
      <c r="G4043" s="196">
        <f>'6. Staff time'!Z220</f>
        <v>0</v>
      </c>
    </row>
    <row r="4044" spans="1:7" x14ac:dyDescent="0.3">
      <c r="A4044" s="181">
        <v>4043</v>
      </c>
      <c r="B4044" s="181" t="str">
        <f t="shared" si="87"/>
        <v>0-6.23-70</v>
      </c>
      <c r="C4044" s="182">
        <f>'1. General information'!$R$8</f>
        <v>0</v>
      </c>
      <c r="D4044" s="182" t="s">
        <v>445</v>
      </c>
      <c r="E4044" s="195" t="s">
        <v>7793</v>
      </c>
      <c r="F4044" s="182" t="s">
        <v>7794</v>
      </c>
      <c r="G4044" s="196">
        <f>'6. Staff time'!Z221</f>
        <v>0</v>
      </c>
    </row>
    <row r="4045" spans="1:7" x14ac:dyDescent="0.3">
      <c r="A4045" s="181">
        <v>4044</v>
      </c>
      <c r="B4045" s="181" t="str">
        <f t="shared" si="87"/>
        <v>0-6.23-71</v>
      </c>
      <c r="C4045" s="182">
        <f>'1. General information'!$R$8</f>
        <v>0</v>
      </c>
      <c r="D4045" s="182" t="s">
        <v>445</v>
      </c>
      <c r="E4045" s="195" t="s">
        <v>7795</v>
      </c>
      <c r="F4045" s="182" t="s">
        <v>7796</v>
      </c>
      <c r="G4045" s="196">
        <f>'6. Staff time'!Z222</f>
        <v>0</v>
      </c>
    </row>
    <row r="4046" spans="1:7" x14ac:dyDescent="0.3">
      <c r="A4046" s="181">
        <v>4045</v>
      </c>
      <c r="B4046" s="181" t="str">
        <f t="shared" si="87"/>
        <v>0-6.23-72</v>
      </c>
      <c r="C4046" s="182">
        <f>'1. General information'!$R$8</f>
        <v>0</v>
      </c>
      <c r="D4046" s="182" t="s">
        <v>445</v>
      </c>
      <c r="E4046" s="195" t="s">
        <v>7797</v>
      </c>
      <c r="F4046" s="182" t="s">
        <v>7798</v>
      </c>
      <c r="G4046" s="196">
        <f>'6. Staff time'!Z223</f>
        <v>0</v>
      </c>
    </row>
    <row r="4047" spans="1:7" x14ac:dyDescent="0.3">
      <c r="A4047" s="181">
        <v>4046</v>
      </c>
      <c r="B4047" s="181" t="str">
        <f t="shared" si="87"/>
        <v>0-6.23-73</v>
      </c>
      <c r="C4047" s="182">
        <f>'1. General information'!$R$8</f>
        <v>0</v>
      </c>
      <c r="D4047" s="182" t="s">
        <v>445</v>
      </c>
      <c r="E4047" s="195" t="s">
        <v>7799</v>
      </c>
      <c r="F4047" s="182" t="s">
        <v>7800</v>
      </c>
      <c r="G4047" s="196">
        <f>'6. Staff time'!Z224</f>
        <v>0</v>
      </c>
    </row>
    <row r="4048" spans="1:7" x14ac:dyDescent="0.3">
      <c r="A4048" s="181">
        <v>4047</v>
      </c>
      <c r="B4048" s="181" t="str">
        <f t="shared" si="87"/>
        <v>0-6.23-74</v>
      </c>
      <c r="C4048" s="182">
        <f>'1. General information'!$R$8</f>
        <v>0</v>
      </c>
      <c r="D4048" s="182" t="s">
        <v>445</v>
      </c>
      <c r="E4048" s="195" t="s">
        <v>7801</v>
      </c>
      <c r="F4048" s="182" t="s">
        <v>7802</v>
      </c>
      <c r="G4048" s="196">
        <f>'6. Staff time'!Z225</f>
        <v>0</v>
      </c>
    </row>
    <row r="4049" spans="1:7" x14ac:dyDescent="0.3">
      <c r="A4049" s="181">
        <v>4048</v>
      </c>
      <c r="B4049" s="181" t="str">
        <f t="shared" si="87"/>
        <v>0-6.23-75</v>
      </c>
      <c r="C4049" s="182">
        <f>'1. General information'!$R$8</f>
        <v>0</v>
      </c>
      <c r="D4049" s="182" t="s">
        <v>445</v>
      </c>
      <c r="E4049" s="195" t="s">
        <v>7803</v>
      </c>
      <c r="F4049" s="182" t="s">
        <v>7804</v>
      </c>
      <c r="G4049" s="196">
        <f>'6. Staff time'!Z226</f>
        <v>0</v>
      </c>
    </row>
    <row r="4050" spans="1:7" x14ac:dyDescent="0.3">
      <c r="A4050" s="181">
        <v>4049</v>
      </c>
      <c r="B4050" s="181" t="str">
        <f t="shared" si="87"/>
        <v>0-6.23-76</v>
      </c>
      <c r="C4050" s="182">
        <f>'1. General information'!$R$8</f>
        <v>0</v>
      </c>
      <c r="D4050" s="182" t="s">
        <v>445</v>
      </c>
      <c r="E4050" s="195" t="s">
        <v>7805</v>
      </c>
      <c r="F4050" s="182" t="s">
        <v>7806</v>
      </c>
      <c r="G4050" s="196">
        <f>'6. Staff time'!Z227</f>
        <v>0</v>
      </c>
    </row>
    <row r="4051" spans="1:7" x14ac:dyDescent="0.3">
      <c r="A4051" s="181">
        <v>4050</v>
      </c>
      <c r="B4051" s="181" t="str">
        <f t="shared" si="87"/>
        <v>0-6.23-77</v>
      </c>
      <c r="C4051" s="182">
        <f>'1. General information'!$R$8</f>
        <v>0</v>
      </c>
      <c r="D4051" s="182" t="s">
        <v>445</v>
      </c>
      <c r="E4051" s="195" t="s">
        <v>7807</v>
      </c>
      <c r="F4051" s="182" t="s">
        <v>7808</v>
      </c>
      <c r="G4051" s="196">
        <f>'6. Staff time'!Z228</f>
        <v>0</v>
      </c>
    </row>
    <row r="4052" spans="1:7" x14ac:dyDescent="0.3">
      <c r="A4052" s="181">
        <v>4051</v>
      </c>
      <c r="B4052" s="181" t="str">
        <f t="shared" si="87"/>
        <v>0-6.23-78</v>
      </c>
      <c r="C4052" s="182">
        <f>'1. General information'!$R$8</f>
        <v>0</v>
      </c>
      <c r="D4052" s="182" t="s">
        <v>445</v>
      </c>
      <c r="E4052" s="195" t="s">
        <v>7809</v>
      </c>
      <c r="F4052" s="182" t="s">
        <v>7810</v>
      </c>
      <c r="G4052" s="196">
        <f>'6. Staff time'!Z229</f>
        <v>0</v>
      </c>
    </row>
    <row r="4053" spans="1:7" x14ac:dyDescent="0.3">
      <c r="A4053" s="181">
        <v>4052</v>
      </c>
      <c r="B4053" s="181" t="str">
        <f t="shared" si="87"/>
        <v>0-6.23-79</v>
      </c>
      <c r="C4053" s="182">
        <f>'1. General information'!$R$8</f>
        <v>0</v>
      </c>
      <c r="D4053" s="182" t="s">
        <v>445</v>
      </c>
      <c r="E4053" s="195" t="s">
        <v>7811</v>
      </c>
      <c r="F4053" s="182" t="s">
        <v>7812</v>
      </c>
      <c r="G4053" s="196">
        <f>'6. Staff time'!Z230</f>
        <v>0</v>
      </c>
    </row>
    <row r="4054" spans="1:7" x14ac:dyDescent="0.3">
      <c r="A4054" s="181">
        <v>4053</v>
      </c>
      <c r="B4054" s="181" t="str">
        <f t="shared" si="87"/>
        <v>0-6.23-80</v>
      </c>
      <c r="C4054" s="182">
        <f>'1. General information'!$R$8</f>
        <v>0</v>
      </c>
      <c r="D4054" s="182" t="s">
        <v>445</v>
      </c>
      <c r="E4054" s="195" t="s">
        <v>7813</v>
      </c>
      <c r="F4054" s="182" t="s">
        <v>7814</v>
      </c>
      <c r="G4054" s="196">
        <f>'6. Staff time'!Z231</f>
        <v>0</v>
      </c>
    </row>
    <row r="4055" spans="1:7" x14ac:dyDescent="0.3">
      <c r="A4055" s="181">
        <v>4054</v>
      </c>
      <c r="B4055" s="181" t="str">
        <f t="shared" si="87"/>
        <v>0-6.23-81</v>
      </c>
      <c r="C4055" s="182">
        <f>'1. General information'!$R$8</f>
        <v>0</v>
      </c>
      <c r="D4055" s="182" t="s">
        <v>445</v>
      </c>
      <c r="E4055" s="195" t="s">
        <v>7815</v>
      </c>
      <c r="F4055" s="182" t="s">
        <v>7816</v>
      </c>
      <c r="G4055" s="196">
        <f>'6. Staff time'!Z232</f>
        <v>0</v>
      </c>
    </row>
    <row r="4056" spans="1:7" x14ac:dyDescent="0.3">
      <c r="A4056" s="181">
        <v>4055</v>
      </c>
      <c r="B4056" s="181" t="str">
        <f t="shared" si="87"/>
        <v>0-6.23-82</v>
      </c>
      <c r="C4056" s="182">
        <f>'1. General information'!$R$8</f>
        <v>0</v>
      </c>
      <c r="D4056" s="182" t="s">
        <v>445</v>
      </c>
      <c r="E4056" s="195" t="s">
        <v>7817</v>
      </c>
      <c r="F4056" s="182" t="s">
        <v>7818</v>
      </c>
      <c r="G4056" s="196">
        <f>'6. Staff time'!Z233</f>
        <v>0</v>
      </c>
    </row>
    <row r="4057" spans="1:7" x14ac:dyDescent="0.3">
      <c r="A4057" s="181">
        <v>4056</v>
      </c>
      <c r="B4057" s="181" t="str">
        <f t="shared" si="87"/>
        <v>0-6.23-83</v>
      </c>
      <c r="C4057" s="182">
        <f>'1. General information'!$R$8</f>
        <v>0</v>
      </c>
      <c r="D4057" s="182" t="s">
        <v>445</v>
      </c>
      <c r="E4057" s="195" t="s">
        <v>7819</v>
      </c>
      <c r="F4057" s="182" t="s">
        <v>7820</v>
      </c>
      <c r="G4057" s="196">
        <f>'6. Staff time'!Z234</f>
        <v>0</v>
      </c>
    </row>
    <row r="4058" spans="1:7" x14ac:dyDescent="0.3">
      <c r="A4058" s="181">
        <v>4057</v>
      </c>
      <c r="B4058" s="181" t="str">
        <f t="shared" si="87"/>
        <v>0-6.23-84</v>
      </c>
      <c r="C4058" s="182">
        <f>'1. General information'!$R$8</f>
        <v>0</v>
      </c>
      <c r="D4058" s="182" t="s">
        <v>445</v>
      </c>
      <c r="E4058" s="195" t="s">
        <v>7821</v>
      </c>
      <c r="F4058" s="182" t="s">
        <v>7822</v>
      </c>
      <c r="G4058" s="196">
        <f>'6. Staff time'!Z235</f>
        <v>0</v>
      </c>
    </row>
    <row r="4059" spans="1:7" x14ac:dyDescent="0.3">
      <c r="A4059" s="181">
        <v>4058</v>
      </c>
      <c r="B4059" s="181" t="str">
        <f t="shared" si="87"/>
        <v>0-6.23-85</v>
      </c>
      <c r="C4059" s="182">
        <f>'1. General information'!$R$8</f>
        <v>0</v>
      </c>
      <c r="D4059" s="182" t="s">
        <v>445</v>
      </c>
      <c r="E4059" s="195" t="s">
        <v>7823</v>
      </c>
      <c r="F4059" s="182" t="s">
        <v>7824</v>
      </c>
      <c r="G4059" s="196">
        <f>'6. Staff time'!Z236</f>
        <v>0</v>
      </c>
    </row>
    <row r="4060" spans="1:7" x14ac:dyDescent="0.3">
      <c r="A4060" s="181">
        <v>4059</v>
      </c>
      <c r="B4060" s="181" t="str">
        <f t="shared" si="87"/>
        <v>0-6.23-86</v>
      </c>
      <c r="C4060" s="182">
        <f>'1. General information'!$R$8</f>
        <v>0</v>
      </c>
      <c r="D4060" s="182" t="s">
        <v>445</v>
      </c>
      <c r="E4060" s="195" t="s">
        <v>7825</v>
      </c>
      <c r="F4060" s="182" t="s">
        <v>7826</v>
      </c>
      <c r="G4060" s="196">
        <f>'6. Staff time'!Z237</f>
        <v>0</v>
      </c>
    </row>
    <row r="4061" spans="1:7" x14ac:dyDescent="0.3">
      <c r="A4061" s="181">
        <v>4060</v>
      </c>
      <c r="B4061" s="181" t="str">
        <f t="shared" si="87"/>
        <v>0-6.23-87</v>
      </c>
      <c r="C4061" s="182">
        <f>'1. General information'!$R$8</f>
        <v>0</v>
      </c>
      <c r="D4061" s="182" t="s">
        <v>445</v>
      </c>
      <c r="E4061" s="195" t="s">
        <v>7827</v>
      </c>
      <c r="F4061" s="182" t="s">
        <v>7828</v>
      </c>
      <c r="G4061" s="196">
        <f>'6. Staff time'!Z238</f>
        <v>0</v>
      </c>
    </row>
    <row r="4062" spans="1:7" x14ac:dyDescent="0.3">
      <c r="A4062" s="181">
        <v>4061</v>
      </c>
      <c r="B4062" s="181" t="str">
        <f t="shared" si="87"/>
        <v>0-6.23-88</v>
      </c>
      <c r="C4062" s="182">
        <f>'1. General information'!$R$8</f>
        <v>0</v>
      </c>
      <c r="D4062" s="182" t="s">
        <v>445</v>
      </c>
      <c r="E4062" s="195" t="s">
        <v>7829</v>
      </c>
      <c r="F4062" s="182" t="s">
        <v>7830</v>
      </c>
      <c r="G4062" s="196">
        <f>'6. Staff time'!Z239</f>
        <v>0</v>
      </c>
    </row>
    <row r="4063" spans="1:7" x14ac:dyDescent="0.3">
      <c r="A4063" s="181">
        <v>4062</v>
      </c>
      <c r="B4063" s="181" t="str">
        <f t="shared" si="87"/>
        <v>0-6.23-89</v>
      </c>
      <c r="C4063" s="182">
        <f>'1. General information'!$R$8</f>
        <v>0</v>
      </c>
      <c r="D4063" s="182" t="s">
        <v>445</v>
      </c>
      <c r="E4063" s="195" t="s">
        <v>7831</v>
      </c>
      <c r="F4063" s="182" t="s">
        <v>7832</v>
      </c>
      <c r="G4063" s="196">
        <f>'6. Staff time'!Z240</f>
        <v>0</v>
      </c>
    </row>
    <row r="4064" spans="1:7" x14ac:dyDescent="0.3">
      <c r="A4064" s="181">
        <v>4063</v>
      </c>
      <c r="B4064" s="181" t="str">
        <f t="shared" si="87"/>
        <v>0-6.23-90</v>
      </c>
      <c r="C4064" s="182">
        <f>'1. General information'!$R$8</f>
        <v>0</v>
      </c>
      <c r="D4064" s="182" t="s">
        <v>445</v>
      </c>
      <c r="E4064" s="195" t="s">
        <v>7833</v>
      </c>
      <c r="F4064" s="182" t="s">
        <v>7834</v>
      </c>
      <c r="G4064" s="196">
        <f>'6. Staff time'!Z241</f>
        <v>0</v>
      </c>
    </row>
    <row r="4065" spans="1:7" x14ac:dyDescent="0.3">
      <c r="A4065" s="181">
        <v>4064</v>
      </c>
      <c r="B4065" s="181" t="str">
        <f t="shared" si="87"/>
        <v>0-6.23-91</v>
      </c>
      <c r="C4065" s="182">
        <f>'1. General information'!$R$8</f>
        <v>0</v>
      </c>
      <c r="D4065" s="182" t="s">
        <v>445</v>
      </c>
      <c r="E4065" s="195" t="s">
        <v>7835</v>
      </c>
      <c r="F4065" s="182" t="s">
        <v>7836</v>
      </c>
      <c r="G4065" s="196">
        <f>'6. Staff time'!Z242</f>
        <v>0</v>
      </c>
    </row>
    <row r="4066" spans="1:7" x14ac:dyDescent="0.3">
      <c r="A4066" s="181">
        <v>4065</v>
      </c>
      <c r="B4066" s="181" t="str">
        <f t="shared" si="87"/>
        <v>0-6.23-92</v>
      </c>
      <c r="C4066" s="182">
        <f>'1. General information'!$R$8</f>
        <v>0</v>
      </c>
      <c r="D4066" s="182" t="s">
        <v>445</v>
      </c>
      <c r="E4066" s="195" t="s">
        <v>7837</v>
      </c>
      <c r="F4066" s="182" t="s">
        <v>7838</v>
      </c>
      <c r="G4066" s="196">
        <f>'6. Staff time'!Z243</f>
        <v>0</v>
      </c>
    </row>
    <row r="4067" spans="1:7" x14ac:dyDescent="0.3">
      <c r="A4067" s="181">
        <v>4066</v>
      </c>
      <c r="B4067" s="181" t="str">
        <f t="shared" si="87"/>
        <v>0-6.23-93</v>
      </c>
      <c r="C4067" s="182">
        <f>'1. General information'!$R$8</f>
        <v>0</v>
      </c>
      <c r="D4067" s="182" t="s">
        <v>445</v>
      </c>
      <c r="E4067" s="195" t="s">
        <v>7839</v>
      </c>
      <c r="F4067" s="182" t="s">
        <v>7840</v>
      </c>
      <c r="G4067" s="196">
        <f>'6. Staff time'!Z244</f>
        <v>0</v>
      </c>
    </row>
    <row r="4068" spans="1:7" x14ac:dyDescent="0.3">
      <c r="A4068" s="181">
        <v>4067</v>
      </c>
      <c r="B4068" s="181" t="str">
        <f t="shared" si="87"/>
        <v>0-6.23-94</v>
      </c>
      <c r="C4068" s="182">
        <f>'1. General information'!$R$8</f>
        <v>0</v>
      </c>
      <c r="D4068" s="182" t="s">
        <v>445</v>
      </c>
      <c r="E4068" s="195" t="s">
        <v>7841</v>
      </c>
      <c r="F4068" s="182" t="s">
        <v>7842</v>
      </c>
      <c r="G4068" s="196">
        <f>'6. Staff time'!Z245</f>
        <v>0</v>
      </c>
    </row>
    <row r="4069" spans="1:7" x14ac:dyDescent="0.3">
      <c r="A4069" s="181">
        <v>4068</v>
      </c>
      <c r="B4069" s="181" t="str">
        <f t="shared" si="87"/>
        <v>0-6.23-95</v>
      </c>
      <c r="C4069" s="182">
        <f>'1. General information'!$R$8</f>
        <v>0</v>
      </c>
      <c r="D4069" s="182" t="s">
        <v>445</v>
      </c>
      <c r="E4069" s="195" t="s">
        <v>7843</v>
      </c>
      <c r="F4069" s="182" t="s">
        <v>7844</v>
      </c>
      <c r="G4069" s="196">
        <f>'6. Staff time'!Z246</f>
        <v>0</v>
      </c>
    </row>
    <row r="4070" spans="1:7" x14ac:dyDescent="0.3">
      <c r="A4070" s="181">
        <v>4069</v>
      </c>
      <c r="B4070" s="181" t="str">
        <f t="shared" si="87"/>
        <v>0-6.23-96</v>
      </c>
      <c r="C4070" s="182">
        <f>'1. General information'!$R$8</f>
        <v>0</v>
      </c>
      <c r="D4070" s="182" t="s">
        <v>445</v>
      </c>
      <c r="E4070" s="195" t="s">
        <v>7845</v>
      </c>
      <c r="F4070" s="182" t="s">
        <v>7846</v>
      </c>
      <c r="G4070" s="196">
        <f>'6. Staff time'!Z247</f>
        <v>0</v>
      </c>
    </row>
    <row r="4071" spans="1:7" x14ac:dyDescent="0.3">
      <c r="A4071" s="181">
        <v>4070</v>
      </c>
      <c r="B4071" s="181" t="str">
        <f t="shared" si="87"/>
        <v>0-6.23-97</v>
      </c>
      <c r="C4071" s="182">
        <f>'1. General information'!$R$8</f>
        <v>0</v>
      </c>
      <c r="D4071" s="182" t="s">
        <v>445</v>
      </c>
      <c r="E4071" s="195" t="s">
        <v>7847</v>
      </c>
      <c r="F4071" s="182" t="s">
        <v>7848</v>
      </c>
      <c r="G4071" s="196">
        <f>'6. Staff time'!Z248</f>
        <v>0</v>
      </c>
    </row>
    <row r="4072" spans="1:7" x14ac:dyDescent="0.3">
      <c r="A4072" s="181">
        <v>4071</v>
      </c>
      <c r="B4072" s="181" t="str">
        <f t="shared" si="87"/>
        <v>0-6.23-98</v>
      </c>
      <c r="C4072" s="182">
        <f>'1. General information'!$R$8</f>
        <v>0</v>
      </c>
      <c r="D4072" s="182" t="s">
        <v>445</v>
      </c>
      <c r="E4072" s="195" t="s">
        <v>7849</v>
      </c>
      <c r="F4072" s="182" t="s">
        <v>7850</v>
      </c>
      <c r="G4072" s="196">
        <f>'6. Staff time'!Z249</f>
        <v>0</v>
      </c>
    </row>
    <row r="4073" spans="1:7" x14ac:dyDescent="0.3">
      <c r="A4073" s="181">
        <v>4072</v>
      </c>
      <c r="B4073" s="181" t="str">
        <f t="shared" si="87"/>
        <v>0-6.23-99</v>
      </c>
      <c r="C4073" s="182">
        <f>'1. General information'!$R$8</f>
        <v>0</v>
      </c>
      <c r="D4073" s="182" t="s">
        <v>445</v>
      </c>
      <c r="E4073" s="195" t="s">
        <v>7851</v>
      </c>
      <c r="F4073" s="182" t="s">
        <v>7852</v>
      </c>
      <c r="G4073" s="196">
        <f>'6. Staff time'!Z250</f>
        <v>0</v>
      </c>
    </row>
    <row r="4074" spans="1:7" x14ac:dyDescent="0.3">
      <c r="A4074" s="181">
        <v>4073</v>
      </c>
      <c r="B4074" s="181" t="str">
        <f t="shared" si="87"/>
        <v>0-6.23-100</v>
      </c>
      <c r="C4074" s="182">
        <f>'1. General information'!$R$8</f>
        <v>0</v>
      </c>
      <c r="D4074" s="182" t="s">
        <v>445</v>
      </c>
      <c r="E4074" s="195" t="s">
        <v>7853</v>
      </c>
      <c r="F4074" s="182" t="s">
        <v>7854</v>
      </c>
      <c r="G4074" s="196">
        <f>'6. Staff time'!Z251</f>
        <v>0</v>
      </c>
    </row>
    <row r="4075" spans="1:7" x14ac:dyDescent="0.3">
      <c r="A4075" s="181">
        <v>4074</v>
      </c>
      <c r="B4075" s="181" t="str">
        <f t="shared" si="87"/>
        <v>0-6.23-101</v>
      </c>
      <c r="C4075" s="182">
        <f>'1. General information'!$R$8</f>
        <v>0</v>
      </c>
      <c r="D4075" s="182" t="s">
        <v>445</v>
      </c>
      <c r="E4075" s="195" t="s">
        <v>7855</v>
      </c>
      <c r="F4075" s="182" t="s">
        <v>7856</v>
      </c>
      <c r="G4075" s="196">
        <f>'6. Staff time'!Z252</f>
        <v>0</v>
      </c>
    </row>
    <row r="4076" spans="1:7" x14ac:dyDescent="0.3">
      <c r="A4076" s="181">
        <v>4075</v>
      </c>
      <c r="B4076" s="181" t="str">
        <f t="shared" si="87"/>
        <v>0-6.23-102</v>
      </c>
      <c r="C4076" s="182">
        <f>'1. General information'!$R$8</f>
        <v>0</v>
      </c>
      <c r="D4076" s="182" t="s">
        <v>445</v>
      </c>
      <c r="E4076" s="195" t="s">
        <v>7857</v>
      </c>
      <c r="F4076" s="182" t="s">
        <v>7858</v>
      </c>
      <c r="G4076" s="196">
        <f>'6. Staff time'!Z253</f>
        <v>0</v>
      </c>
    </row>
    <row r="4077" spans="1:7" x14ac:dyDescent="0.3">
      <c r="A4077" s="181">
        <v>4076</v>
      </c>
      <c r="B4077" s="181" t="str">
        <f t="shared" si="87"/>
        <v>0-6.23-103</v>
      </c>
      <c r="C4077" s="182">
        <f>'1. General information'!$R$8</f>
        <v>0</v>
      </c>
      <c r="D4077" s="182" t="s">
        <v>445</v>
      </c>
      <c r="E4077" s="195" t="s">
        <v>7859</v>
      </c>
      <c r="F4077" s="182" t="s">
        <v>7860</v>
      </c>
      <c r="G4077" s="196">
        <f>'6. Staff time'!Z254</f>
        <v>0</v>
      </c>
    </row>
    <row r="4078" spans="1:7" x14ac:dyDescent="0.3">
      <c r="A4078" s="181">
        <v>4077</v>
      </c>
      <c r="B4078" s="181" t="str">
        <f t="shared" si="87"/>
        <v>0-6.23-104</v>
      </c>
      <c r="C4078" s="182">
        <f>'1. General information'!$R$8</f>
        <v>0</v>
      </c>
      <c r="D4078" s="182" t="s">
        <v>445</v>
      </c>
      <c r="E4078" s="195" t="s">
        <v>7861</v>
      </c>
      <c r="F4078" s="182" t="s">
        <v>7862</v>
      </c>
      <c r="G4078" s="196">
        <f>'6. Staff time'!Z255</f>
        <v>0</v>
      </c>
    </row>
    <row r="4079" spans="1:7" x14ac:dyDescent="0.3">
      <c r="A4079" s="181">
        <v>4078</v>
      </c>
      <c r="B4079" s="181" t="str">
        <f t="shared" si="87"/>
        <v>0-6.23-105</v>
      </c>
      <c r="C4079" s="182">
        <f>'1. General information'!$R$8</f>
        <v>0</v>
      </c>
      <c r="D4079" s="182" t="s">
        <v>445</v>
      </c>
      <c r="E4079" s="195" t="s">
        <v>7863</v>
      </c>
      <c r="F4079" s="182" t="s">
        <v>7864</v>
      </c>
      <c r="G4079" s="196">
        <f>'6. Staff time'!Z256</f>
        <v>0</v>
      </c>
    </row>
    <row r="4080" spans="1:7" x14ac:dyDescent="0.3">
      <c r="A4080" s="181">
        <v>4079</v>
      </c>
      <c r="B4080" s="181" t="str">
        <f t="shared" si="87"/>
        <v>0-6.23-106</v>
      </c>
      <c r="C4080" s="182">
        <f>'1. General information'!$R$8</f>
        <v>0</v>
      </c>
      <c r="D4080" s="182" t="s">
        <v>445</v>
      </c>
      <c r="E4080" s="195" t="s">
        <v>7865</v>
      </c>
      <c r="F4080" s="182" t="s">
        <v>7866</v>
      </c>
      <c r="G4080" s="196">
        <f>'6. Staff time'!Z257</f>
        <v>0</v>
      </c>
    </row>
    <row r="4081" spans="1:7" x14ac:dyDescent="0.3">
      <c r="A4081" s="181">
        <v>4080</v>
      </c>
      <c r="B4081" s="181" t="str">
        <f t="shared" si="87"/>
        <v>0-6.23-107</v>
      </c>
      <c r="C4081" s="182">
        <f>'1. General information'!$R$8</f>
        <v>0</v>
      </c>
      <c r="D4081" s="182" t="s">
        <v>445</v>
      </c>
      <c r="E4081" s="195" t="s">
        <v>7867</v>
      </c>
      <c r="F4081" s="182" t="s">
        <v>7868</v>
      </c>
      <c r="G4081" s="196">
        <f>'6. Staff time'!Z258</f>
        <v>0</v>
      </c>
    </row>
    <row r="4082" spans="1:7" x14ac:dyDescent="0.3">
      <c r="A4082" s="181">
        <v>4081</v>
      </c>
      <c r="B4082" s="181" t="str">
        <f t="shared" si="87"/>
        <v>0-6.23-108</v>
      </c>
      <c r="C4082" s="182">
        <f>'1. General information'!$R$8</f>
        <v>0</v>
      </c>
      <c r="D4082" s="182" t="s">
        <v>445</v>
      </c>
      <c r="E4082" s="195" t="s">
        <v>7869</v>
      </c>
      <c r="F4082" s="182" t="s">
        <v>7870</v>
      </c>
      <c r="G4082" s="196">
        <f>'6. Staff time'!Z259</f>
        <v>0</v>
      </c>
    </row>
    <row r="4083" spans="1:7" x14ac:dyDescent="0.3">
      <c r="A4083" s="181">
        <v>4082</v>
      </c>
      <c r="B4083" s="181" t="str">
        <f t="shared" si="87"/>
        <v>0-6.23-109</v>
      </c>
      <c r="C4083" s="182">
        <f>'1. General information'!$R$8</f>
        <v>0</v>
      </c>
      <c r="D4083" s="182" t="s">
        <v>445</v>
      </c>
      <c r="E4083" s="195" t="s">
        <v>7871</v>
      </c>
      <c r="F4083" s="182" t="s">
        <v>7872</v>
      </c>
      <c r="G4083" s="196">
        <f>'6. Staff time'!Z260</f>
        <v>0</v>
      </c>
    </row>
    <row r="4084" spans="1:7" x14ac:dyDescent="0.3">
      <c r="A4084" s="181">
        <v>4083</v>
      </c>
      <c r="B4084" s="181" t="str">
        <f t="shared" ref="B4084:B4147" si="88">CONCATENATE(LEFT(C4084,2),"-",E4084)</f>
        <v>0-6.23-110</v>
      </c>
      <c r="C4084" s="182">
        <f>'1. General information'!$R$8</f>
        <v>0</v>
      </c>
      <c r="D4084" s="182" t="s">
        <v>445</v>
      </c>
      <c r="E4084" s="195" t="s">
        <v>7873</v>
      </c>
      <c r="F4084" s="182" t="s">
        <v>7874</v>
      </c>
      <c r="G4084" s="196">
        <f>'6. Staff time'!Z261</f>
        <v>0</v>
      </c>
    </row>
    <row r="4085" spans="1:7" x14ac:dyDescent="0.3">
      <c r="A4085" s="181">
        <v>4084</v>
      </c>
      <c r="B4085" s="181" t="str">
        <f t="shared" si="88"/>
        <v>0-6.23-111</v>
      </c>
      <c r="C4085" s="182">
        <f>'1. General information'!$R$8</f>
        <v>0</v>
      </c>
      <c r="D4085" s="182" t="s">
        <v>445</v>
      </c>
      <c r="E4085" s="195" t="s">
        <v>7875</v>
      </c>
      <c r="F4085" s="182" t="s">
        <v>7876</v>
      </c>
      <c r="G4085" s="196">
        <f>'6. Staff time'!Z262</f>
        <v>0</v>
      </c>
    </row>
    <row r="4086" spans="1:7" x14ac:dyDescent="0.3">
      <c r="A4086" s="181">
        <v>4085</v>
      </c>
      <c r="B4086" s="181" t="str">
        <f t="shared" si="88"/>
        <v>0-6.23-112</v>
      </c>
      <c r="C4086" s="182">
        <f>'1. General information'!$R$8</f>
        <v>0</v>
      </c>
      <c r="D4086" s="182" t="s">
        <v>445</v>
      </c>
      <c r="E4086" s="195" t="s">
        <v>7877</v>
      </c>
      <c r="F4086" s="182" t="s">
        <v>7878</v>
      </c>
      <c r="G4086" s="196">
        <f>'6. Staff time'!Z263</f>
        <v>0</v>
      </c>
    </row>
    <row r="4087" spans="1:7" x14ac:dyDescent="0.3">
      <c r="A4087" s="181">
        <v>4086</v>
      </c>
      <c r="B4087" s="181" t="str">
        <f t="shared" si="88"/>
        <v>0-6.23-113</v>
      </c>
      <c r="C4087" s="182">
        <f>'1. General information'!$R$8</f>
        <v>0</v>
      </c>
      <c r="D4087" s="182" t="s">
        <v>445</v>
      </c>
      <c r="E4087" s="195" t="s">
        <v>7879</v>
      </c>
      <c r="F4087" s="182" t="s">
        <v>7880</v>
      </c>
      <c r="G4087" s="196">
        <f>'6. Staff time'!Z264</f>
        <v>0</v>
      </c>
    </row>
    <row r="4088" spans="1:7" x14ac:dyDescent="0.3">
      <c r="A4088" s="181">
        <v>4087</v>
      </c>
      <c r="B4088" s="181" t="str">
        <f t="shared" si="88"/>
        <v>0-6.23-114</v>
      </c>
      <c r="C4088" s="182">
        <f>'1. General information'!$R$8</f>
        <v>0</v>
      </c>
      <c r="D4088" s="182" t="s">
        <v>445</v>
      </c>
      <c r="E4088" s="195" t="s">
        <v>7881</v>
      </c>
      <c r="F4088" s="182" t="s">
        <v>7882</v>
      </c>
      <c r="G4088" s="196">
        <f>'6. Staff time'!Z265</f>
        <v>0</v>
      </c>
    </row>
    <row r="4089" spans="1:7" x14ac:dyDescent="0.3">
      <c r="A4089" s="181">
        <v>4088</v>
      </c>
      <c r="B4089" s="181" t="str">
        <f t="shared" si="88"/>
        <v>0-6.23-115</v>
      </c>
      <c r="C4089" s="182">
        <f>'1. General information'!$R$8</f>
        <v>0</v>
      </c>
      <c r="D4089" s="182" t="s">
        <v>445</v>
      </c>
      <c r="E4089" s="195" t="s">
        <v>7883</v>
      </c>
      <c r="F4089" s="182" t="s">
        <v>7884</v>
      </c>
      <c r="G4089" s="196">
        <f>'6. Staff time'!Z266</f>
        <v>0</v>
      </c>
    </row>
    <row r="4090" spans="1:7" x14ac:dyDescent="0.3">
      <c r="A4090" s="181">
        <v>4089</v>
      </c>
      <c r="B4090" s="181" t="str">
        <f t="shared" si="88"/>
        <v>0-6.23-116</v>
      </c>
      <c r="C4090" s="182">
        <f>'1. General information'!$R$8</f>
        <v>0</v>
      </c>
      <c r="D4090" s="182" t="s">
        <v>445</v>
      </c>
      <c r="E4090" s="195" t="s">
        <v>7885</v>
      </c>
      <c r="F4090" s="182" t="s">
        <v>7886</v>
      </c>
      <c r="G4090" s="196">
        <f>'6. Staff time'!Z267</f>
        <v>0</v>
      </c>
    </row>
    <row r="4091" spans="1:7" x14ac:dyDescent="0.3">
      <c r="A4091" s="181">
        <v>4090</v>
      </c>
      <c r="B4091" s="181" t="str">
        <f t="shared" si="88"/>
        <v>0-6.23-117</v>
      </c>
      <c r="C4091" s="182">
        <f>'1. General information'!$R$8</f>
        <v>0</v>
      </c>
      <c r="D4091" s="182" t="s">
        <v>445</v>
      </c>
      <c r="E4091" s="195" t="s">
        <v>7887</v>
      </c>
      <c r="F4091" s="182" t="s">
        <v>7888</v>
      </c>
      <c r="G4091" s="196">
        <f>'6. Staff time'!Z268</f>
        <v>0</v>
      </c>
    </row>
    <row r="4092" spans="1:7" x14ac:dyDescent="0.3">
      <c r="A4092" s="181">
        <v>4091</v>
      </c>
      <c r="B4092" s="181" t="str">
        <f t="shared" si="88"/>
        <v>0-6.23-118</v>
      </c>
      <c r="C4092" s="182">
        <f>'1. General information'!$R$8</f>
        <v>0</v>
      </c>
      <c r="D4092" s="182" t="s">
        <v>445</v>
      </c>
      <c r="E4092" s="195" t="s">
        <v>7889</v>
      </c>
      <c r="F4092" s="182" t="s">
        <v>7890</v>
      </c>
      <c r="G4092" s="196">
        <f>'6. Staff time'!Z269</f>
        <v>0</v>
      </c>
    </row>
    <row r="4093" spans="1:7" x14ac:dyDescent="0.3">
      <c r="A4093" s="181">
        <v>4092</v>
      </c>
      <c r="B4093" s="181" t="str">
        <f t="shared" si="88"/>
        <v>0-6.23-119</v>
      </c>
      <c r="C4093" s="182">
        <f>'1. General information'!$R$8</f>
        <v>0</v>
      </c>
      <c r="D4093" s="182" t="s">
        <v>445</v>
      </c>
      <c r="E4093" s="195" t="s">
        <v>7891</v>
      </c>
      <c r="F4093" s="182" t="s">
        <v>7892</v>
      </c>
      <c r="G4093" s="196">
        <f>'6. Staff time'!Z270</f>
        <v>0</v>
      </c>
    </row>
    <row r="4094" spans="1:7" x14ac:dyDescent="0.3">
      <c r="A4094" s="181">
        <v>4093</v>
      </c>
      <c r="B4094" s="181" t="str">
        <f t="shared" si="88"/>
        <v>0-6.23-120</v>
      </c>
      <c r="C4094" s="182">
        <f>'1. General information'!$R$8</f>
        <v>0</v>
      </c>
      <c r="D4094" s="182" t="s">
        <v>445</v>
      </c>
      <c r="E4094" s="195" t="s">
        <v>7893</v>
      </c>
      <c r="F4094" s="182" t="s">
        <v>7894</v>
      </c>
      <c r="G4094" s="196">
        <f>'6. Staff time'!Z271</f>
        <v>0</v>
      </c>
    </row>
    <row r="4095" spans="1:7" x14ac:dyDescent="0.3">
      <c r="A4095" s="181">
        <v>4094</v>
      </c>
      <c r="B4095" s="181" t="str">
        <f t="shared" si="88"/>
        <v>0-6.23-121</v>
      </c>
      <c r="C4095" s="182">
        <f>'1. General information'!$R$8</f>
        <v>0</v>
      </c>
      <c r="D4095" s="182" t="s">
        <v>445</v>
      </c>
      <c r="E4095" s="195" t="s">
        <v>7895</v>
      </c>
      <c r="F4095" s="182" t="s">
        <v>7896</v>
      </c>
      <c r="G4095" s="196">
        <f>'6. Staff time'!Z272</f>
        <v>0</v>
      </c>
    </row>
    <row r="4096" spans="1:7" x14ac:dyDescent="0.3">
      <c r="A4096" s="181">
        <v>4095</v>
      </c>
      <c r="B4096" s="181" t="str">
        <f t="shared" si="88"/>
        <v>0-6.23-122</v>
      </c>
      <c r="C4096" s="182">
        <f>'1. General information'!$R$8</f>
        <v>0</v>
      </c>
      <c r="D4096" s="182" t="s">
        <v>445</v>
      </c>
      <c r="E4096" s="195" t="s">
        <v>7897</v>
      </c>
      <c r="F4096" s="182" t="s">
        <v>7898</v>
      </c>
      <c r="G4096" s="196">
        <f>'6. Staff time'!Z273</f>
        <v>0</v>
      </c>
    </row>
    <row r="4097" spans="1:7" x14ac:dyDescent="0.3">
      <c r="A4097" s="181">
        <v>4096</v>
      </c>
      <c r="B4097" s="181" t="str">
        <f t="shared" si="88"/>
        <v>0-6.23-123</v>
      </c>
      <c r="C4097" s="182">
        <f>'1. General information'!$R$8</f>
        <v>0</v>
      </c>
      <c r="D4097" s="182" t="s">
        <v>445</v>
      </c>
      <c r="E4097" s="195" t="s">
        <v>7899</v>
      </c>
      <c r="F4097" s="182" t="s">
        <v>7900</v>
      </c>
      <c r="G4097" s="196">
        <f>'6. Staff time'!Z274</f>
        <v>0</v>
      </c>
    </row>
    <row r="4098" spans="1:7" x14ac:dyDescent="0.3">
      <c r="A4098" s="181">
        <v>4097</v>
      </c>
      <c r="B4098" s="181" t="str">
        <f t="shared" si="88"/>
        <v>0-6.23-124</v>
      </c>
      <c r="C4098" s="182">
        <f>'1. General information'!$R$8</f>
        <v>0</v>
      </c>
      <c r="D4098" s="182" t="s">
        <v>445</v>
      </c>
      <c r="E4098" s="195" t="s">
        <v>7901</v>
      </c>
      <c r="F4098" s="182" t="s">
        <v>7902</v>
      </c>
      <c r="G4098" s="196">
        <f>'6. Staff time'!Z275</f>
        <v>0</v>
      </c>
    </row>
    <row r="4099" spans="1:7" x14ac:dyDescent="0.3">
      <c r="A4099" s="181">
        <v>4098</v>
      </c>
      <c r="B4099" s="181" t="str">
        <f t="shared" si="88"/>
        <v>0-6.23-125</v>
      </c>
      <c r="C4099" s="182">
        <f>'1. General information'!$R$8</f>
        <v>0</v>
      </c>
      <c r="D4099" s="182" t="s">
        <v>445</v>
      </c>
      <c r="E4099" s="195" t="s">
        <v>7903</v>
      </c>
      <c r="F4099" s="182" t="s">
        <v>7904</v>
      </c>
      <c r="G4099" s="196">
        <f>'6. Staff time'!Z276</f>
        <v>0</v>
      </c>
    </row>
    <row r="4100" spans="1:7" x14ac:dyDescent="0.3">
      <c r="A4100" s="181">
        <v>4099</v>
      </c>
      <c r="B4100" s="181" t="str">
        <f t="shared" si="88"/>
        <v>0-6.23-126</v>
      </c>
      <c r="C4100" s="182">
        <f>'1. General information'!$R$8</f>
        <v>0</v>
      </c>
      <c r="D4100" s="182" t="s">
        <v>445</v>
      </c>
      <c r="E4100" s="195" t="s">
        <v>7905</v>
      </c>
      <c r="F4100" s="182" t="s">
        <v>7906</v>
      </c>
      <c r="G4100" s="196">
        <f>'6. Staff time'!Z277</f>
        <v>0</v>
      </c>
    </row>
    <row r="4101" spans="1:7" x14ac:dyDescent="0.3">
      <c r="A4101" s="181">
        <v>4100</v>
      </c>
      <c r="B4101" s="181" t="str">
        <f t="shared" si="88"/>
        <v>0-6.23-127</v>
      </c>
      <c r="C4101" s="182">
        <f>'1. General information'!$R$8</f>
        <v>0</v>
      </c>
      <c r="D4101" s="182" t="s">
        <v>445</v>
      </c>
      <c r="E4101" s="195" t="s">
        <v>7907</v>
      </c>
      <c r="F4101" s="182" t="s">
        <v>7908</v>
      </c>
      <c r="G4101" s="196">
        <f>'6. Staff time'!Z278</f>
        <v>0</v>
      </c>
    </row>
    <row r="4102" spans="1:7" x14ac:dyDescent="0.3">
      <c r="A4102" s="181">
        <v>4101</v>
      </c>
      <c r="B4102" s="181" t="str">
        <f t="shared" si="88"/>
        <v>0-6.23-128</v>
      </c>
      <c r="C4102" s="182">
        <f>'1. General information'!$R$8</f>
        <v>0</v>
      </c>
      <c r="D4102" s="182" t="s">
        <v>445</v>
      </c>
      <c r="E4102" s="195" t="s">
        <v>7909</v>
      </c>
      <c r="F4102" s="182" t="s">
        <v>7910</v>
      </c>
      <c r="G4102" s="196">
        <f>'6. Staff time'!Z279</f>
        <v>0</v>
      </c>
    </row>
    <row r="4103" spans="1:7" x14ac:dyDescent="0.3">
      <c r="A4103" s="181">
        <v>4102</v>
      </c>
      <c r="B4103" s="181" t="str">
        <f t="shared" si="88"/>
        <v>0-6.23-129</v>
      </c>
      <c r="C4103" s="182">
        <f>'1. General information'!$R$8</f>
        <v>0</v>
      </c>
      <c r="D4103" s="182" t="s">
        <v>445</v>
      </c>
      <c r="E4103" s="195" t="s">
        <v>7911</v>
      </c>
      <c r="F4103" s="182" t="s">
        <v>7912</v>
      </c>
      <c r="G4103" s="196">
        <f>'6. Staff time'!Z280</f>
        <v>0</v>
      </c>
    </row>
    <row r="4104" spans="1:7" x14ac:dyDescent="0.3">
      <c r="A4104" s="181">
        <v>4103</v>
      </c>
      <c r="B4104" s="181" t="str">
        <f t="shared" si="88"/>
        <v>0-6.23-130</v>
      </c>
      <c r="C4104" s="182">
        <f>'1. General information'!$R$8</f>
        <v>0</v>
      </c>
      <c r="D4104" s="182" t="s">
        <v>445</v>
      </c>
      <c r="E4104" s="195" t="s">
        <v>7913</v>
      </c>
      <c r="F4104" s="182" t="s">
        <v>7914</v>
      </c>
      <c r="G4104" s="196">
        <f>'6. Staff time'!Z281</f>
        <v>0</v>
      </c>
    </row>
    <row r="4105" spans="1:7" x14ac:dyDescent="0.3">
      <c r="A4105" s="181">
        <v>4104</v>
      </c>
      <c r="B4105" s="181" t="str">
        <f t="shared" si="88"/>
        <v>0-6.24-1</v>
      </c>
      <c r="C4105" s="182">
        <f>'1. General information'!$R$8</f>
        <v>0</v>
      </c>
      <c r="D4105" s="182" t="s">
        <v>445</v>
      </c>
      <c r="E4105" s="195" t="s">
        <v>7915</v>
      </c>
      <c r="F4105" s="182" t="s">
        <v>7916</v>
      </c>
      <c r="G4105" s="196">
        <f>'6. Staff time'!AA152</f>
        <v>0</v>
      </c>
    </row>
    <row r="4106" spans="1:7" x14ac:dyDescent="0.3">
      <c r="A4106" s="181">
        <v>4105</v>
      </c>
      <c r="B4106" s="181" t="str">
        <f t="shared" si="88"/>
        <v>0-6.24-2</v>
      </c>
      <c r="C4106" s="182">
        <f>'1. General information'!$R$8</f>
        <v>0</v>
      </c>
      <c r="D4106" s="182" t="s">
        <v>445</v>
      </c>
      <c r="E4106" s="195" t="s">
        <v>7917</v>
      </c>
      <c r="F4106" s="182" t="s">
        <v>7918</v>
      </c>
      <c r="G4106" s="196">
        <f>'6. Staff time'!AA153</f>
        <v>0</v>
      </c>
    </row>
    <row r="4107" spans="1:7" x14ac:dyDescent="0.3">
      <c r="A4107" s="181">
        <v>4106</v>
      </c>
      <c r="B4107" s="181" t="str">
        <f t="shared" si="88"/>
        <v>0-6.24-3</v>
      </c>
      <c r="C4107" s="182">
        <f>'1. General information'!$R$8</f>
        <v>0</v>
      </c>
      <c r="D4107" s="182" t="s">
        <v>445</v>
      </c>
      <c r="E4107" s="195" t="s">
        <v>7919</v>
      </c>
      <c r="F4107" s="182" t="s">
        <v>7920</v>
      </c>
      <c r="G4107" s="196">
        <f>'6. Staff time'!AA154</f>
        <v>0</v>
      </c>
    </row>
    <row r="4108" spans="1:7" x14ac:dyDescent="0.3">
      <c r="A4108" s="181">
        <v>4107</v>
      </c>
      <c r="B4108" s="181" t="str">
        <f t="shared" si="88"/>
        <v>0-6.24-4</v>
      </c>
      <c r="C4108" s="182">
        <f>'1. General information'!$R$8</f>
        <v>0</v>
      </c>
      <c r="D4108" s="182" t="s">
        <v>445</v>
      </c>
      <c r="E4108" s="195" t="s">
        <v>7921</v>
      </c>
      <c r="F4108" s="182" t="s">
        <v>7922</v>
      </c>
      <c r="G4108" s="196">
        <f>'6. Staff time'!AA155</f>
        <v>0</v>
      </c>
    </row>
    <row r="4109" spans="1:7" x14ac:dyDescent="0.3">
      <c r="A4109" s="181">
        <v>4108</v>
      </c>
      <c r="B4109" s="181" t="str">
        <f t="shared" si="88"/>
        <v>0-6.24-5</v>
      </c>
      <c r="C4109" s="182">
        <f>'1. General information'!$R$8</f>
        <v>0</v>
      </c>
      <c r="D4109" s="182" t="s">
        <v>445</v>
      </c>
      <c r="E4109" s="195" t="s">
        <v>7923</v>
      </c>
      <c r="F4109" s="182" t="s">
        <v>7924</v>
      </c>
      <c r="G4109" s="196">
        <f>'6. Staff time'!AA156</f>
        <v>0</v>
      </c>
    </row>
    <row r="4110" spans="1:7" x14ac:dyDescent="0.3">
      <c r="A4110" s="181">
        <v>4109</v>
      </c>
      <c r="B4110" s="181" t="str">
        <f t="shared" si="88"/>
        <v>0-6.24-6</v>
      </c>
      <c r="C4110" s="182">
        <f>'1. General information'!$R$8</f>
        <v>0</v>
      </c>
      <c r="D4110" s="182" t="s">
        <v>445</v>
      </c>
      <c r="E4110" s="195" t="s">
        <v>7925</v>
      </c>
      <c r="F4110" s="182" t="s">
        <v>7926</v>
      </c>
      <c r="G4110" s="196">
        <f>'6. Staff time'!AA157</f>
        <v>0</v>
      </c>
    </row>
    <row r="4111" spans="1:7" x14ac:dyDescent="0.3">
      <c r="A4111" s="181">
        <v>4110</v>
      </c>
      <c r="B4111" s="181" t="str">
        <f t="shared" si="88"/>
        <v>0-6.24-7</v>
      </c>
      <c r="C4111" s="182">
        <f>'1. General information'!$R$8</f>
        <v>0</v>
      </c>
      <c r="D4111" s="182" t="s">
        <v>445</v>
      </c>
      <c r="E4111" s="195" t="s">
        <v>7927</v>
      </c>
      <c r="F4111" s="182" t="s">
        <v>7928</v>
      </c>
      <c r="G4111" s="196">
        <f>'6. Staff time'!AA158</f>
        <v>0</v>
      </c>
    </row>
    <row r="4112" spans="1:7" x14ac:dyDescent="0.3">
      <c r="A4112" s="181">
        <v>4111</v>
      </c>
      <c r="B4112" s="181" t="str">
        <f t="shared" si="88"/>
        <v>0-6.24-8</v>
      </c>
      <c r="C4112" s="182">
        <f>'1. General information'!$R$8</f>
        <v>0</v>
      </c>
      <c r="D4112" s="182" t="s">
        <v>445</v>
      </c>
      <c r="E4112" s="195" t="s">
        <v>7929</v>
      </c>
      <c r="F4112" s="182" t="s">
        <v>7930</v>
      </c>
      <c r="G4112" s="196">
        <f>'6. Staff time'!AA159</f>
        <v>0</v>
      </c>
    </row>
    <row r="4113" spans="1:7" x14ac:dyDescent="0.3">
      <c r="A4113" s="181">
        <v>4112</v>
      </c>
      <c r="B4113" s="181" t="str">
        <f t="shared" si="88"/>
        <v>0-6.24-9</v>
      </c>
      <c r="C4113" s="182">
        <f>'1. General information'!$R$8</f>
        <v>0</v>
      </c>
      <c r="D4113" s="182" t="s">
        <v>445</v>
      </c>
      <c r="E4113" s="195" t="s">
        <v>7931</v>
      </c>
      <c r="F4113" s="182" t="s">
        <v>7932</v>
      </c>
      <c r="G4113" s="196">
        <f>'6. Staff time'!AA160</f>
        <v>0</v>
      </c>
    </row>
    <row r="4114" spans="1:7" x14ac:dyDescent="0.3">
      <c r="A4114" s="181">
        <v>4113</v>
      </c>
      <c r="B4114" s="181" t="str">
        <f t="shared" si="88"/>
        <v>0-6.24-10</v>
      </c>
      <c r="C4114" s="182">
        <f>'1. General information'!$R$8</f>
        <v>0</v>
      </c>
      <c r="D4114" s="182" t="s">
        <v>445</v>
      </c>
      <c r="E4114" s="195" t="s">
        <v>7933</v>
      </c>
      <c r="F4114" s="182" t="s">
        <v>7934</v>
      </c>
      <c r="G4114" s="196">
        <f>'6. Staff time'!AA161</f>
        <v>0</v>
      </c>
    </row>
    <row r="4115" spans="1:7" x14ac:dyDescent="0.3">
      <c r="A4115" s="181">
        <v>4114</v>
      </c>
      <c r="B4115" s="181" t="str">
        <f t="shared" si="88"/>
        <v>0-6.24-11</v>
      </c>
      <c r="C4115" s="182">
        <f>'1. General information'!$R$8</f>
        <v>0</v>
      </c>
      <c r="D4115" s="182" t="s">
        <v>445</v>
      </c>
      <c r="E4115" s="195" t="s">
        <v>7935</v>
      </c>
      <c r="F4115" s="182" t="s">
        <v>7936</v>
      </c>
      <c r="G4115" s="196">
        <f>'6. Staff time'!AA162</f>
        <v>0</v>
      </c>
    </row>
    <row r="4116" spans="1:7" x14ac:dyDescent="0.3">
      <c r="A4116" s="181">
        <v>4115</v>
      </c>
      <c r="B4116" s="181" t="str">
        <f t="shared" si="88"/>
        <v>0-6.24-12</v>
      </c>
      <c r="C4116" s="182">
        <f>'1. General information'!$R$8</f>
        <v>0</v>
      </c>
      <c r="D4116" s="182" t="s">
        <v>445</v>
      </c>
      <c r="E4116" s="195" t="s">
        <v>7937</v>
      </c>
      <c r="F4116" s="182" t="s">
        <v>7938</v>
      </c>
      <c r="G4116" s="196">
        <f>'6. Staff time'!AA163</f>
        <v>0</v>
      </c>
    </row>
    <row r="4117" spans="1:7" x14ac:dyDescent="0.3">
      <c r="A4117" s="181">
        <v>4116</v>
      </c>
      <c r="B4117" s="181" t="str">
        <f t="shared" si="88"/>
        <v>0-6.24-13</v>
      </c>
      <c r="C4117" s="182">
        <f>'1. General information'!$R$8</f>
        <v>0</v>
      </c>
      <c r="D4117" s="182" t="s">
        <v>445</v>
      </c>
      <c r="E4117" s="195" t="s">
        <v>7939</v>
      </c>
      <c r="F4117" s="182" t="s">
        <v>7940</v>
      </c>
      <c r="G4117" s="196">
        <f>'6. Staff time'!AA164</f>
        <v>0</v>
      </c>
    </row>
    <row r="4118" spans="1:7" x14ac:dyDescent="0.3">
      <c r="A4118" s="181">
        <v>4117</v>
      </c>
      <c r="B4118" s="181" t="str">
        <f t="shared" si="88"/>
        <v>0-6.24-14</v>
      </c>
      <c r="C4118" s="182">
        <f>'1. General information'!$R$8</f>
        <v>0</v>
      </c>
      <c r="D4118" s="182" t="s">
        <v>445</v>
      </c>
      <c r="E4118" s="195" t="s">
        <v>7941</v>
      </c>
      <c r="F4118" s="182" t="s">
        <v>7942</v>
      </c>
      <c r="G4118" s="196">
        <f>'6. Staff time'!AA165</f>
        <v>0</v>
      </c>
    </row>
    <row r="4119" spans="1:7" x14ac:dyDescent="0.3">
      <c r="A4119" s="181">
        <v>4118</v>
      </c>
      <c r="B4119" s="181" t="str">
        <f t="shared" si="88"/>
        <v>0-6.24-15</v>
      </c>
      <c r="C4119" s="182">
        <f>'1. General information'!$R$8</f>
        <v>0</v>
      </c>
      <c r="D4119" s="182" t="s">
        <v>445</v>
      </c>
      <c r="E4119" s="195" t="s">
        <v>7943</v>
      </c>
      <c r="F4119" s="182" t="s">
        <v>7944</v>
      </c>
      <c r="G4119" s="196">
        <f>'6. Staff time'!AA166</f>
        <v>0</v>
      </c>
    </row>
    <row r="4120" spans="1:7" x14ac:dyDescent="0.3">
      <c r="A4120" s="181">
        <v>4119</v>
      </c>
      <c r="B4120" s="181" t="str">
        <f t="shared" si="88"/>
        <v>0-6.24-16</v>
      </c>
      <c r="C4120" s="182">
        <f>'1. General information'!$R$8</f>
        <v>0</v>
      </c>
      <c r="D4120" s="182" t="s">
        <v>445</v>
      </c>
      <c r="E4120" s="195" t="s">
        <v>7945</v>
      </c>
      <c r="F4120" s="182" t="s">
        <v>7946</v>
      </c>
      <c r="G4120" s="196">
        <f>'6. Staff time'!AA167</f>
        <v>0</v>
      </c>
    </row>
    <row r="4121" spans="1:7" x14ac:dyDescent="0.3">
      <c r="A4121" s="181">
        <v>4120</v>
      </c>
      <c r="B4121" s="181" t="str">
        <f t="shared" si="88"/>
        <v>0-6.24-17</v>
      </c>
      <c r="C4121" s="182">
        <f>'1. General information'!$R$8</f>
        <v>0</v>
      </c>
      <c r="D4121" s="182" t="s">
        <v>445</v>
      </c>
      <c r="E4121" s="195" t="s">
        <v>7947</v>
      </c>
      <c r="F4121" s="182" t="s">
        <v>7948</v>
      </c>
      <c r="G4121" s="196">
        <f>'6. Staff time'!AA168</f>
        <v>0</v>
      </c>
    </row>
    <row r="4122" spans="1:7" x14ac:dyDescent="0.3">
      <c r="A4122" s="181">
        <v>4121</v>
      </c>
      <c r="B4122" s="181" t="str">
        <f t="shared" si="88"/>
        <v>0-6.24-18</v>
      </c>
      <c r="C4122" s="182">
        <f>'1. General information'!$R$8</f>
        <v>0</v>
      </c>
      <c r="D4122" s="182" t="s">
        <v>445</v>
      </c>
      <c r="E4122" s="195" t="s">
        <v>7949</v>
      </c>
      <c r="F4122" s="182" t="s">
        <v>7950</v>
      </c>
      <c r="G4122" s="196">
        <f>'6. Staff time'!AA169</f>
        <v>0</v>
      </c>
    </row>
    <row r="4123" spans="1:7" x14ac:dyDescent="0.3">
      <c r="A4123" s="181">
        <v>4122</v>
      </c>
      <c r="B4123" s="181" t="str">
        <f t="shared" si="88"/>
        <v>0-6.24-19</v>
      </c>
      <c r="C4123" s="182">
        <f>'1. General information'!$R$8</f>
        <v>0</v>
      </c>
      <c r="D4123" s="182" t="s">
        <v>445</v>
      </c>
      <c r="E4123" s="195" t="s">
        <v>7951</v>
      </c>
      <c r="F4123" s="182" t="s">
        <v>7952</v>
      </c>
      <c r="G4123" s="196">
        <f>'6. Staff time'!AA170</f>
        <v>0</v>
      </c>
    </row>
    <row r="4124" spans="1:7" x14ac:dyDescent="0.3">
      <c r="A4124" s="181">
        <v>4123</v>
      </c>
      <c r="B4124" s="181" t="str">
        <f t="shared" si="88"/>
        <v>0-6.24-20</v>
      </c>
      <c r="C4124" s="182">
        <f>'1. General information'!$R$8</f>
        <v>0</v>
      </c>
      <c r="D4124" s="182" t="s">
        <v>445</v>
      </c>
      <c r="E4124" s="195" t="s">
        <v>7953</v>
      </c>
      <c r="F4124" s="182" t="s">
        <v>7954</v>
      </c>
      <c r="G4124" s="196">
        <f>'6. Staff time'!AA171</f>
        <v>0</v>
      </c>
    </row>
    <row r="4125" spans="1:7" x14ac:dyDescent="0.3">
      <c r="A4125" s="181">
        <v>4124</v>
      </c>
      <c r="B4125" s="181" t="str">
        <f t="shared" si="88"/>
        <v>0-6.24-21</v>
      </c>
      <c r="C4125" s="182">
        <f>'1. General information'!$R$8</f>
        <v>0</v>
      </c>
      <c r="D4125" s="182" t="s">
        <v>445</v>
      </c>
      <c r="E4125" s="195" t="s">
        <v>7955</v>
      </c>
      <c r="F4125" s="182" t="s">
        <v>7956</v>
      </c>
      <c r="G4125" s="196">
        <f>'6. Staff time'!AA172</f>
        <v>0</v>
      </c>
    </row>
    <row r="4126" spans="1:7" x14ac:dyDescent="0.3">
      <c r="A4126" s="181">
        <v>4125</v>
      </c>
      <c r="B4126" s="181" t="str">
        <f t="shared" si="88"/>
        <v>0-6.24-22</v>
      </c>
      <c r="C4126" s="182">
        <f>'1. General information'!$R$8</f>
        <v>0</v>
      </c>
      <c r="D4126" s="182" t="s">
        <v>445</v>
      </c>
      <c r="E4126" s="195" t="s">
        <v>7957</v>
      </c>
      <c r="F4126" s="182" t="s">
        <v>7958</v>
      </c>
      <c r="G4126" s="196">
        <f>'6. Staff time'!AA173</f>
        <v>0</v>
      </c>
    </row>
    <row r="4127" spans="1:7" x14ac:dyDescent="0.3">
      <c r="A4127" s="181">
        <v>4126</v>
      </c>
      <c r="B4127" s="181" t="str">
        <f t="shared" si="88"/>
        <v>0-6.24-23</v>
      </c>
      <c r="C4127" s="182">
        <f>'1. General information'!$R$8</f>
        <v>0</v>
      </c>
      <c r="D4127" s="182" t="s">
        <v>445</v>
      </c>
      <c r="E4127" s="195" t="s">
        <v>7959</v>
      </c>
      <c r="F4127" s="182" t="s">
        <v>7960</v>
      </c>
      <c r="G4127" s="196">
        <f>'6. Staff time'!AA174</f>
        <v>0</v>
      </c>
    </row>
    <row r="4128" spans="1:7" x14ac:dyDescent="0.3">
      <c r="A4128" s="181">
        <v>4127</v>
      </c>
      <c r="B4128" s="181" t="str">
        <f t="shared" si="88"/>
        <v>0-6.24-24</v>
      </c>
      <c r="C4128" s="182">
        <f>'1. General information'!$R$8</f>
        <v>0</v>
      </c>
      <c r="D4128" s="182" t="s">
        <v>445</v>
      </c>
      <c r="E4128" s="195" t="s">
        <v>7961</v>
      </c>
      <c r="F4128" s="182" t="s">
        <v>7962</v>
      </c>
      <c r="G4128" s="196">
        <f>'6. Staff time'!AA175</f>
        <v>0</v>
      </c>
    </row>
    <row r="4129" spans="1:7" x14ac:dyDescent="0.3">
      <c r="A4129" s="181">
        <v>4128</v>
      </c>
      <c r="B4129" s="181" t="str">
        <f t="shared" si="88"/>
        <v>0-6.24-25</v>
      </c>
      <c r="C4129" s="182">
        <f>'1. General information'!$R$8</f>
        <v>0</v>
      </c>
      <c r="D4129" s="182" t="s">
        <v>445</v>
      </c>
      <c r="E4129" s="195" t="s">
        <v>7963</v>
      </c>
      <c r="F4129" s="182" t="s">
        <v>7964</v>
      </c>
      <c r="G4129" s="196">
        <f>'6. Staff time'!AA176</f>
        <v>0</v>
      </c>
    </row>
    <row r="4130" spans="1:7" x14ac:dyDescent="0.3">
      <c r="A4130" s="181">
        <v>4129</v>
      </c>
      <c r="B4130" s="181" t="str">
        <f t="shared" si="88"/>
        <v>0-6.24-26</v>
      </c>
      <c r="C4130" s="182">
        <f>'1. General information'!$R$8</f>
        <v>0</v>
      </c>
      <c r="D4130" s="182" t="s">
        <v>445</v>
      </c>
      <c r="E4130" s="195" t="s">
        <v>7965</v>
      </c>
      <c r="F4130" s="182" t="s">
        <v>7966</v>
      </c>
      <c r="G4130" s="196">
        <f>'6. Staff time'!AA177</f>
        <v>0</v>
      </c>
    </row>
    <row r="4131" spans="1:7" x14ac:dyDescent="0.3">
      <c r="A4131" s="181">
        <v>4130</v>
      </c>
      <c r="B4131" s="181" t="str">
        <f t="shared" si="88"/>
        <v>0-6.24-27</v>
      </c>
      <c r="C4131" s="182">
        <f>'1. General information'!$R$8</f>
        <v>0</v>
      </c>
      <c r="D4131" s="182" t="s">
        <v>445</v>
      </c>
      <c r="E4131" s="195" t="s">
        <v>7967</v>
      </c>
      <c r="F4131" s="182" t="s">
        <v>7968</v>
      </c>
      <c r="G4131" s="196">
        <f>'6. Staff time'!AA178</f>
        <v>0</v>
      </c>
    </row>
    <row r="4132" spans="1:7" x14ac:dyDescent="0.3">
      <c r="A4132" s="181">
        <v>4131</v>
      </c>
      <c r="B4132" s="181" t="str">
        <f t="shared" si="88"/>
        <v>0-6.24-28</v>
      </c>
      <c r="C4132" s="182">
        <f>'1. General information'!$R$8</f>
        <v>0</v>
      </c>
      <c r="D4132" s="182" t="s">
        <v>445</v>
      </c>
      <c r="E4132" s="195" t="s">
        <v>7969</v>
      </c>
      <c r="F4132" s="182" t="s">
        <v>7970</v>
      </c>
      <c r="G4132" s="196">
        <f>'6. Staff time'!AA179</f>
        <v>0</v>
      </c>
    </row>
    <row r="4133" spans="1:7" x14ac:dyDescent="0.3">
      <c r="A4133" s="181">
        <v>4132</v>
      </c>
      <c r="B4133" s="181" t="str">
        <f t="shared" si="88"/>
        <v>0-6.24-29</v>
      </c>
      <c r="C4133" s="182">
        <f>'1. General information'!$R$8</f>
        <v>0</v>
      </c>
      <c r="D4133" s="182" t="s">
        <v>445</v>
      </c>
      <c r="E4133" s="195" t="s">
        <v>7971</v>
      </c>
      <c r="F4133" s="182" t="s">
        <v>7972</v>
      </c>
      <c r="G4133" s="196">
        <f>'6. Staff time'!AA180</f>
        <v>0</v>
      </c>
    </row>
    <row r="4134" spans="1:7" x14ac:dyDescent="0.3">
      <c r="A4134" s="181">
        <v>4133</v>
      </c>
      <c r="B4134" s="181" t="str">
        <f t="shared" si="88"/>
        <v>0-6.24-30</v>
      </c>
      <c r="C4134" s="182">
        <f>'1. General information'!$R$8</f>
        <v>0</v>
      </c>
      <c r="D4134" s="182" t="s">
        <v>445</v>
      </c>
      <c r="E4134" s="195" t="s">
        <v>7973</v>
      </c>
      <c r="F4134" s="182" t="s">
        <v>7974</v>
      </c>
      <c r="G4134" s="196">
        <f>'6. Staff time'!AA181</f>
        <v>0</v>
      </c>
    </row>
    <row r="4135" spans="1:7" x14ac:dyDescent="0.3">
      <c r="A4135" s="181">
        <v>4134</v>
      </c>
      <c r="B4135" s="181" t="str">
        <f t="shared" si="88"/>
        <v>0-6.24-31</v>
      </c>
      <c r="C4135" s="182">
        <f>'1. General information'!$R$8</f>
        <v>0</v>
      </c>
      <c r="D4135" s="182" t="s">
        <v>445</v>
      </c>
      <c r="E4135" s="195" t="s">
        <v>7975</v>
      </c>
      <c r="F4135" s="182" t="s">
        <v>7976</v>
      </c>
      <c r="G4135" s="196">
        <f>'6. Staff time'!AA182</f>
        <v>0</v>
      </c>
    </row>
    <row r="4136" spans="1:7" x14ac:dyDescent="0.3">
      <c r="A4136" s="181">
        <v>4135</v>
      </c>
      <c r="B4136" s="181" t="str">
        <f t="shared" si="88"/>
        <v>0-6.24-32</v>
      </c>
      <c r="C4136" s="182">
        <f>'1. General information'!$R$8</f>
        <v>0</v>
      </c>
      <c r="D4136" s="182" t="s">
        <v>445</v>
      </c>
      <c r="E4136" s="195" t="s">
        <v>7977</v>
      </c>
      <c r="F4136" s="182" t="s">
        <v>7978</v>
      </c>
      <c r="G4136" s="196">
        <f>'6. Staff time'!AA183</f>
        <v>0</v>
      </c>
    </row>
    <row r="4137" spans="1:7" x14ac:dyDescent="0.3">
      <c r="A4137" s="181">
        <v>4136</v>
      </c>
      <c r="B4137" s="181" t="str">
        <f t="shared" si="88"/>
        <v>0-6.24-33</v>
      </c>
      <c r="C4137" s="182">
        <f>'1. General information'!$R$8</f>
        <v>0</v>
      </c>
      <c r="D4137" s="182" t="s">
        <v>445</v>
      </c>
      <c r="E4137" s="195" t="s">
        <v>7979</v>
      </c>
      <c r="F4137" s="182" t="s">
        <v>7980</v>
      </c>
      <c r="G4137" s="196">
        <f>'6. Staff time'!AA184</f>
        <v>0</v>
      </c>
    </row>
    <row r="4138" spans="1:7" x14ac:dyDescent="0.3">
      <c r="A4138" s="181">
        <v>4137</v>
      </c>
      <c r="B4138" s="181" t="str">
        <f t="shared" si="88"/>
        <v>0-6.24-34</v>
      </c>
      <c r="C4138" s="182">
        <f>'1. General information'!$R$8</f>
        <v>0</v>
      </c>
      <c r="D4138" s="182" t="s">
        <v>445</v>
      </c>
      <c r="E4138" s="195" t="s">
        <v>7981</v>
      </c>
      <c r="F4138" s="182" t="s">
        <v>7982</v>
      </c>
      <c r="G4138" s="196">
        <f>'6. Staff time'!AA185</f>
        <v>0</v>
      </c>
    </row>
    <row r="4139" spans="1:7" x14ac:dyDescent="0.3">
      <c r="A4139" s="181">
        <v>4138</v>
      </c>
      <c r="B4139" s="181" t="str">
        <f t="shared" si="88"/>
        <v>0-6.24-35</v>
      </c>
      <c r="C4139" s="182">
        <f>'1. General information'!$R$8</f>
        <v>0</v>
      </c>
      <c r="D4139" s="182" t="s">
        <v>445</v>
      </c>
      <c r="E4139" s="195" t="s">
        <v>7983</v>
      </c>
      <c r="F4139" s="182" t="s">
        <v>7984</v>
      </c>
      <c r="G4139" s="196">
        <f>'6. Staff time'!AA186</f>
        <v>0</v>
      </c>
    </row>
    <row r="4140" spans="1:7" x14ac:dyDescent="0.3">
      <c r="A4140" s="181">
        <v>4139</v>
      </c>
      <c r="B4140" s="181" t="str">
        <f t="shared" si="88"/>
        <v>0-6.24-36</v>
      </c>
      <c r="C4140" s="182">
        <f>'1. General information'!$R$8</f>
        <v>0</v>
      </c>
      <c r="D4140" s="182" t="s">
        <v>445</v>
      </c>
      <c r="E4140" s="195" t="s">
        <v>7985</v>
      </c>
      <c r="F4140" s="182" t="s">
        <v>7986</v>
      </c>
      <c r="G4140" s="196">
        <f>'6. Staff time'!AA187</f>
        <v>0</v>
      </c>
    </row>
    <row r="4141" spans="1:7" x14ac:dyDescent="0.3">
      <c r="A4141" s="181">
        <v>4140</v>
      </c>
      <c r="B4141" s="181" t="str">
        <f t="shared" si="88"/>
        <v>0-6.24-37</v>
      </c>
      <c r="C4141" s="182">
        <f>'1. General information'!$R$8</f>
        <v>0</v>
      </c>
      <c r="D4141" s="182" t="s">
        <v>445</v>
      </c>
      <c r="E4141" s="195" t="s">
        <v>7987</v>
      </c>
      <c r="F4141" s="182" t="s">
        <v>7988</v>
      </c>
      <c r="G4141" s="196">
        <f>'6. Staff time'!AA188</f>
        <v>0</v>
      </c>
    </row>
    <row r="4142" spans="1:7" x14ac:dyDescent="0.3">
      <c r="A4142" s="181">
        <v>4141</v>
      </c>
      <c r="B4142" s="181" t="str">
        <f t="shared" si="88"/>
        <v>0-6.24-38</v>
      </c>
      <c r="C4142" s="182">
        <f>'1. General information'!$R$8</f>
        <v>0</v>
      </c>
      <c r="D4142" s="182" t="s">
        <v>445</v>
      </c>
      <c r="E4142" s="195" t="s">
        <v>7989</v>
      </c>
      <c r="F4142" s="182" t="s">
        <v>7990</v>
      </c>
      <c r="G4142" s="196">
        <f>'6. Staff time'!AA189</f>
        <v>0</v>
      </c>
    </row>
    <row r="4143" spans="1:7" x14ac:dyDescent="0.3">
      <c r="A4143" s="181">
        <v>4142</v>
      </c>
      <c r="B4143" s="181" t="str">
        <f t="shared" si="88"/>
        <v>0-6.24-39</v>
      </c>
      <c r="C4143" s="182">
        <f>'1. General information'!$R$8</f>
        <v>0</v>
      </c>
      <c r="D4143" s="182" t="s">
        <v>445</v>
      </c>
      <c r="E4143" s="195" t="s">
        <v>7991</v>
      </c>
      <c r="F4143" s="182" t="s">
        <v>7992</v>
      </c>
      <c r="G4143" s="196">
        <f>'6. Staff time'!AA190</f>
        <v>0</v>
      </c>
    </row>
    <row r="4144" spans="1:7" x14ac:dyDescent="0.3">
      <c r="A4144" s="181">
        <v>4143</v>
      </c>
      <c r="B4144" s="181" t="str">
        <f t="shared" si="88"/>
        <v>0-6.24-40</v>
      </c>
      <c r="C4144" s="182">
        <f>'1. General information'!$R$8</f>
        <v>0</v>
      </c>
      <c r="D4144" s="182" t="s">
        <v>445</v>
      </c>
      <c r="E4144" s="195" t="s">
        <v>7993</v>
      </c>
      <c r="F4144" s="182" t="s">
        <v>7994</v>
      </c>
      <c r="G4144" s="196">
        <f>'6. Staff time'!AA191</f>
        <v>0</v>
      </c>
    </row>
    <row r="4145" spans="1:7" x14ac:dyDescent="0.3">
      <c r="A4145" s="181">
        <v>4144</v>
      </c>
      <c r="B4145" s="181" t="str">
        <f t="shared" si="88"/>
        <v>0-6.24-41</v>
      </c>
      <c r="C4145" s="182">
        <f>'1. General information'!$R$8</f>
        <v>0</v>
      </c>
      <c r="D4145" s="182" t="s">
        <v>445</v>
      </c>
      <c r="E4145" s="195" t="s">
        <v>7995</v>
      </c>
      <c r="F4145" s="182" t="s">
        <v>7996</v>
      </c>
      <c r="G4145" s="196">
        <f>'6. Staff time'!AA192</f>
        <v>0</v>
      </c>
    </row>
    <row r="4146" spans="1:7" x14ac:dyDescent="0.3">
      <c r="A4146" s="181">
        <v>4145</v>
      </c>
      <c r="B4146" s="181" t="str">
        <f t="shared" si="88"/>
        <v>0-6.24-42</v>
      </c>
      <c r="C4146" s="182">
        <f>'1. General information'!$R$8</f>
        <v>0</v>
      </c>
      <c r="D4146" s="182" t="s">
        <v>445</v>
      </c>
      <c r="E4146" s="195" t="s">
        <v>7997</v>
      </c>
      <c r="F4146" s="182" t="s">
        <v>7998</v>
      </c>
      <c r="G4146" s="196">
        <f>'6. Staff time'!AA193</f>
        <v>0</v>
      </c>
    </row>
    <row r="4147" spans="1:7" x14ac:dyDescent="0.3">
      <c r="A4147" s="181">
        <v>4146</v>
      </c>
      <c r="B4147" s="181" t="str">
        <f t="shared" si="88"/>
        <v>0-6.24-43</v>
      </c>
      <c r="C4147" s="182">
        <f>'1. General information'!$R$8</f>
        <v>0</v>
      </c>
      <c r="D4147" s="182" t="s">
        <v>445</v>
      </c>
      <c r="E4147" s="195" t="s">
        <v>7999</v>
      </c>
      <c r="F4147" s="182" t="s">
        <v>8000</v>
      </c>
      <c r="G4147" s="196">
        <f>'6. Staff time'!AA194</f>
        <v>0</v>
      </c>
    </row>
    <row r="4148" spans="1:7" x14ac:dyDescent="0.3">
      <c r="A4148" s="181">
        <v>4147</v>
      </c>
      <c r="B4148" s="181" t="str">
        <f t="shared" ref="B4148:B4211" si="89">CONCATENATE(LEFT(C4148,2),"-",E4148)</f>
        <v>0-6.24-44</v>
      </c>
      <c r="C4148" s="182">
        <f>'1. General information'!$R$8</f>
        <v>0</v>
      </c>
      <c r="D4148" s="182" t="s">
        <v>445</v>
      </c>
      <c r="E4148" s="195" t="s">
        <v>8001</v>
      </c>
      <c r="F4148" s="182" t="s">
        <v>8002</v>
      </c>
      <c r="G4148" s="196">
        <f>'6. Staff time'!AA195</f>
        <v>0</v>
      </c>
    </row>
    <row r="4149" spans="1:7" x14ac:dyDescent="0.3">
      <c r="A4149" s="181">
        <v>4148</v>
      </c>
      <c r="B4149" s="181" t="str">
        <f t="shared" si="89"/>
        <v>0-6.24-45</v>
      </c>
      <c r="C4149" s="182">
        <f>'1. General information'!$R$8</f>
        <v>0</v>
      </c>
      <c r="D4149" s="182" t="s">
        <v>445</v>
      </c>
      <c r="E4149" s="195" t="s">
        <v>8003</v>
      </c>
      <c r="F4149" s="182" t="s">
        <v>8004</v>
      </c>
      <c r="G4149" s="196">
        <f>'6. Staff time'!AA196</f>
        <v>0</v>
      </c>
    </row>
    <row r="4150" spans="1:7" x14ac:dyDescent="0.3">
      <c r="A4150" s="181">
        <v>4149</v>
      </c>
      <c r="B4150" s="181" t="str">
        <f t="shared" si="89"/>
        <v>0-6.24-46</v>
      </c>
      <c r="C4150" s="182">
        <f>'1. General information'!$R$8</f>
        <v>0</v>
      </c>
      <c r="D4150" s="182" t="s">
        <v>445</v>
      </c>
      <c r="E4150" s="195" t="s">
        <v>8005</v>
      </c>
      <c r="F4150" s="182" t="s">
        <v>8006</v>
      </c>
      <c r="G4150" s="196">
        <f>'6. Staff time'!AA197</f>
        <v>0</v>
      </c>
    </row>
    <row r="4151" spans="1:7" x14ac:dyDescent="0.3">
      <c r="A4151" s="181">
        <v>4150</v>
      </c>
      <c r="B4151" s="181" t="str">
        <f t="shared" si="89"/>
        <v>0-6.24-47</v>
      </c>
      <c r="C4151" s="182">
        <f>'1. General information'!$R$8</f>
        <v>0</v>
      </c>
      <c r="D4151" s="182" t="s">
        <v>445</v>
      </c>
      <c r="E4151" s="195" t="s">
        <v>8007</v>
      </c>
      <c r="F4151" s="182" t="s">
        <v>8008</v>
      </c>
      <c r="G4151" s="196">
        <f>'6. Staff time'!AA198</f>
        <v>0</v>
      </c>
    </row>
    <row r="4152" spans="1:7" x14ac:dyDescent="0.3">
      <c r="A4152" s="181">
        <v>4151</v>
      </c>
      <c r="B4152" s="181" t="str">
        <f t="shared" si="89"/>
        <v>0-6.24-48</v>
      </c>
      <c r="C4152" s="182">
        <f>'1. General information'!$R$8</f>
        <v>0</v>
      </c>
      <c r="D4152" s="182" t="s">
        <v>445</v>
      </c>
      <c r="E4152" s="195" t="s">
        <v>8009</v>
      </c>
      <c r="F4152" s="182" t="s">
        <v>8010</v>
      </c>
      <c r="G4152" s="196">
        <f>'6. Staff time'!AA199</f>
        <v>0</v>
      </c>
    </row>
    <row r="4153" spans="1:7" x14ac:dyDescent="0.3">
      <c r="A4153" s="181">
        <v>4152</v>
      </c>
      <c r="B4153" s="181" t="str">
        <f t="shared" si="89"/>
        <v>0-6.24-49</v>
      </c>
      <c r="C4153" s="182">
        <f>'1. General information'!$R$8</f>
        <v>0</v>
      </c>
      <c r="D4153" s="182" t="s">
        <v>445</v>
      </c>
      <c r="E4153" s="195" t="s">
        <v>8011</v>
      </c>
      <c r="F4153" s="182" t="s">
        <v>8012</v>
      </c>
      <c r="G4153" s="196">
        <f>'6. Staff time'!AA200</f>
        <v>0</v>
      </c>
    </row>
    <row r="4154" spans="1:7" x14ac:dyDescent="0.3">
      <c r="A4154" s="181">
        <v>4153</v>
      </c>
      <c r="B4154" s="181" t="str">
        <f t="shared" si="89"/>
        <v>0-6.24-50</v>
      </c>
      <c r="C4154" s="182">
        <f>'1. General information'!$R$8</f>
        <v>0</v>
      </c>
      <c r="D4154" s="182" t="s">
        <v>445</v>
      </c>
      <c r="E4154" s="195" t="s">
        <v>8013</v>
      </c>
      <c r="F4154" s="182" t="s">
        <v>8014</v>
      </c>
      <c r="G4154" s="196">
        <f>'6. Staff time'!AA201</f>
        <v>0</v>
      </c>
    </row>
    <row r="4155" spans="1:7" x14ac:dyDescent="0.3">
      <c r="A4155" s="181">
        <v>4154</v>
      </c>
      <c r="B4155" s="181" t="str">
        <f t="shared" si="89"/>
        <v>0-6.24-51</v>
      </c>
      <c r="C4155" s="182">
        <f>'1. General information'!$R$8</f>
        <v>0</v>
      </c>
      <c r="D4155" s="182" t="s">
        <v>445</v>
      </c>
      <c r="E4155" s="195" t="s">
        <v>8015</v>
      </c>
      <c r="F4155" s="182" t="s">
        <v>8016</v>
      </c>
      <c r="G4155" s="196">
        <f>'6. Staff time'!AA202</f>
        <v>0</v>
      </c>
    </row>
    <row r="4156" spans="1:7" x14ac:dyDescent="0.3">
      <c r="A4156" s="181">
        <v>4155</v>
      </c>
      <c r="B4156" s="181" t="str">
        <f t="shared" si="89"/>
        <v>0-6.24-52</v>
      </c>
      <c r="C4156" s="182">
        <f>'1. General information'!$R$8</f>
        <v>0</v>
      </c>
      <c r="D4156" s="182" t="s">
        <v>445</v>
      </c>
      <c r="E4156" s="195" t="s">
        <v>8017</v>
      </c>
      <c r="F4156" s="182" t="s">
        <v>8018</v>
      </c>
      <c r="G4156" s="196">
        <f>'6. Staff time'!AA203</f>
        <v>0</v>
      </c>
    </row>
    <row r="4157" spans="1:7" x14ac:dyDescent="0.3">
      <c r="A4157" s="181">
        <v>4156</v>
      </c>
      <c r="B4157" s="181" t="str">
        <f t="shared" si="89"/>
        <v>0-6.24-53</v>
      </c>
      <c r="C4157" s="182">
        <f>'1. General information'!$R$8</f>
        <v>0</v>
      </c>
      <c r="D4157" s="182" t="s">
        <v>445</v>
      </c>
      <c r="E4157" s="195" t="s">
        <v>8019</v>
      </c>
      <c r="F4157" s="182" t="s">
        <v>8020</v>
      </c>
      <c r="G4157" s="196">
        <f>'6. Staff time'!AA204</f>
        <v>0</v>
      </c>
    </row>
    <row r="4158" spans="1:7" x14ac:dyDescent="0.3">
      <c r="A4158" s="181">
        <v>4157</v>
      </c>
      <c r="B4158" s="181" t="str">
        <f t="shared" si="89"/>
        <v>0-6.24-54</v>
      </c>
      <c r="C4158" s="182">
        <f>'1. General information'!$R$8</f>
        <v>0</v>
      </c>
      <c r="D4158" s="182" t="s">
        <v>445</v>
      </c>
      <c r="E4158" s="195" t="s">
        <v>8021</v>
      </c>
      <c r="F4158" s="182" t="s">
        <v>8022</v>
      </c>
      <c r="G4158" s="196">
        <f>'6. Staff time'!AA205</f>
        <v>0</v>
      </c>
    </row>
    <row r="4159" spans="1:7" x14ac:dyDescent="0.3">
      <c r="A4159" s="181">
        <v>4158</v>
      </c>
      <c r="B4159" s="181" t="str">
        <f t="shared" si="89"/>
        <v>0-6.24-55</v>
      </c>
      <c r="C4159" s="182">
        <f>'1. General information'!$R$8</f>
        <v>0</v>
      </c>
      <c r="D4159" s="182" t="s">
        <v>445</v>
      </c>
      <c r="E4159" s="195" t="s">
        <v>8023</v>
      </c>
      <c r="F4159" s="182" t="s">
        <v>8024</v>
      </c>
      <c r="G4159" s="196">
        <f>'6. Staff time'!AA206</f>
        <v>0</v>
      </c>
    </row>
    <row r="4160" spans="1:7" x14ac:dyDescent="0.3">
      <c r="A4160" s="181">
        <v>4159</v>
      </c>
      <c r="B4160" s="181" t="str">
        <f t="shared" si="89"/>
        <v>0-6.24-56</v>
      </c>
      <c r="C4160" s="182">
        <f>'1. General information'!$R$8</f>
        <v>0</v>
      </c>
      <c r="D4160" s="182" t="s">
        <v>445</v>
      </c>
      <c r="E4160" s="195" t="s">
        <v>8025</v>
      </c>
      <c r="F4160" s="182" t="s">
        <v>8026</v>
      </c>
      <c r="G4160" s="196">
        <f>'6. Staff time'!AA207</f>
        <v>0</v>
      </c>
    </row>
    <row r="4161" spans="1:7" x14ac:dyDescent="0.3">
      <c r="A4161" s="181">
        <v>4160</v>
      </c>
      <c r="B4161" s="181" t="str">
        <f t="shared" si="89"/>
        <v>0-6.24-57</v>
      </c>
      <c r="C4161" s="182">
        <f>'1. General information'!$R$8</f>
        <v>0</v>
      </c>
      <c r="D4161" s="182" t="s">
        <v>445</v>
      </c>
      <c r="E4161" s="195" t="s">
        <v>8027</v>
      </c>
      <c r="F4161" s="182" t="s">
        <v>8028</v>
      </c>
      <c r="G4161" s="196">
        <f>'6. Staff time'!AA208</f>
        <v>0</v>
      </c>
    </row>
    <row r="4162" spans="1:7" x14ac:dyDescent="0.3">
      <c r="A4162" s="181">
        <v>4161</v>
      </c>
      <c r="B4162" s="181" t="str">
        <f t="shared" si="89"/>
        <v>0-6.24-58</v>
      </c>
      <c r="C4162" s="182">
        <f>'1. General information'!$R$8</f>
        <v>0</v>
      </c>
      <c r="D4162" s="182" t="s">
        <v>445</v>
      </c>
      <c r="E4162" s="195" t="s">
        <v>8029</v>
      </c>
      <c r="F4162" s="182" t="s">
        <v>8030</v>
      </c>
      <c r="G4162" s="196">
        <f>'6. Staff time'!AA209</f>
        <v>0</v>
      </c>
    </row>
    <row r="4163" spans="1:7" x14ac:dyDescent="0.3">
      <c r="A4163" s="181">
        <v>4162</v>
      </c>
      <c r="B4163" s="181" t="str">
        <f t="shared" si="89"/>
        <v>0-6.24-59</v>
      </c>
      <c r="C4163" s="182">
        <f>'1. General information'!$R$8</f>
        <v>0</v>
      </c>
      <c r="D4163" s="182" t="s">
        <v>445</v>
      </c>
      <c r="E4163" s="195" t="s">
        <v>8031</v>
      </c>
      <c r="F4163" s="182" t="s">
        <v>8032</v>
      </c>
      <c r="G4163" s="196">
        <f>'6. Staff time'!AA210</f>
        <v>0</v>
      </c>
    </row>
    <row r="4164" spans="1:7" x14ac:dyDescent="0.3">
      <c r="A4164" s="181">
        <v>4163</v>
      </c>
      <c r="B4164" s="181" t="str">
        <f t="shared" si="89"/>
        <v>0-6.24-60</v>
      </c>
      <c r="C4164" s="182">
        <f>'1. General information'!$R$8</f>
        <v>0</v>
      </c>
      <c r="D4164" s="182" t="s">
        <v>445</v>
      </c>
      <c r="E4164" s="195" t="s">
        <v>8033</v>
      </c>
      <c r="F4164" s="182" t="s">
        <v>8034</v>
      </c>
      <c r="G4164" s="196">
        <f>'6. Staff time'!AA211</f>
        <v>0</v>
      </c>
    </row>
    <row r="4165" spans="1:7" x14ac:dyDescent="0.3">
      <c r="A4165" s="181">
        <v>4164</v>
      </c>
      <c r="B4165" s="181" t="str">
        <f t="shared" si="89"/>
        <v>0-6.24-61</v>
      </c>
      <c r="C4165" s="182">
        <f>'1. General information'!$R$8</f>
        <v>0</v>
      </c>
      <c r="D4165" s="182" t="s">
        <v>445</v>
      </c>
      <c r="E4165" s="195" t="s">
        <v>8035</v>
      </c>
      <c r="F4165" s="182" t="s">
        <v>8036</v>
      </c>
      <c r="G4165" s="196">
        <f>'6. Staff time'!AA212</f>
        <v>0</v>
      </c>
    </row>
    <row r="4166" spans="1:7" x14ac:dyDescent="0.3">
      <c r="A4166" s="181">
        <v>4165</v>
      </c>
      <c r="B4166" s="181" t="str">
        <f t="shared" si="89"/>
        <v>0-6.24-62</v>
      </c>
      <c r="C4166" s="182">
        <f>'1. General information'!$R$8</f>
        <v>0</v>
      </c>
      <c r="D4166" s="182" t="s">
        <v>445</v>
      </c>
      <c r="E4166" s="195" t="s">
        <v>8037</v>
      </c>
      <c r="F4166" s="182" t="s">
        <v>8038</v>
      </c>
      <c r="G4166" s="196">
        <f>'6. Staff time'!AA213</f>
        <v>0</v>
      </c>
    </row>
    <row r="4167" spans="1:7" x14ac:dyDescent="0.3">
      <c r="A4167" s="181">
        <v>4166</v>
      </c>
      <c r="B4167" s="181" t="str">
        <f t="shared" si="89"/>
        <v>0-6.24-63</v>
      </c>
      <c r="C4167" s="182">
        <f>'1. General information'!$R$8</f>
        <v>0</v>
      </c>
      <c r="D4167" s="182" t="s">
        <v>445</v>
      </c>
      <c r="E4167" s="195" t="s">
        <v>8039</v>
      </c>
      <c r="F4167" s="182" t="s">
        <v>8040</v>
      </c>
      <c r="G4167" s="196">
        <f>'6. Staff time'!AA214</f>
        <v>0</v>
      </c>
    </row>
    <row r="4168" spans="1:7" x14ac:dyDescent="0.3">
      <c r="A4168" s="181">
        <v>4167</v>
      </c>
      <c r="B4168" s="181" t="str">
        <f t="shared" si="89"/>
        <v>0-6.24-64</v>
      </c>
      <c r="C4168" s="182">
        <f>'1. General information'!$R$8</f>
        <v>0</v>
      </c>
      <c r="D4168" s="182" t="s">
        <v>445</v>
      </c>
      <c r="E4168" s="195" t="s">
        <v>8041</v>
      </c>
      <c r="F4168" s="182" t="s">
        <v>8042</v>
      </c>
      <c r="G4168" s="196">
        <f>'6. Staff time'!AA215</f>
        <v>0</v>
      </c>
    </row>
    <row r="4169" spans="1:7" x14ac:dyDescent="0.3">
      <c r="A4169" s="181">
        <v>4168</v>
      </c>
      <c r="B4169" s="181" t="str">
        <f t="shared" si="89"/>
        <v>0-6.24-65</v>
      </c>
      <c r="C4169" s="182">
        <f>'1. General information'!$R$8</f>
        <v>0</v>
      </c>
      <c r="D4169" s="182" t="s">
        <v>445</v>
      </c>
      <c r="E4169" s="195" t="s">
        <v>8043</v>
      </c>
      <c r="F4169" s="182" t="s">
        <v>8044</v>
      </c>
      <c r="G4169" s="196">
        <f>'6. Staff time'!AA216</f>
        <v>0</v>
      </c>
    </row>
    <row r="4170" spans="1:7" x14ac:dyDescent="0.3">
      <c r="A4170" s="181">
        <v>4169</v>
      </c>
      <c r="B4170" s="181" t="str">
        <f t="shared" si="89"/>
        <v>0-6.24-66</v>
      </c>
      <c r="C4170" s="182">
        <f>'1. General information'!$R$8</f>
        <v>0</v>
      </c>
      <c r="D4170" s="182" t="s">
        <v>445</v>
      </c>
      <c r="E4170" s="195" t="s">
        <v>8045</v>
      </c>
      <c r="F4170" s="182" t="s">
        <v>8046</v>
      </c>
      <c r="G4170" s="196">
        <f>'6. Staff time'!AA217</f>
        <v>0</v>
      </c>
    </row>
    <row r="4171" spans="1:7" x14ac:dyDescent="0.3">
      <c r="A4171" s="181">
        <v>4170</v>
      </c>
      <c r="B4171" s="181" t="str">
        <f t="shared" si="89"/>
        <v>0-6.24-67</v>
      </c>
      <c r="C4171" s="182">
        <f>'1. General information'!$R$8</f>
        <v>0</v>
      </c>
      <c r="D4171" s="182" t="s">
        <v>445</v>
      </c>
      <c r="E4171" s="195" t="s">
        <v>8047</v>
      </c>
      <c r="F4171" s="182" t="s">
        <v>8048</v>
      </c>
      <c r="G4171" s="196">
        <f>'6. Staff time'!AA218</f>
        <v>0</v>
      </c>
    </row>
    <row r="4172" spans="1:7" x14ac:dyDescent="0.3">
      <c r="A4172" s="181">
        <v>4171</v>
      </c>
      <c r="B4172" s="181" t="str">
        <f t="shared" si="89"/>
        <v>0-6.24-68</v>
      </c>
      <c r="C4172" s="182">
        <f>'1. General information'!$R$8</f>
        <v>0</v>
      </c>
      <c r="D4172" s="182" t="s">
        <v>445</v>
      </c>
      <c r="E4172" s="195" t="s">
        <v>8049</v>
      </c>
      <c r="F4172" s="182" t="s">
        <v>8050</v>
      </c>
      <c r="G4172" s="196">
        <f>'6. Staff time'!AA219</f>
        <v>0</v>
      </c>
    </row>
    <row r="4173" spans="1:7" x14ac:dyDescent="0.3">
      <c r="A4173" s="181">
        <v>4172</v>
      </c>
      <c r="B4173" s="181" t="str">
        <f t="shared" si="89"/>
        <v>0-6.24-69</v>
      </c>
      <c r="C4173" s="182">
        <f>'1. General information'!$R$8</f>
        <v>0</v>
      </c>
      <c r="D4173" s="182" t="s">
        <v>445</v>
      </c>
      <c r="E4173" s="195" t="s">
        <v>8051</v>
      </c>
      <c r="F4173" s="182" t="s">
        <v>8052</v>
      </c>
      <c r="G4173" s="196">
        <f>'6. Staff time'!AA220</f>
        <v>0</v>
      </c>
    </row>
    <row r="4174" spans="1:7" x14ac:dyDescent="0.3">
      <c r="A4174" s="181">
        <v>4173</v>
      </c>
      <c r="B4174" s="181" t="str">
        <f t="shared" si="89"/>
        <v>0-6.24-70</v>
      </c>
      <c r="C4174" s="182">
        <f>'1. General information'!$R$8</f>
        <v>0</v>
      </c>
      <c r="D4174" s="182" t="s">
        <v>445</v>
      </c>
      <c r="E4174" s="195" t="s">
        <v>8053</v>
      </c>
      <c r="F4174" s="182" t="s">
        <v>8054</v>
      </c>
      <c r="G4174" s="196">
        <f>'6. Staff time'!AA221</f>
        <v>0</v>
      </c>
    </row>
    <row r="4175" spans="1:7" x14ac:dyDescent="0.3">
      <c r="A4175" s="181">
        <v>4174</v>
      </c>
      <c r="B4175" s="181" t="str">
        <f t="shared" si="89"/>
        <v>0-6.24-71</v>
      </c>
      <c r="C4175" s="182">
        <f>'1. General information'!$R$8</f>
        <v>0</v>
      </c>
      <c r="D4175" s="182" t="s">
        <v>445</v>
      </c>
      <c r="E4175" s="195" t="s">
        <v>8055</v>
      </c>
      <c r="F4175" s="182" t="s">
        <v>8056</v>
      </c>
      <c r="G4175" s="196">
        <f>'6. Staff time'!AA222</f>
        <v>0</v>
      </c>
    </row>
    <row r="4176" spans="1:7" x14ac:dyDescent="0.3">
      <c r="A4176" s="181">
        <v>4175</v>
      </c>
      <c r="B4176" s="181" t="str">
        <f t="shared" si="89"/>
        <v>0-6.24-72</v>
      </c>
      <c r="C4176" s="182">
        <f>'1. General information'!$R$8</f>
        <v>0</v>
      </c>
      <c r="D4176" s="182" t="s">
        <v>445</v>
      </c>
      <c r="E4176" s="195" t="s">
        <v>8057</v>
      </c>
      <c r="F4176" s="182" t="s">
        <v>8058</v>
      </c>
      <c r="G4176" s="196">
        <f>'6. Staff time'!AA223</f>
        <v>0</v>
      </c>
    </row>
    <row r="4177" spans="1:7" x14ac:dyDescent="0.3">
      <c r="A4177" s="181">
        <v>4176</v>
      </c>
      <c r="B4177" s="181" t="str">
        <f t="shared" si="89"/>
        <v>0-6.24-73</v>
      </c>
      <c r="C4177" s="182">
        <f>'1. General information'!$R$8</f>
        <v>0</v>
      </c>
      <c r="D4177" s="182" t="s">
        <v>445</v>
      </c>
      <c r="E4177" s="195" t="s">
        <v>8059</v>
      </c>
      <c r="F4177" s="182" t="s">
        <v>8060</v>
      </c>
      <c r="G4177" s="196">
        <f>'6. Staff time'!AA224</f>
        <v>0</v>
      </c>
    </row>
    <row r="4178" spans="1:7" x14ac:dyDescent="0.3">
      <c r="A4178" s="181">
        <v>4177</v>
      </c>
      <c r="B4178" s="181" t="str">
        <f t="shared" si="89"/>
        <v>0-6.24-74</v>
      </c>
      <c r="C4178" s="182">
        <f>'1. General information'!$R$8</f>
        <v>0</v>
      </c>
      <c r="D4178" s="182" t="s">
        <v>445</v>
      </c>
      <c r="E4178" s="195" t="s">
        <v>8061</v>
      </c>
      <c r="F4178" s="182" t="s">
        <v>8062</v>
      </c>
      <c r="G4178" s="196">
        <f>'6. Staff time'!AA225</f>
        <v>0</v>
      </c>
    </row>
    <row r="4179" spans="1:7" x14ac:dyDescent="0.3">
      <c r="A4179" s="181">
        <v>4178</v>
      </c>
      <c r="B4179" s="181" t="str">
        <f t="shared" si="89"/>
        <v>0-6.24-75</v>
      </c>
      <c r="C4179" s="182">
        <f>'1. General information'!$R$8</f>
        <v>0</v>
      </c>
      <c r="D4179" s="182" t="s">
        <v>445</v>
      </c>
      <c r="E4179" s="195" t="s">
        <v>8063</v>
      </c>
      <c r="F4179" s="182" t="s">
        <v>8064</v>
      </c>
      <c r="G4179" s="196">
        <f>'6. Staff time'!AA226</f>
        <v>0</v>
      </c>
    </row>
    <row r="4180" spans="1:7" x14ac:dyDescent="0.3">
      <c r="A4180" s="181">
        <v>4179</v>
      </c>
      <c r="B4180" s="181" t="str">
        <f t="shared" si="89"/>
        <v>0-6.24-76</v>
      </c>
      <c r="C4180" s="182">
        <f>'1. General information'!$R$8</f>
        <v>0</v>
      </c>
      <c r="D4180" s="182" t="s">
        <v>445</v>
      </c>
      <c r="E4180" s="195" t="s">
        <v>8065</v>
      </c>
      <c r="F4180" s="182" t="s">
        <v>8066</v>
      </c>
      <c r="G4180" s="196">
        <f>'6. Staff time'!AA227</f>
        <v>0</v>
      </c>
    </row>
    <row r="4181" spans="1:7" x14ac:dyDescent="0.3">
      <c r="A4181" s="181">
        <v>4180</v>
      </c>
      <c r="B4181" s="181" t="str">
        <f t="shared" si="89"/>
        <v>0-6.24-77</v>
      </c>
      <c r="C4181" s="182">
        <f>'1. General information'!$R$8</f>
        <v>0</v>
      </c>
      <c r="D4181" s="182" t="s">
        <v>445</v>
      </c>
      <c r="E4181" s="195" t="s">
        <v>8067</v>
      </c>
      <c r="F4181" s="182" t="s">
        <v>8068</v>
      </c>
      <c r="G4181" s="196">
        <f>'6. Staff time'!AA228</f>
        <v>0</v>
      </c>
    </row>
    <row r="4182" spans="1:7" x14ac:dyDescent="0.3">
      <c r="A4182" s="181">
        <v>4181</v>
      </c>
      <c r="B4182" s="181" t="str">
        <f t="shared" si="89"/>
        <v>0-6.24-78</v>
      </c>
      <c r="C4182" s="182">
        <f>'1. General information'!$R$8</f>
        <v>0</v>
      </c>
      <c r="D4182" s="182" t="s">
        <v>445</v>
      </c>
      <c r="E4182" s="195" t="s">
        <v>8069</v>
      </c>
      <c r="F4182" s="182" t="s">
        <v>8070</v>
      </c>
      <c r="G4182" s="196">
        <f>'6. Staff time'!AA229</f>
        <v>0</v>
      </c>
    </row>
    <row r="4183" spans="1:7" x14ac:dyDescent="0.3">
      <c r="A4183" s="181">
        <v>4182</v>
      </c>
      <c r="B4183" s="181" t="str">
        <f t="shared" si="89"/>
        <v>0-6.24-79</v>
      </c>
      <c r="C4183" s="182">
        <f>'1. General information'!$R$8</f>
        <v>0</v>
      </c>
      <c r="D4183" s="182" t="s">
        <v>445</v>
      </c>
      <c r="E4183" s="195" t="s">
        <v>8071</v>
      </c>
      <c r="F4183" s="182" t="s">
        <v>8072</v>
      </c>
      <c r="G4183" s="196">
        <f>'6. Staff time'!AA230</f>
        <v>0</v>
      </c>
    </row>
    <row r="4184" spans="1:7" x14ac:dyDescent="0.3">
      <c r="A4184" s="181">
        <v>4183</v>
      </c>
      <c r="B4184" s="181" t="str">
        <f t="shared" si="89"/>
        <v>0-6.24-80</v>
      </c>
      <c r="C4184" s="182">
        <f>'1. General information'!$R$8</f>
        <v>0</v>
      </c>
      <c r="D4184" s="182" t="s">
        <v>445</v>
      </c>
      <c r="E4184" s="195" t="s">
        <v>8073</v>
      </c>
      <c r="F4184" s="182" t="s">
        <v>8074</v>
      </c>
      <c r="G4184" s="196">
        <f>'6. Staff time'!AA231</f>
        <v>0</v>
      </c>
    </row>
    <row r="4185" spans="1:7" x14ac:dyDescent="0.3">
      <c r="A4185" s="181">
        <v>4184</v>
      </c>
      <c r="B4185" s="181" t="str">
        <f t="shared" si="89"/>
        <v>0-6.24-81</v>
      </c>
      <c r="C4185" s="182">
        <f>'1. General information'!$R$8</f>
        <v>0</v>
      </c>
      <c r="D4185" s="182" t="s">
        <v>445</v>
      </c>
      <c r="E4185" s="195" t="s">
        <v>8075</v>
      </c>
      <c r="F4185" s="182" t="s">
        <v>8076</v>
      </c>
      <c r="G4185" s="196">
        <f>'6. Staff time'!AA232</f>
        <v>0</v>
      </c>
    </row>
    <row r="4186" spans="1:7" x14ac:dyDescent="0.3">
      <c r="A4186" s="181">
        <v>4185</v>
      </c>
      <c r="B4186" s="181" t="str">
        <f t="shared" si="89"/>
        <v>0-6.24-82</v>
      </c>
      <c r="C4186" s="182">
        <f>'1. General information'!$R$8</f>
        <v>0</v>
      </c>
      <c r="D4186" s="182" t="s">
        <v>445</v>
      </c>
      <c r="E4186" s="195" t="s">
        <v>8077</v>
      </c>
      <c r="F4186" s="182" t="s">
        <v>8078</v>
      </c>
      <c r="G4186" s="196">
        <f>'6. Staff time'!AA233</f>
        <v>0</v>
      </c>
    </row>
    <row r="4187" spans="1:7" x14ac:dyDescent="0.3">
      <c r="A4187" s="181">
        <v>4186</v>
      </c>
      <c r="B4187" s="181" t="str">
        <f t="shared" si="89"/>
        <v>0-6.24-83</v>
      </c>
      <c r="C4187" s="182">
        <f>'1. General information'!$R$8</f>
        <v>0</v>
      </c>
      <c r="D4187" s="182" t="s">
        <v>445</v>
      </c>
      <c r="E4187" s="195" t="s">
        <v>8079</v>
      </c>
      <c r="F4187" s="182" t="s">
        <v>8080</v>
      </c>
      <c r="G4187" s="196">
        <f>'6. Staff time'!AA234</f>
        <v>0</v>
      </c>
    </row>
    <row r="4188" spans="1:7" x14ac:dyDescent="0.3">
      <c r="A4188" s="181">
        <v>4187</v>
      </c>
      <c r="B4188" s="181" t="str">
        <f t="shared" si="89"/>
        <v>0-6.24-84</v>
      </c>
      <c r="C4188" s="182">
        <f>'1. General information'!$R$8</f>
        <v>0</v>
      </c>
      <c r="D4188" s="182" t="s">
        <v>445</v>
      </c>
      <c r="E4188" s="195" t="s">
        <v>8081</v>
      </c>
      <c r="F4188" s="182" t="s">
        <v>8082</v>
      </c>
      <c r="G4188" s="196">
        <f>'6. Staff time'!AA235</f>
        <v>0</v>
      </c>
    </row>
    <row r="4189" spans="1:7" x14ac:dyDescent="0.3">
      <c r="A4189" s="181">
        <v>4188</v>
      </c>
      <c r="B4189" s="181" t="str">
        <f t="shared" si="89"/>
        <v>0-6.24-85</v>
      </c>
      <c r="C4189" s="182">
        <f>'1. General information'!$R$8</f>
        <v>0</v>
      </c>
      <c r="D4189" s="182" t="s">
        <v>445</v>
      </c>
      <c r="E4189" s="195" t="s">
        <v>8083</v>
      </c>
      <c r="F4189" s="182" t="s">
        <v>8084</v>
      </c>
      <c r="G4189" s="196">
        <f>'6. Staff time'!AA236</f>
        <v>0</v>
      </c>
    </row>
    <row r="4190" spans="1:7" x14ac:dyDescent="0.3">
      <c r="A4190" s="181">
        <v>4189</v>
      </c>
      <c r="B4190" s="181" t="str">
        <f t="shared" si="89"/>
        <v>0-6.24-86</v>
      </c>
      <c r="C4190" s="182">
        <f>'1. General information'!$R$8</f>
        <v>0</v>
      </c>
      <c r="D4190" s="182" t="s">
        <v>445</v>
      </c>
      <c r="E4190" s="195" t="s">
        <v>8085</v>
      </c>
      <c r="F4190" s="182" t="s">
        <v>8086</v>
      </c>
      <c r="G4190" s="196">
        <f>'6. Staff time'!AA237</f>
        <v>0</v>
      </c>
    </row>
    <row r="4191" spans="1:7" x14ac:dyDescent="0.3">
      <c r="A4191" s="181">
        <v>4190</v>
      </c>
      <c r="B4191" s="181" t="str">
        <f t="shared" si="89"/>
        <v>0-6.24-87</v>
      </c>
      <c r="C4191" s="182">
        <f>'1. General information'!$R$8</f>
        <v>0</v>
      </c>
      <c r="D4191" s="182" t="s">
        <v>445</v>
      </c>
      <c r="E4191" s="195" t="s">
        <v>8087</v>
      </c>
      <c r="F4191" s="182" t="s">
        <v>8088</v>
      </c>
      <c r="G4191" s="196">
        <f>'6. Staff time'!AA238</f>
        <v>0</v>
      </c>
    </row>
    <row r="4192" spans="1:7" x14ac:dyDescent="0.3">
      <c r="A4192" s="181">
        <v>4191</v>
      </c>
      <c r="B4192" s="181" t="str">
        <f t="shared" si="89"/>
        <v>0-6.24-88</v>
      </c>
      <c r="C4192" s="182">
        <f>'1. General information'!$R$8</f>
        <v>0</v>
      </c>
      <c r="D4192" s="182" t="s">
        <v>445</v>
      </c>
      <c r="E4192" s="195" t="s">
        <v>8089</v>
      </c>
      <c r="F4192" s="182" t="s">
        <v>8090</v>
      </c>
      <c r="G4192" s="196">
        <f>'6. Staff time'!AA239</f>
        <v>0</v>
      </c>
    </row>
    <row r="4193" spans="1:7" x14ac:dyDescent="0.3">
      <c r="A4193" s="181">
        <v>4192</v>
      </c>
      <c r="B4193" s="181" t="str">
        <f t="shared" si="89"/>
        <v>0-6.24-89</v>
      </c>
      <c r="C4193" s="182">
        <f>'1. General information'!$R$8</f>
        <v>0</v>
      </c>
      <c r="D4193" s="182" t="s">
        <v>445</v>
      </c>
      <c r="E4193" s="195" t="s">
        <v>8091</v>
      </c>
      <c r="F4193" s="182" t="s">
        <v>8092</v>
      </c>
      <c r="G4193" s="196">
        <f>'6. Staff time'!AA240</f>
        <v>0</v>
      </c>
    </row>
    <row r="4194" spans="1:7" x14ac:dyDescent="0.3">
      <c r="A4194" s="181">
        <v>4193</v>
      </c>
      <c r="B4194" s="181" t="str">
        <f t="shared" si="89"/>
        <v>0-6.24-90</v>
      </c>
      <c r="C4194" s="182">
        <f>'1. General information'!$R$8</f>
        <v>0</v>
      </c>
      <c r="D4194" s="182" t="s">
        <v>445</v>
      </c>
      <c r="E4194" s="195" t="s">
        <v>8093</v>
      </c>
      <c r="F4194" s="182" t="s">
        <v>8094</v>
      </c>
      <c r="G4194" s="196">
        <f>'6. Staff time'!AA241</f>
        <v>0</v>
      </c>
    </row>
    <row r="4195" spans="1:7" x14ac:dyDescent="0.3">
      <c r="A4195" s="181">
        <v>4194</v>
      </c>
      <c r="B4195" s="181" t="str">
        <f t="shared" si="89"/>
        <v>0-6.24-91</v>
      </c>
      <c r="C4195" s="182">
        <f>'1. General information'!$R$8</f>
        <v>0</v>
      </c>
      <c r="D4195" s="182" t="s">
        <v>445</v>
      </c>
      <c r="E4195" s="195" t="s">
        <v>8095</v>
      </c>
      <c r="F4195" s="182" t="s">
        <v>8096</v>
      </c>
      <c r="G4195" s="196">
        <f>'6. Staff time'!AA242</f>
        <v>0</v>
      </c>
    </row>
    <row r="4196" spans="1:7" x14ac:dyDescent="0.3">
      <c r="A4196" s="181">
        <v>4195</v>
      </c>
      <c r="B4196" s="181" t="str">
        <f t="shared" si="89"/>
        <v>0-6.24-92</v>
      </c>
      <c r="C4196" s="182">
        <f>'1. General information'!$R$8</f>
        <v>0</v>
      </c>
      <c r="D4196" s="182" t="s">
        <v>445</v>
      </c>
      <c r="E4196" s="195" t="s">
        <v>8097</v>
      </c>
      <c r="F4196" s="182" t="s">
        <v>8098</v>
      </c>
      <c r="G4196" s="196">
        <f>'6. Staff time'!AA243</f>
        <v>0</v>
      </c>
    </row>
    <row r="4197" spans="1:7" x14ac:dyDescent="0.3">
      <c r="A4197" s="181">
        <v>4196</v>
      </c>
      <c r="B4197" s="181" t="str">
        <f t="shared" si="89"/>
        <v>0-6.24-93</v>
      </c>
      <c r="C4197" s="182">
        <f>'1. General information'!$R$8</f>
        <v>0</v>
      </c>
      <c r="D4197" s="182" t="s">
        <v>445</v>
      </c>
      <c r="E4197" s="195" t="s">
        <v>8099</v>
      </c>
      <c r="F4197" s="182" t="s">
        <v>8100</v>
      </c>
      <c r="G4197" s="196">
        <f>'6. Staff time'!AA244</f>
        <v>0</v>
      </c>
    </row>
    <row r="4198" spans="1:7" x14ac:dyDescent="0.3">
      <c r="A4198" s="181">
        <v>4197</v>
      </c>
      <c r="B4198" s="181" t="str">
        <f t="shared" si="89"/>
        <v>0-6.24-94</v>
      </c>
      <c r="C4198" s="182">
        <f>'1. General information'!$R$8</f>
        <v>0</v>
      </c>
      <c r="D4198" s="182" t="s">
        <v>445</v>
      </c>
      <c r="E4198" s="195" t="s">
        <v>8101</v>
      </c>
      <c r="F4198" s="182" t="s">
        <v>8102</v>
      </c>
      <c r="G4198" s="196">
        <f>'6. Staff time'!AA245</f>
        <v>0</v>
      </c>
    </row>
    <row r="4199" spans="1:7" x14ac:dyDescent="0.3">
      <c r="A4199" s="181">
        <v>4198</v>
      </c>
      <c r="B4199" s="181" t="str">
        <f t="shared" si="89"/>
        <v>0-6.24-95</v>
      </c>
      <c r="C4199" s="182">
        <f>'1. General information'!$R$8</f>
        <v>0</v>
      </c>
      <c r="D4199" s="182" t="s">
        <v>445</v>
      </c>
      <c r="E4199" s="195" t="s">
        <v>8103</v>
      </c>
      <c r="F4199" s="182" t="s">
        <v>8104</v>
      </c>
      <c r="G4199" s="196">
        <f>'6. Staff time'!AA246</f>
        <v>0</v>
      </c>
    </row>
    <row r="4200" spans="1:7" x14ac:dyDescent="0.3">
      <c r="A4200" s="181">
        <v>4199</v>
      </c>
      <c r="B4200" s="181" t="str">
        <f t="shared" si="89"/>
        <v>0-6.24-96</v>
      </c>
      <c r="C4200" s="182">
        <f>'1. General information'!$R$8</f>
        <v>0</v>
      </c>
      <c r="D4200" s="182" t="s">
        <v>445</v>
      </c>
      <c r="E4200" s="195" t="s">
        <v>8105</v>
      </c>
      <c r="F4200" s="182" t="s">
        <v>8106</v>
      </c>
      <c r="G4200" s="196">
        <f>'6. Staff time'!AA247</f>
        <v>0</v>
      </c>
    </row>
    <row r="4201" spans="1:7" x14ac:dyDescent="0.3">
      <c r="A4201" s="181">
        <v>4200</v>
      </c>
      <c r="B4201" s="181" t="str">
        <f t="shared" si="89"/>
        <v>0-6.24-97</v>
      </c>
      <c r="C4201" s="182">
        <f>'1. General information'!$R$8</f>
        <v>0</v>
      </c>
      <c r="D4201" s="182" t="s">
        <v>445</v>
      </c>
      <c r="E4201" s="195" t="s">
        <v>8107</v>
      </c>
      <c r="F4201" s="182" t="s">
        <v>8108</v>
      </c>
      <c r="G4201" s="196">
        <f>'6. Staff time'!AA248</f>
        <v>0</v>
      </c>
    </row>
    <row r="4202" spans="1:7" x14ac:dyDescent="0.3">
      <c r="A4202" s="181">
        <v>4201</v>
      </c>
      <c r="B4202" s="181" t="str">
        <f t="shared" si="89"/>
        <v>0-6.24-98</v>
      </c>
      <c r="C4202" s="182">
        <f>'1. General information'!$R$8</f>
        <v>0</v>
      </c>
      <c r="D4202" s="182" t="s">
        <v>445</v>
      </c>
      <c r="E4202" s="195" t="s">
        <v>8109</v>
      </c>
      <c r="F4202" s="182" t="s">
        <v>8110</v>
      </c>
      <c r="G4202" s="196">
        <f>'6. Staff time'!AA249</f>
        <v>0</v>
      </c>
    </row>
    <row r="4203" spans="1:7" x14ac:dyDescent="0.3">
      <c r="A4203" s="181">
        <v>4202</v>
      </c>
      <c r="B4203" s="181" t="str">
        <f t="shared" si="89"/>
        <v>0-6.24-99</v>
      </c>
      <c r="C4203" s="182">
        <f>'1. General information'!$R$8</f>
        <v>0</v>
      </c>
      <c r="D4203" s="182" t="s">
        <v>445</v>
      </c>
      <c r="E4203" s="195" t="s">
        <v>8111</v>
      </c>
      <c r="F4203" s="182" t="s">
        <v>8112</v>
      </c>
      <c r="G4203" s="196">
        <f>'6. Staff time'!AA250</f>
        <v>0</v>
      </c>
    </row>
    <row r="4204" spans="1:7" x14ac:dyDescent="0.3">
      <c r="A4204" s="181">
        <v>4203</v>
      </c>
      <c r="B4204" s="181" t="str">
        <f t="shared" si="89"/>
        <v>0-6.24-100</v>
      </c>
      <c r="C4204" s="182">
        <f>'1. General information'!$R$8</f>
        <v>0</v>
      </c>
      <c r="D4204" s="182" t="s">
        <v>445</v>
      </c>
      <c r="E4204" s="195" t="s">
        <v>8113</v>
      </c>
      <c r="F4204" s="182" t="s">
        <v>8114</v>
      </c>
      <c r="G4204" s="196">
        <f>'6. Staff time'!AA251</f>
        <v>0</v>
      </c>
    </row>
    <row r="4205" spans="1:7" x14ac:dyDescent="0.3">
      <c r="A4205" s="181">
        <v>4204</v>
      </c>
      <c r="B4205" s="181" t="str">
        <f t="shared" si="89"/>
        <v>0-6.24-101</v>
      </c>
      <c r="C4205" s="182">
        <f>'1. General information'!$R$8</f>
        <v>0</v>
      </c>
      <c r="D4205" s="182" t="s">
        <v>445</v>
      </c>
      <c r="E4205" s="195" t="s">
        <v>8115</v>
      </c>
      <c r="F4205" s="182" t="s">
        <v>8116</v>
      </c>
      <c r="G4205" s="196">
        <f>'6. Staff time'!AA252</f>
        <v>0</v>
      </c>
    </row>
    <row r="4206" spans="1:7" x14ac:dyDescent="0.3">
      <c r="A4206" s="181">
        <v>4205</v>
      </c>
      <c r="B4206" s="181" t="str">
        <f t="shared" si="89"/>
        <v>0-6.24-102</v>
      </c>
      <c r="C4206" s="182">
        <f>'1. General information'!$R$8</f>
        <v>0</v>
      </c>
      <c r="D4206" s="182" t="s">
        <v>445</v>
      </c>
      <c r="E4206" s="195" t="s">
        <v>8117</v>
      </c>
      <c r="F4206" s="182" t="s">
        <v>8118</v>
      </c>
      <c r="G4206" s="196">
        <f>'6. Staff time'!AA253</f>
        <v>0</v>
      </c>
    </row>
    <row r="4207" spans="1:7" x14ac:dyDescent="0.3">
      <c r="A4207" s="181">
        <v>4206</v>
      </c>
      <c r="B4207" s="181" t="str">
        <f t="shared" si="89"/>
        <v>0-6.24-103</v>
      </c>
      <c r="C4207" s="182">
        <f>'1. General information'!$R$8</f>
        <v>0</v>
      </c>
      <c r="D4207" s="182" t="s">
        <v>445</v>
      </c>
      <c r="E4207" s="195" t="s">
        <v>8119</v>
      </c>
      <c r="F4207" s="182" t="s">
        <v>8120</v>
      </c>
      <c r="G4207" s="196">
        <f>'6. Staff time'!AA254</f>
        <v>0</v>
      </c>
    </row>
    <row r="4208" spans="1:7" x14ac:dyDescent="0.3">
      <c r="A4208" s="181">
        <v>4207</v>
      </c>
      <c r="B4208" s="181" t="str">
        <f t="shared" si="89"/>
        <v>0-6.24-104</v>
      </c>
      <c r="C4208" s="182">
        <f>'1. General information'!$R$8</f>
        <v>0</v>
      </c>
      <c r="D4208" s="182" t="s">
        <v>445</v>
      </c>
      <c r="E4208" s="195" t="s">
        <v>8121</v>
      </c>
      <c r="F4208" s="182" t="s">
        <v>8122</v>
      </c>
      <c r="G4208" s="196">
        <f>'6. Staff time'!AA255</f>
        <v>0</v>
      </c>
    </row>
    <row r="4209" spans="1:7" x14ac:dyDescent="0.3">
      <c r="A4209" s="181">
        <v>4208</v>
      </c>
      <c r="B4209" s="181" t="str">
        <f t="shared" si="89"/>
        <v>0-6.24-105</v>
      </c>
      <c r="C4209" s="182">
        <f>'1. General information'!$R$8</f>
        <v>0</v>
      </c>
      <c r="D4209" s="182" t="s">
        <v>445</v>
      </c>
      <c r="E4209" s="195" t="s">
        <v>8123</v>
      </c>
      <c r="F4209" s="182" t="s">
        <v>8124</v>
      </c>
      <c r="G4209" s="196">
        <f>'6. Staff time'!AA256</f>
        <v>0</v>
      </c>
    </row>
    <row r="4210" spans="1:7" x14ac:dyDescent="0.3">
      <c r="A4210" s="181">
        <v>4209</v>
      </c>
      <c r="B4210" s="181" t="str">
        <f t="shared" si="89"/>
        <v>0-6.24-106</v>
      </c>
      <c r="C4210" s="182">
        <f>'1. General information'!$R$8</f>
        <v>0</v>
      </c>
      <c r="D4210" s="182" t="s">
        <v>445</v>
      </c>
      <c r="E4210" s="195" t="s">
        <v>8125</v>
      </c>
      <c r="F4210" s="182" t="s">
        <v>8126</v>
      </c>
      <c r="G4210" s="196">
        <f>'6. Staff time'!AA257</f>
        <v>0</v>
      </c>
    </row>
    <row r="4211" spans="1:7" x14ac:dyDescent="0.3">
      <c r="A4211" s="181">
        <v>4210</v>
      </c>
      <c r="B4211" s="181" t="str">
        <f t="shared" si="89"/>
        <v>0-6.24-107</v>
      </c>
      <c r="C4211" s="182">
        <f>'1. General information'!$R$8</f>
        <v>0</v>
      </c>
      <c r="D4211" s="182" t="s">
        <v>445</v>
      </c>
      <c r="E4211" s="195" t="s">
        <v>8127</v>
      </c>
      <c r="F4211" s="182" t="s">
        <v>8128</v>
      </c>
      <c r="G4211" s="196">
        <f>'6. Staff time'!AA258</f>
        <v>0</v>
      </c>
    </row>
    <row r="4212" spans="1:7" x14ac:dyDescent="0.3">
      <c r="A4212" s="181">
        <v>4211</v>
      </c>
      <c r="B4212" s="181" t="str">
        <f t="shared" ref="B4212:B4275" si="90">CONCATENATE(LEFT(C4212,2),"-",E4212)</f>
        <v>0-6.24-108</v>
      </c>
      <c r="C4212" s="182">
        <f>'1. General information'!$R$8</f>
        <v>0</v>
      </c>
      <c r="D4212" s="182" t="s">
        <v>445</v>
      </c>
      <c r="E4212" s="195" t="s">
        <v>8129</v>
      </c>
      <c r="F4212" s="182" t="s">
        <v>8130</v>
      </c>
      <c r="G4212" s="196">
        <f>'6. Staff time'!AA259</f>
        <v>0</v>
      </c>
    </row>
    <row r="4213" spans="1:7" x14ac:dyDescent="0.3">
      <c r="A4213" s="181">
        <v>4212</v>
      </c>
      <c r="B4213" s="181" t="str">
        <f t="shared" si="90"/>
        <v>0-6.24-109</v>
      </c>
      <c r="C4213" s="182">
        <f>'1. General information'!$R$8</f>
        <v>0</v>
      </c>
      <c r="D4213" s="182" t="s">
        <v>445</v>
      </c>
      <c r="E4213" s="195" t="s">
        <v>8131</v>
      </c>
      <c r="F4213" s="182" t="s">
        <v>8132</v>
      </c>
      <c r="G4213" s="196">
        <f>'6. Staff time'!AA260</f>
        <v>0</v>
      </c>
    </row>
    <row r="4214" spans="1:7" x14ac:dyDescent="0.3">
      <c r="A4214" s="181">
        <v>4213</v>
      </c>
      <c r="B4214" s="181" t="str">
        <f t="shared" si="90"/>
        <v>0-6.24-110</v>
      </c>
      <c r="C4214" s="182">
        <f>'1. General information'!$R$8</f>
        <v>0</v>
      </c>
      <c r="D4214" s="182" t="s">
        <v>445</v>
      </c>
      <c r="E4214" s="195" t="s">
        <v>8133</v>
      </c>
      <c r="F4214" s="182" t="s">
        <v>8134</v>
      </c>
      <c r="G4214" s="196">
        <f>'6. Staff time'!AA261</f>
        <v>0</v>
      </c>
    </row>
    <row r="4215" spans="1:7" x14ac:dyDescent="0.3">
      <c r="A4215" s="181">
        <v>4214</v>
      </c>
      <c r="B4215" s="181" t="str">
        <f t="shared" si="90"/>
        <v>0-6.24-111</v>
      </c>
      <c r="C4215" s="182">
        <f>'1. General information'!$R$8</f>
        <v>0</v>
      </c>
      <c r="D4215" s="182" t="s">
        <v>445</v>
      </c>
      <c r="E4215" s="195" t="s">
        <v>8135</v>
      </c>
      <c r="F4215" s="182" t="s">
        <v>8136</v>
      </c>
      <c r="G4215" s="196">
        <f>'6. Staff time'!AA262</f>
        <v>0</v>
      </c>
    </row>
    <row r="4216" spans="1:7" x14ac:dyDescent="0.3">
      <c r="A4216" s="181">
        <v>4215</v>
      </c>
      <c r="B4216" s="181" t="str">
        <f t="shared" si="90"/>
        <v>0-6.24-112</v>
      </c>
      <c r="C4216" s="182">
        <f>'1. General information'!$R$8</f>
        <v>0</v>
      </c>
      <c r="D4216" s="182" t="s">
        <v>445</v>
      </c>
      <c r="E4216" s="195" t="s">
        <v>8137</v>
      </c>
      <c r="F4216" s="182" t="s">
        <v>8138</v>
      </c>
      <c r="G4216" s="196">
        <f>'6. Staff time'!AA263</f>
        <v>0</v>
      </c>
    </row>
    <row r="4217" spans="1:7" x14ac:dyDescent="0.3">
      <c r="A4217" s="181">
        <v>4216</v>
      </c>
      <c r="B4217" s="181" t="str">
        <f t="shared" si="90"/>
        <v>0-6.24-113</v>
      </c>
      <c r="C4217" s="182">
        <f>'1. General information'!$R$8</f>
        <v>0</v>
      </c>
      <c r="D4217" s="182" t="s">
        <v>445</v>
      </c>
      <c r="E4217" s="195" t="s">
        <v>8139</v>
      </c>
      <c r="F4217" s="182" t="s">
        <v>8140</v>
      </c>
      <c r="G4217" s="196">
        <f>'6. Staff time'!AA264</f>
        <v>0</v>
      </c>
    </row>
    <row r="4218" spans="1:7" x14ac:dyDescent="0.3">
      <c r="A4218" s="181">
        <v>4217</v>
      </c>
      <c r="B4218" s="181" t="str">
        <f t="shared" si="90"/>
        <v>0-6.24-114</v>
      </c>
      <c r="C4218" s="182">
        <f>'1. General information'!$R$8</f>
        <v>0</v>
      </c>
      <c r="D4218" s="182" t="s">
        <v>445</v>
      </c>
      <c r="E4218" s="195" t="s">
        <v>8141</v>
      </c>
      <c r="F4218" s="182" t="s">
        <v>8142</v>
      </c>
      <c r="G4218" s="196">
        <f>'6. Staff time'!AA265</f>
        <v>0</v>
      </c>
    </row>
    <row r="4219" spans="1:7" x14ac:dyDescent="0.3">
      <c r="A4219" s="181">
        <v>4218</v>
      </c>
      <c r="B4219" s="181" t="str">
        <f t="shared" si="90"/>
        <v>0-6.24-115</v>
      </c>
      <c r="C4219" s="182">
        <f>'1. General information'!$R$8</f>
        <v>0</v>
      </c>
      <c r="D4219" s="182" t="s">
        <v>445</v>
      </c>
      <c r="E4219" s="195" t="s">
        <v>8143</v>
      </c>
      <c r="F4219" s="182" t="s">
        <v>8144</v>
      </c>
      <c r="G4219" s="196">
        <f>'6. Staff time'!AA266</f>
        <v>0</v>
      </c>
    </row>
    <row r="4220" spans="1:7" x14ac:dyDescent="0.3">
      <c r="A4220" s="181">
        <v>4219</v>
      </c>
      <c r="B4220" s="181" t="str">
        <f t="shared" si="90"/>
        <v>0-6.24-116</v>
      </c>
      <c r="C4220" s="182">
        <f>'1. General information'!$R$8</f>
        <v>0</v>
      </c>
      <c r="D4220" s="182" t="s">
        <v>445</v>
      </c>
      <c r="E4220" s="195" t="s">
        <v>8145</v>
      </c>
      <c r="F4220" s="182" t="s">
        <v>8146</v>
      </c>
      <c r="G4220" s="196">
        <f>'6. Staff time'!AA267</f>
        <v>0</v>
      </c>
    </row>
    <row r="4221" spans="1:7" x14ac:dyDescent="0.3">
      <c r="A4221" s="181">
        <v>4220</v>
      </c>
      <c r="B4221" s="181" t="str">
        <f t="shared" si="90"/>
        <v>0-6.24-117</v>
      </c>
      <c r="C4221" s="182">
        <f>'1. General information'!$R$8</f>
        <v>0</v>
      </c>
      <c r="D4221" s="182" t="s">
        <v>445</v>
      </c>
      <c r="E4221" s="195" t="s">
        <v>8147</v>
      </c>
      <c r="F4221" s="182" t="s">
        <v>8148</v>
      </c>
      <c r="G4221" s="196">
        <f>'6. Staff time'!AA268</f>
        <v>0</v>
      </c>
    </row>
    <row r="4222" spans="1:7" x14ac:dyDescent="0.3">
      <c r="A4222" s="181">
        <v>4221</v>
      </c>
      <c r="B4222" s="181" t="str">
        <f t="shared" si="90"/>
        <v>0-6.24-118</v>
      </c>
      <c r="C4222" s="182">
        <f>'1. General information'!$R$8</f>
        <v>0</v>
      </c>
      <c r="D4222" s="182" t="s">
        <v>445</v>
      </c>
      <c r="E4222" s="195" t="s">
        <v>8149</v>
      </c>
      <c r="F4222" s="182" t="s">
        <v>8150</v>
      </c>
      <c r="G4222" s="196">
        <f>'6. Staff time'!AA269</f>
        <v>0</v>
      </c>
    </row>
    <row r="4223" spans="1:7" x14ac:dyDescent="0.3">
      <c r="A4223" s="181">
        <v>4222</v>
      </c>
      <c r="B4223" s="181" t="str">
        <f t="shared" si="90"/>
        <v>0-6.24-119</v>
      </c>
      <c r="C4223" s="182">
        <f>'1. General information'!$R$8</f>
        <v>0</v>
      </c>
      <c r="D4223" s="182" t="s">
        <v>445</v>
      </c>
      <c r="E4223" s="195" t="s">
        <v>8151</v>
      </c>
      <c r="F4223" s="182" t="s">
        <v>8152</v>
      </c>
      <c r="G4223" s="196">
        <f>'6. Staff time'!AA270</f>
        <v>0</v>
      </c>
    </row>
    <row r="4224" spans="1:7" x14ac:dyDescent="0.3">
      <c r="A4224" s="181">
        <v>4223</v>
      </c>
      <c r="B4224" s="181" t="str">
        <f t="shared" si="90"/>
        <v>0-6.24-120</v>
      </c>
      <c r="C4224" s="182">
        <f>'1. General information'!$R$8</f>
        <v>0</v>
      </c>
      <c r="D4224" s="182" t="s">
        <v>445</v>
      </c>
      <c r="E4224" s="195" t="s">
        <v>8153</v>
      </c>
      <c r="F4224" s="182" t="s">
        <v>8154</v>
      </c>
      <c r="G4224" s="196">
        <f>'6. Staff time'!AA271</f>
        <v>0</v>
      </c>
    </row>
    <row r="4225" spans="1:7" x14ac:dyDescent="0.3">
      <c r="A4225" s="181">
        <v>4224</v>
      </c>
      <c r="B4225" s="181" t="str">
        <f t="shared" si="90"/>
        <v>0-6.24-121</v>
      </c>
      <c r="C4225" s="182">
        <f>'1. General information'!$R$8</f>
        <v>0</v>
      </c>
      <c r="D4225" s="182" t="s">
        <v>445</v>
      </c>
      <c r="E4225" s="195" t="s">
        <v>8155</v>
      </c>
      <c r="F4225" s="182" t="s">
        <v>8156</v>
      </c>
      <c r="G4225" s="196">
        <f>'6. Staff time'!AA272</f>
        <v>0</v>
      </c>
    </row>
    <row r="4226" spans="1:7" x14ac:dyDescent="0.3">
      <c r="A4226" s="181">
        <v>4225</v>
      </c>
      <c r="B4226" s="181" t="str">
        <f t="shared" si="90"/>
        <v>0-6.24-122</v>
      </c>
      <c r="C4226" s="182">
        <f>'1. General information'!$R$8</f>
        <v>0</v>
      </c>
      <c r="D4226" s="182" t="s">
        <v>445</v>
      </c>
      <c r="E4226" s="195" t="s">
        <v>8157</v>
      </c>
      <c r="F4226" s="182" t="s">
        <v>8158</v>
      </c>
      <c r="G4226" s="196">
        <f>'6. Staff time'!AA273</f>
        <v>0</v>
      </c>
    </row>
    <row r="4227" spans="1:7" x14ac:dyDescent="0.3">
      <c r="A4227" s="181">
        <v>4226</v>
      </c>
      <c r="B4227" s="181" t="str">
        <f t="shared" si="90"/>
        <v>0-6.24-123</v>
      </c>
      <c r="C4227" s="182">
        <f>'1. General information'!$R$8</f>
        <v>0</v>
      </c>
      <c r="D4227" s="182" t="s">
        <v>445</v>
      </c>
      <c r="E4227" s="195" t="s">
        <v>8159</v>
      </c>
      <c r="F4227" s="182" t="s">
        <v>8160</v>
      </c>
      <c r="G4227" s="196">
        <f>'6. Staff time'!AA274</f>
        <v>0</v>
      </c>
    </row>
    <row r="4228" spans="1:7" x14ac:dyDescent="0.3">
      <c r="A4228" s="181">
        <v>4227</v>
      </c>
      <c r="B4228" s="181" t="str">
        <f t="shared" si="90"/>
        <v>0-6.24-124</v>
      </c>
      <c r="C4228" s="182">
        <f>'1. General information'!$R$8</f>
        <v>0</v>
      </c>
      <c r="D4228" s="182" t="s">
        <v>445</v>
      </c>
      <c r="E4228" s="195" t="s">
        <v>8161</v>
      </c>
      <c r="F4228" s="182" t="s">
        <v>8162</v>
      </c>
      <c r="G4228" s="196">
        <f>'6. Staff time'!AA275</f>
        <v>0</v>
      </c>
    </row>
    <row r="4229" spans="1:7" x14ac:dyDescent="0.3">
      <c r="A4229" s="181">
        <v>4228</v>
      </c>
      <c r="B4229" s="181" t="str">
        <f t="shared" si="90"/>
        <v>0-6.24-125</v>
      </c>
      <c r="C4229" s="182">
        <f>'1. General information'!$R$8</f>
        <v>0</v>
      </c>
      <c r="D4229" s="182" t="s">
        <v>445</v>
      </c>
      <c r="E4229" s="195" t="s">
        <v>8163</v>
      </c>
      <c r="F4229" s="182" t="s">
        <v>8164</v>
      </c>
      <c r="G4229" s="196">
        <f>'6. Staff time'!AA276</f>
        <v>0</v>
      </c>
    </row>
    <row r="4230" spans="1:7" x14ac:dyDescent="0.3">
      <c r="A4230" s="181">
        <v>4229</v>
      </c>
      <c r="B4230" s="181" t="str">
        <f t="shared" si="90"/>
        <v>0-6.24-126</v>
      </c>
      <c r="C4230" s="182">
        <f>'1. General information'!$R$8</f>
        <v>0</v>
      </c>
      <c r="D4230" s="182" t="s">
        <v>445</v>
      </c>
      <c r="E4230" s="195" t="s">
        <v>8165</v>
      </c>
      <c r="F4230" s="182" t="s">
        <v>8166</v>
      </c>
      <c r="G4230" s="196">
        <f>'6. Staff time'!AA277</f>
        <v>0</v>
      </c>
    </row>
    <row r="4231" spans="1:7" x14ac:dyDescent="0.3">
      <c r="A4231" s="181">
        <v>4230</v>
      </c>
      <c r="B4231" s="181" t="str">
        <f t="shared" si="90"/>
        <v>0-6.24-127</v>
      </c>
      <c r="C4231" s="182">
        <f>'1. General information'!$R$8</f>
        <v>0</v>
      </c>
      <c r="D4231" s="182" t="s">
        <v>445</v>
      </c>
      <c r="E4231" s="195" t="s">
        <v>8167</v>
      </c>
      <c r="F4231" s="182" t="s">
        <v>8168</v>
      </c>
      <c r="G4231" s="196">
        <f>'6. Staff time'!AA278</f>
        <v>0</v>
      </c>
    </row>
    <row r="4232" spans="1:7" x14ac:dyDescent="0.3">
      <c r="A4232" s="181">
        <v>4231</v>
      </c>
      <c r="B4232" s="181" t="str">
        <f t="shared" si="90"/>
        <v>0-6.24-128</v>
      </c>
      <c r="C4232" s="182">
        <f>'1. General information'!$R$8</f>
        <v>0</v>
      </c>
      <c r="D4232" s="182" t="s">
        <v>445</v>
      </c>
      <c r="E4232" s="195" t="s">
        <v>8169</v>
      </c>
      <c r="F4232" s="182" t="s">
        <v>8170</v>
      </c>
      <c r="G4232" s="196">
        <f>'6. Staff time'!AA279</f>
        <v>0</v>
      </c>
    </row>
    <row r="4233" spans="1:7" x14ac:dyDescent="0.3">
      <c r="A4233" s="181">
        <v>4232</v>
      </c>
      <c r="B4233" s="181" t="str">
        <f t="shared" si="90"/>
        <v>0-6.24-129</v>
      </c>
      <c r="C4233" s="182">
        <f>'1. General information'!$R$8</f>
        <v>0</v>
      </c>
      <c r="D4233" s="182" t="s">
        <v>445</v>
      </c>
      <c r="E4233" s="195" t="s">
        <v>8171</v>
      </c>
      <c r="F4233" s="182" t="s">
        <v>8172</v>
      </c>
      <c r="G4233" s="196">
        <f>'6. Staff time'!AA280</f>
        <v>0</v>
      </c>
    </row>
    <row r="4234" spans="1:7" x14ac:dyDescent="0.3">
      <c r="A4234" s="181">
        <v>4233</v>
      </c>
      <c r="B4234" s="181" t="str">
        <f t="shared" si="90"/>
        <v>0-6.24-130</v>
      </c>
      <c r="C4234" s="182">
        <f>'1. General information'!$R$8</f>
        <v>0</v>
      </c>
      <c r="D4234" s="182" t="s">
        <v>445</v>
      </c>
      <c r="E4234" s="195" t="s">
        <v>8173</v>
      </c>
      <c r="F4234" s="182" t="s">
        <v>8174</v>
      </c>
      <c r="G4234" s="196">
        <f>'6. Staff time'!AA281</f>
        <v>0</v>
      </c>
    </row>
    <row r="4235" spans="1:7" x14ac:dyDescent="0.3">
      <c r="A4235" s="181">
        <v>4234</v>
      </c>
      <c r="B4235" s="181" t="str">
        <f t="shared" si="90"/>
        <v>0-6.25-1</v>
      </c>
      <c r="C4235" s="182">
        <f>'1. General information'!$R$8</f>
        <v>0</v>
      </c>
      <c r="D4235" s="182" t="s">
        <v>445</v>
      </c>
      <c r="E4235" s="195" t="s">
        <v>8175</v>
      </c>
      <c r="F4235" s="182" t="s">
        <v>8176</v>
      </c>
      <c r="G4235" s="196">
        <f>'6. Staff time'!AC152</f>
        <v>0</v>
      </c>
    </row>
    <row r="4236" spans="1:7" x14ac:dyDescent="0.3">
      <c r="A4236" s="181">
        <v>4235</v>
      </c>
      <c r="B4236" s="181" t="str">
        <f t="shared" si="90"/>
        <v>0-6.25-2</v>
      </c>
      <c r="C4236" s="182">
        <f>'1. General information'!$R$8</f>
        <v>0</v>
      </c>
      <c r="D4236" s="182" t="s">
        <v>445</v>
      </c>
      <c r="E4236" s="195" t="s">
        <v>8177</v>
      </c>
      <c r="F4236" s="182" t="s">
        <v>8178</v>
      </c>
      <c r="G4236" s="196">
        <f>'6. Staff time'!AC153</f>
        <v>0</v>
      </c>
    </row>
    <row r="4237" spans="1:7" x14ac:dyDescent="0.3">
      <c r="A4237" s="181">
        <v>4236</v>
      </c>
      <c r="B4237" s="181" t="str">
        <f t="shared" si="90"/>
        <v>0-6.25-3</v>
      </c>
      <c r="C4237" s="182">
        <f>'1. General information'!$R$8</f>
        <v>0</v>
      </c>
      <c r="D4237" s="182" t="s">
        <v>445</v>
      </c>
      <c r="E4237" s="195" t="s">
        <v>8179</v>
      </c>
      <c r="F4237" s="182" t="s">
        <v>8180</v>
      </c>
      <c r="G4237" s="196">
        <f>'6. Staff time'!AC154</f>
        <v>0</v>
      </c>
    </row>
    <row r="4238" spans="1:7" x14ac:dyDescent="0.3">
      <c r="A4238" s="181">
        <v>4237</v>
      </c>
      <c r="B4238" s="181" t="str">
        <f t="shared" si="90"/>
        <v>0-6.25-4</v>
      </c>
      <c r="C4238" s="182">
        <f>'1. General information'!$R$8</f>
        <v>0</v>
      </c>
      <c r="D4238" s="182" t="s">
        <v>445</v>
      </c>
      <c r="E4238" s="195" t="s">
        <v>8181</v>
      </c>
      <c r="F4238" s="182" t="s">
        <v>8182</v>
      </c>
      <c r="G4238" s="196">
        <f>'6. Staff time'!AC155</f>
        <v>0</v>
      </c>
    </row>
    <row r="4239" spans="1:7" x14ac:dyDescent="0.3">
      <c r="A4239" s="181">
        <v>4238</v>
      </c>
      <c r="B4239" s="181" t="str">
        <f t="shared" si="90"/>
        <v>0-6.25-5</v>
      </c>
      <c r="C4239" s="182">
        <f>'1. General information'!$R$8</f>
        <v>0</v>
      </c>
      <c r="D4239" s="182" t="s">
        <v>445</v>
      </c>
      <c r="E4239" s="195" t="s">
        <v>8183</v>
      </c>
      <c r="F4239" s="182" t="s">
        <v>8184</v>
      </c>
      <c r="G4239" s="196">
        <f>'6. Staff time'!AC156</f>
        <v>0</v>
      </c>
    </row>
    <row r="4240" spans="1:7" x14ac:dyDescent="0.3">
      <c r="A4240" s="181">
        <v>4239</v>
      </c>
      <c r="B4240" s="181" t="str">
        <f t="shared" si="90"/>
        <v>0-6.25-6</v>
      </c>
      <c r="C4240" s="182">
        <f>'1. General information'!$R$8</f>
        <v>0</v>
      </c>
      <c r="D4240" s="182" t="s">
        <v>445</v>
      </c>
      <c r="E4240" s="195" t="s">
        <v>8185</v>
      </c>
      <c r="F4240" s="182" t="s">
        <v>8186</v>
      </c>
      <c r="G4240" s="196">
        <f>'6. Staff time'!AC157</f>
        <v>0</v>
      </c>
    </row>
    <row r="4241" spans="1:7" x14ac:dyDescent="0.3">
      <c r="A4241" s="181">
        <v>4240</v>
      </c>
      <c r="B4241" s="181" t="str">
        <f t="shared" si="90"/>
        <v>0-6.25-7</v>
      </c>
      <c r="C4241" s="182">
        <f>'1. General information'!$R$8</f>
        <v>0</v>
      </c>
      <c r="D4241" s="182" t="s">
        <v>445</v>
      </c>
      <c r="E4241" s="195" t="s">
        <v>8187</v>
      </c>
      <c r="F4241" s="182" t="s">
        <v>8188</v>
      </c>
      <c r="G4241" s="196">
        <f>'6. Staff time'!AC158</f>
        <v>0</v>
      </c>
    </row>
    <row r="4242" spans="1:7" x14ac:dyDescent="0.3">
      <c r="A4242" s="181">
        <v>4241</v>
      </c>
      <c r="B4242" s="181" t="str">
        <f t="shared" si="90"/>
        <v>0-6.25-8</v>
      </c>
      <c r="C4242" s="182">
        <f>'1. General information'!$R$8</f>
        <v>0</v>
      </c>
      <c r="D4242" s="182" t="s">
        <v>445</v>
      </c>
      <c r="E4242" s="195" t="s">
        <v>8189</v>
      </c>
      <c r="F4242" s="182" t="s">
        <v>8190</v>
      </c>
      <c r="G4242" s="196">
        <f>'6. Staff time'!AC159</f>
        <v>0</v>
      </c>
    </row>
    <row r="4243" spans="1:7" x14ac:dyDescent="0.3">
      <c r="A4243" s="181">
        <v>4242</v>
      </c>
      <c r="B4243" s="181" t="str">
        <f t="shared" si="90"/>
        <v>0-6.25-9</v>
      </c>
      <c r="C4243" s="182">
        <f>'1. General information'!$R$8</f>
        <v>0</v>
      </c>
      <c r="D4243" s="182" t="s">
        <v>445</v>
      </c>
      <c r="E4243" s="195" t="s">
        <v>8191</v>
      </c>
      <c r="F4243" s="182" t="s">
        <v>8192</v>
      </c>
      <c r="G4243" s="196">
        <f>'6. Staff time'!AC160</f>
        <v>0</v>
      </c>
    </row>
    <row r="4244" spans="1:7" x14ac:dyDescent="0.3">
      <c r="A4244" s="181">
        <v>4243</v>
      </c>
      <c r="B4244" s="181" t="str">
        <f t="shared" si="90"/>
        <v>0-6.25-10</v>
      </c>
      <c r="C4244" s="182">
        <f>'1. General information'!$R$8</f>
        <v>0</v>
      </c>
      <c r="D4244" s="182" t="s">
        <v>445</v>
      </c>
      <c r="E4244" s="195" t="s">
        <v>8193</v>
      </c>
      <c r="F4244" s="182" t="s">
        <v>8194</v>
      </c>
      <c r="G4244" s="196">
        <f>'6. Staff time'!AC161</f>
        <v>0</v>
      </c>
    </row>
    <row r="4245" spans="1:7" x14ac:dyDescent="0.3">
      <c r="A4245" s="181">
        <v>4244</v>
      </c>
      <c r="B4245" s="181" t="str">
        <f t="shared" si="90"/>
        <v>0-6.25-11</v>
      </c>
      <c r="C4245" s="182">
        <f>'1. General information'!$R$8</f>
        <v>0</v>
      </c>
      <c r="D4245" s="182" t="s">
        <v>445</v>
      </c>
      <c r="E4245" s="195" t="s">
        <v>8195</v>
      </c>
      <c r="F4245" s="182" t="s">
        <v>8196</v>
      </c>
      <c r="G4245" s="196">
        <f>'6. Staff time'!AC162</f>
        <v>0</v>
      </c>
    </row>
    <row r="4246" spans="1:7" x14ac:dyDescent="0.3">
      <c r="A4246" s="181">
        <v>4245</v>
      </c>
      <c r="B4246" s="181" t="str">
        <f t="shared" si="90"/>
        <v>0-6.25-12</v>
      </c>
      <c r="C4246" s="182">
        <f>'1. General information'!$R$8</f>
        <v>0</v>
      </c>
      <c r="D4246" s="182" t="s">
        <v>445</v>
      </c>
      <c r="E4246" s="195" t="s">
        <v>8197</v>
      </c>
      <c r="F4246" s="182" t="s">
        <v>8198</v>
      </c>
      <c r="G4246" s="196">
        <f>'6. Staff time'!AC163</f>
        <v>0</v>
      </c>
    </row>
    <row r="4247" spans="1:7" x14ac:dyDescent="0.3">
      <c r="A4247" s="181">
        <v>4246</v>
      </c>
      <c r="B4247" s="181" t="str">
        <f t="shared" si="90"/>
        <v>0-6.25-13</v>
      </c>
      <c r="C4247" s="182">
        <f>'1. General information'!$R$8</f>
        <v>0</v>
      </c>
      <c r="D4247" s="182" t="s">
        <v>445</v>
      </c>
      <c r="E4247" s="195" t="s">
        <v>8199</v>
      </c>
      <c r="F4247" s="182" t="s">
        <v>8200</v>
      </c>
      <c r="G4247" s="196">
        <f>'6. Staff time'!AC164</f>
        <v>0</v>
      </c>
    </row>
    <row r="4248" spans="1:7" x14ac:dyDescent="0.3">
      <c r="A4248" s="181">
        <v>4247</v>
      </c>
      <c r="B4248" s="181" t="str">
        <f t="shared" si="90"/>
        <v>0-6.25-14</v>
      </c>
      <c r="C4248" s="182">
        <f>'1. General information'!$R$8</f>
        <v>0</v>
      </c>
      <c r="D4248" s="182" t="s">
        <v>445</v>
      </c>
      <c r="E4248" s="195" t="s">
        <v>8201</v>
      </c>
      <c r="F4248" s="182" t="s">
        <v>8202</v>
      </c>
      <c r="G4248" s="196">
        <f>'6. Staff time'!AC165</f>
        <v>0</v>
      </c>
    </row>
    <row r="4249" spans="1:7" x14ac:dyDescent="0.3">
      <c r="A4249" s="181">
        <v>4248</v>
      </c>
      <c r="B4249" s="181" t="str">
        <f t="shared" si="90"/>
        <v>0-6.25-15</v>
      </c>
      <c r="C4249" s="182">
        <f>'1. General information'!$R$8</f>
        <v>0</v>
      </c>
      <c r="D4249" s="182" t="s">
        <v>445</v>
      </c>
      <c r="E4249" s="195" t="s">
        <v>8203</v>
      </c>
      <c r="F4249" s="182" t="s">
        <v>8204</v>
      </c>
      <c r="G4249" s="196">
        <f>'6. Staff time'!AC166</f>
        <v>0</v>
      </c>
    </row>
    <row r="4250" spans="1:7" x14ac:dyDescent="0.3">
      <c r="A4250" s="181">
        <v>4249</v>
      </c>
      <c r="B4250" s="181" t="str">
        <f t="shared" si="90"/>
        <v>0-6.25-16</v>
      </c>
      <c r="C4250" s="182">
        <f>'1. General information'!$R$8</f>
        <v>0</v>
      </c>
      <c r="D4250" s="182" t="s">
        <v>445</v>
      </c>
      <c r="E4250" s="195" t="s">
        <v>8205</v>
      </c>
      <c r="F4250" s="182" t="s">
        <v>8206</v>
      </c>
      <c r="G4250" s="196">
        <f>'6. Staff time'!AC167</f>
        <v>0</v>
      </c>
    </row>
    <row r="4251" spans="1:7" x14ac:dyDescent="0.3">
      <c r="A4251" s="181">
        <v>4250</v>
      </c>
      <c r="B4251" s="181" t="str">
        <f t="shared" si="90"/>
        <v>0-6.25-17</v>
      </c>
      <c r="C4251" s="182">
        <f>'1. General information'!$R$8</f>
        <v>0</v>
      </c>
      <c r="D4251" s="182" t="s">
        <v>445</v>
      </c>
      <c r="E4251" s="195" t="s">
        <v>8207</v>
      </c>
      <c r="F4251" s="182" t="s">
        <v>8208</v>
      </c>
      <c r="G4251" s="196">
        <f>'6. Staff time'!AC168</f>
        <v>0</v>
      </c>
    </row>
    <row r="4252" spans="1:7" x14ac:dyDescent="0.3">
      <c r="A4252" s="181">
        <v>4251</v>
      </c>
      <c r="B4252" s="181" t="str">
        <f t="shared" si="90"/>
        <v>0-6.25-18</v>
      </c>
      <c r="C4252" s="182">
        <f>'1. General information'!$R$8</f>
        <v>0</v>
      </c>
      <c r="D4252" s="182" t="s">
        <v>445</v>
      </c>
      <c r="E4252" s="195" t="s">
        <v>8209</v>
      </c>
      <c r="F4252" s="182" t="s">
        <v>8210</v>
      </c>
      <c r="G4252" s="196">
        <f>'6. Staff time'!AC169</f>
        <v>0</v>
      </c>
    </row>
    <row r="4253" spans="1:7" x14ac:dyDescent="0.3">
      <c r="A4253" s="181">
        <v>4252</v>
      </c>
      <c r="B4253" s="181" t="str">
        <f t="shared" si="90"/>
        <v>0-6.25-19</v>
      </c>
      <c r="C4253" s="182">
        <f>'1. General information'!$R$8</f>
        <v>0</v>
      </c>
      <c r="D4253" s="182" t="s">
        <v>445</v>
      </c>
      <c r="E4253" s="195" t="s">
        <v>8211</v>
      </c>
      <c r="F4253" s="182" t="s">
        <v>8212</v>
      </c>
      <c r="G4253" s="196">
        <f>'6. Staff time'!AC170</f>
        <v>0</v>
      </c>
    </row>
    <row r="4254" spans="1:7" x14ac:dyDescent="0.3">
      <c r="A4254" s="181">
        <v>4253</v>
      </c>
      <c r="B4254" s="181" t="str">
        <f t="shared" si="90"/>
        <v>0-6.25-20</v>
      </c>
      <c r="C4254" s="182">
        <f>'1. General information'!$R$8</f>
        <v>0</v>
      </c>
      <c r="D4254" s="182" t="s">
        <v>445</v>
      </c>
      <c r="E4254" s="195" t="s">
        <v>8213</v>
      </c>
      <c r="F4254" s="182" t="s">
        <v>8214</v>
      </c>
      <c r="G4254" s="196">
        <f>'6. Staff time'!AC171</f>
        <v>0</v>
      </c>
    </row>
    <row r="4255" spans="1:7" x14ac:dyDescent="0.3">
      <c r="A4255" s="181">
        <v>4254</v>
      </c>
      <c r="B4255" s="181" t="str">
        <f t="shared" si="90"/>
        <v>0-6.25-21</v>
      </c>
      <c r="C4255" s="182">
        <f>'1. General information'!$R$8</f>
        <v>0</v>
      </c>
      <c r="D4255" s="182" t="s">
        <v>445</v>
      </c>
      <c r="E4255" s="195" t="s">
        <v>8215</v>
      </c>
      <c r="F4255" s="182" t="s">
        <v>8216</v>
      </c>
      <c r="G4255" s="196">
        <f>'6. Staff time'!AC172</f>
        <v>0</v>
      </c>
    </row>
    <row r="4256" spans="1:7" x14ac:dyDescent="0.3">
      <c r="A4256" s="181">
        <v>4255</v>
      </c>
      <c r="B4256" s="181" t="str">
        <f t="shared" si="90"/>
        <v>0-6.25-22</v>
      </c>
      <c r="C4256" s="182">
        <f>'1. General information'!$R$8</f>
        <v>0</v>
      </c>
      <c r="D4256" s="182" t="s">
        <v>445</v>
      </c>
      <c r="E4256" s="195" t="s">
        <v>8217</v>
      </c>
      <c r="F4256" s="182" t="s">
        <v>8218</v>
      </c>
      <c r="G4256" s="196">
        <f>'6. Staff time'!AC173</f>
        <v>0</v>
      </c>
    </row>
    <row r="4257" spans="1:7" x14ac:dyDescent="0.3">
      <c r="A4257" s="181">
        <v>4256</v>
      </c>
      <c r="B4257" s="181" t="str">
        <f t="shared" si="90"/>
        <v>0-6.25-23</v>
      </c>
      <c r="C4257" s="182">
        <f>'1. General information'!$R$8</f>
        <v>0</v>
      </c>
      <c r="D4257" s="182" t="s">
        <v>445</v>
      </c>
      <c r="E4257" s="195" t="s">
        <v>8219</v>
      </c>
      <c r="F4257" s="182" t="s">
        <v>8220</v>
      </c>
      <c r="G4257" s="196">
        <f>'6. Staff time'!AC174</f>
        <v>0</v>
      </c>
    </row>
    <row r="4258" spans="1:7" x14ac:dyDescent="0.3">
      <c r="A4258" s="181">
        <v>4257</v>
      </c>
      <c r="B4258" s="181" t="str">
        <f t="shared" si="90"/>
        <v>0-6.25-24</v>
      </c>
      <c r="C4258" s="182">
        <f>'1. General information'!$R$8</f>
        <v>0</v>
      </c>
      <c r="D4258" s="182" t="s">
        <v>445</v>
      </c>
      <c r="E4258" s="195" t="s">
        <v>8221</v>
      </c>
      <c r="F4258" s="182" t="s">
        <v>8222</v>
      </c>
      <c r="G4258" s="196">
        <f>'6. Staff time'!AC175</f>
        <v>0</v>
      </c>
    </row>
    <row r="4259" spans="1:7" x14ac:dyDescent="0.3">
      <c r="A4259" s="181">
        <v>4258</v>
      </c>
      <c r="B4259" s="181" t="str">
        <f t="shared" si="90"/>
        <v>0-6.25-25</v>
      </c>
      <c r="C4259" s="182">
        <f>'1. General information'!$R$8</f>
        <v>0</v>
      </c>
      <c r="D4259" s="182" t="s">
        <v>445</v>
      </c>
      <c r="E4259" s="195" t="s">
        <v>8223</v>
      </c>
      <c r="F4259" s="182" t="s">
        <v>8224</v>
      </c>
      <c r="G4259" s="196">
        <f>'6. Staff time'!AC176</f>
        <v>0</v>
      </c>
    </row>
    <row r="4260" spans="1:7" x14ac:dyDescent="0.3">
      <c r="A4260" s="181">
        <v>4259</v>
      </c>
      <c r="B4260" s="181" t="str">
        <f t="shared" si="90"/>
        <v>0-6.25-26</v>
      </c>
      <c r="C4260" s="182">
        <f>'1. General information'!$R$8</f>
        <v>0</v>
      </c>
      <c r="D4260" s="182" t="s">
        <v>445</v>
      </c>
      <c r="E4260" s="195" t="s">
        <v>8225</v>
      </c>
      <c r="F4260" s="182" t="s">
        <v>8226</v>
      </c>
      <c r="G4260" s="196">
        <f>'6. Staff time'!AC177</f>
        <v>0</v>
      </c>
    </row>
    <row r="4261" spans="1:7" x14ac:dyDescent="0.3">
      <c r="A4261" s="181">
        <v>4260</v>
      </c>
      <c r="B4261" s="181" t="str">
        <f t="shared" si="90"/>
        <v>0-6.25-27</v>
      </c>
      <c r="C4261" s="182">
        <f>'1. General information'!$R$8</f>
        <v>0</v>
      </c>
      <c r="D4261" s="182" t="s">
        <v>445</v>
      </c>
      <c r="E4261" s="195" t="s">
        <v>8227</v>
      </c>
      <c r="F4261" s="182" t="s">
        <v>8228</v>
      </c>
      <c r="G4261" s="196">
        <f>'6. Staff time'!AC178</f>
        <v>0</v>
      </c>
    </row>
    <row r="4262" spans="1:7" x14ac:dyDescent="0.3">
      <c r="A4262" s="181">
        <v>4261</v>
      </c>
      <c r="B4262" s="181" t="str">
        <f t="shared" si="90"/>
        <v>0-6.25-28</v>
      </c>
      <c r="C4262" s="182">
        <f>'1. General information'!$R$8</f>
        <v>0</v>
      </c>
      <c r="D4262" s="182" t="s">
        <v>445</v>
      </c>
      <c r="E4262" s="195" t="s">
        <v>8229</v>
      </c>
      <c r="F4262" s="182" t="s">
        <v>8230</v>
      </c>
      <c r="G4262" s="196">
        <f>'6. Staff time'!AC179</f>
        <v>0</v>
      </c>
    </row>
    <row r="4263" spans="1:7" x14ac:dyDescent="0.3">
      <c r="A4263" s="181">
        <v>4262</v>
      </c>
      <c r="B4263" s="181" t="str">
        <f t="shared" si="90"/>
        <v>0-6.25-29</v>
      </c>
      <c r="C4263" s="182">
        <f>'1. General information'!$R$8</f>
        <v>0</v>
      </c>
      <c r="D4263" s="182" t="s">
        <v>445</v>
      </c>
      <c r="E4263" s="195" t="s">
        <v>8231</v>
      </c>
      <c r="F4263" s="182" t="s">
        <v>8232</v>
      </c>
      <c r="G4263" s="196">
        <f>'6. Staff time'!AC180</f>
        <v>0</v>
      </c>
    </row>
    <row r="4264" spans="1:7" x14ac:dyDescent="0.3">
      <c r="A4264" s="181">
        <v>4263</v>
      </c>
      <c r="B4264" s="181" t="str">
        <f t="shared" si="90"/>
        <v>0-6.25-30</v>
      </c>
      <c r="C4264" s="182">
        <f>'1. General information'!$R$8</f>
        <v>0</v>
      </c>
      <c r="D4264" s="182" t="s">
        <v>445</v>
      </c>
      <c r="E4264" s="195" t="s">
        <v>8233</v>
      </c>
      <c r="F4264" s="182" t="s">
        <v>8234</v>
      </c>
      <c r="G4264" s="196">
        <f>'6. Staff time'!AC181</f>
        <v>0</v>
      </c>
    </row>
    <row r="4265" spans="1:7" x14ac:dyDescent="0.3">
      <c r="A4265" s="181">
        <v>4264</v>
      </c>
      <c r="B4265" s="181" t="str">
        <f t="shared" si="90"/>
        <v>0-6.25-31</v>
      </c>
      <c r="C4265" s="182">
        <f>'1. General information'!$R$8</f>
        <v>0</v>
      </c>
      <c r="D4265" s="182" t="s">
        <v>445</v>
      </c>
      <c r="E4265" s="195" t="s">
        <v>8235</v>
      </c>
      <c r="F4265" s="182" t="s">
        <v>8236</v>
      </c>
      <c r="G4265" s="196">
        <f>'6. Staff time'!AC182</f>
        <v>0</v>
      </c>
    </row>
    <row r="4266" spans="1:7" x14ac:dyDescent="0.3">
      <c r="A4266" s="181">
        <v>4265</v>
      </c>
      <c r="B4266" s="181" t="str">
        <f t="shared" si="90"/>
        <v>0-6.25-32</v>
      </c>
      <c r="C4266" s="182">
        <f>'1. General information'!$R$8</f>
        <v>0</v>
      </c>
      <c r="D4266" s="182" t="s">
        <v>445</v>
      </c>
      <c r="E4266" s="195" t="s">
        <v>8237</v>
      </c>
      <c r="F4266" s="182" t="s">
        <v>8238</v>
      </c>
      <c r="G4266" s="196">
        <f>'6. Staff time'!AC183</f>
        <v>0</v>
      </c>
    </row>
    <row r="4267" spans="1:7" x14ac:dyDescent="0.3">
      <c r="A4267" s="181">
        <v>4266</v>
      </c>
      <c r="B4267" s="181" t="str">
        <f t="shared" si="90"/>
        <v>0-6.25-33</v>
      </c>
      <c r="C4267" s="182">
        <f>'1. General information'!$R$8</f>
        <v>0</v>
      </c>
      <c r="D4267" s="182" t="s">
        <v>445</v>
      </c>
      <c r="E4267" s="195" t="s">
        <v>8239</v>
      </c>
      <c r="F4267" s="182" t="s">
        <v>8240</v>
      </c>
      <c r="G4267" s="196">
        <f>'6. Staff time'!AC184</f>
        <v>0</v>
      </c>
    </row>
    <row r="4268" spans="1:7" x14ac:dyDescent="0.3">
      <c r="A4268" s="181">
        <v>4267</v>
      </c>
      <c r="B4268" s="181" t="str">
        <f t="shared" si="90"/>
        <v>0-6.25-34</v>
      </c>
      <c r="C4268" s="182">
        <f>'1. General information'!$R$8</f>
        <v>0</v>
      </c>
      <c r="D4268" s="182" t="s">
        <v>445</v>
      </c>
      <c r="E4268" s="195" t="s">
        <v>8241</v>
      </c>
      <c r="F4268" s="182" t="s">
        <v>8242</v>
      </c>
      <c r="G4268" s="196">
        <f>'6. Staff time'!AC185</f>
        <v>0</v>
      </c>
    </row>
    <row r="4269" spans="1:7" x14ac:dyDescent="0.3">
      <c r="A4269" s="181">
        <v>4268</v>
      </c>
      <c r="B4269" s="181" t="str">
        <f t="shared" si="90"/>
        <v>0-6.25-35</v>
      </c>
      <c r="C4269" s="182">
        <f>'1. General information'!$R$8</f>
        <v>0</v>
      </c>
      <c r="D4269" s="182" t="s">
        <v>445</v>
      </c>
      <c r="E4269" s="195" t="s">
        <v>8243</v>
      </c>
      <c r="F4269" s="182" t="s">
        <v>8244</v>
      </c>
      <c r="G4269" s="196">
        <f>'6. Staff time'!AC186</f>
        <v>0</v>
      </c>
    </row>
    <row r="4270" spans="1:7" x14ac:dyDescent="0.3">
      <c r="A4270" s="181">
        <v>4269</v>
      </c>
      <c r="B4270" s="181" t="str">
        <f t="shared" si="90"/>
        <v>0-6.25-36</v>
      </c>
      <c r="C4270" s="182">
        <f>'1. General information'!$R$8</f>
        <v>0</v>
      </c>
      <c r="D4270" s="182" t="s">
        <v>445</v>
      </c>
      <c r="E4270" s="195" t="s">
        <v>8245</v>
      </c>
      <c r="F4270" s="182" t="s">
        <v>8246</v>
      </c>
      <c r="G4270" s="196">
        <f>'6. Staff time'!AC187</f>
        <v>0</v>
      </c>
    </row>
    <row r="4271" spans="1:7" x14ac:dyDescent="0.3">
      <c r="A4271" s="181">
        <v>4270</v>
      </c>
      <c r="B4271" s="181" t="str">
        <f t="shared" si="90"/>
        <v>0-6.25-37</v>
      </c>
      <c r="C4271" s="182">
        <f>'1. General information'!$R$8</f>
        <v>0</v>
      </c>
      <c r="D4271" s="182" t="s">
        <v>445</v>
      </c>
      <c r="E4271" s="195" t="s">
        <v>8247</v>
      </c>
      <c r="F4271" s="182" t="s">
        <v>8248</v>
      </c>
      <c r="G4271" s="196">
        <f>'6. Staff time'!AC188</f>
        <v>0</v>
      </c>
    </row>
    <row r="4272" spans="1:7" x14ac:dyDescent="0.3">
      <c r="A4272" s="181">
        <v>4271</v>
      </c>
      <c r="B4272" s="181" t="str">
        <f t="shared" si="90"/>
        <v>0-6.25-38</v>
      </c>
      <c r="C4272" s="182">
        <f>'1. General information'!$R$8</f>
        <v>0</v>
      </c>
      <c r="D4272" s="182" t="s">
        <v>445</v>
      </c>
      <c r="E4272" s="195" t="s">
        <v>8249</v>
      </c>
      <c r="F4272" s="182" t="s">
        <v>8250</v>
      </c>
      <c r="G4272" s="196">
        <f>'6. Staff time'!AC189</f>
        <v>0</v>
      </c>
    </row>
    <row r="4273" spans="1:7" x14ac:dyDescent="0.3">
      <c r="A4273" s="181">
        <v>4272</v>
      </c>
      <c r="B4273" s="181" t="str">
        <f t="shared" si="90"/>
        <v>0-6.25-39</v>
      </c>
      <c r="C4273" s="182">
        <f>'1. General information'!$R$8</f>
        <v>0</v>
      </c>
      <c r="D4273" s="182" t="s">
        <v>445</v>
      </c>
      <c r="E4273" s="195" t="s">
        <v>8251</v>
      </c>
      <c r="F4273" s="182" t="s">
        <v>8252</v>
      </c>
      <c r="G4273" s="196">
        <f>'6. Staff time'!AC190</f>
        <v>0</v>
      </c>
    </row>
    <row r="4274" spans="1:7" x14ac:dyDescent="0.3">
      <c r="A4274" s="181">
        <v>4273</v>
      </c>
      <c r="B4274" s="181" t="str">
        <f t="shared" si="90"/>
        <v>0-6.25-40</v>
      </c>
      <c r="C4274" s="182">
        <f>'1. General information'!$R$8</f>
        <v>0</v>
      </c>
      <c r="D4274" s="182" t="s">
        <v>445</v>
      </c>
      <c r="E4274" s="195" t="s">
        <v>8253</v>
      </c>
      <c r="F4274" s="182" t="s">
        <v>8254</v>
      </c>
      <c r="G4274" s="196">
        <f>'6. Staff time'!AC191</f>
        <v>0</v>
      </c>
    </row>
    <row r="4275" spans="1:7" x14ac:dyDescent="0.3">
      <c r="A4275" s="181">
        <v>4274</v>
      </c>
      <c r="B4275" s="181" t="str">
        <f t="shared" si="90"/>
        <v>0-6.25-41</v>
      </c>
      <c r="C4275" s="182">
        <f>'1. General information'!$R$8</f>
        <v>0</v>
      </c>
      <c r="D4275" s="182" t="s">
        <v>445</v>
      </c>
      <c r="E4275" s="195" t="s">
        <v>8255</v>
      </c>
      <c r="F4275" s="182" t="s">
        <v>8256</v>
      </c>
      <c r="G4275" s="196">
        <f>'6. Staff time'!AC192</f>
        <v>0</v>
      </c>
    </row>
    <row r="4276" spans="1:7" x14ac:dyDescent="0.3">
      <c r="A4276" s="181">
        <v>4275</v>
      </c>
      <c r="B4276" s="181" t="str">
        <f t="shared" ref="B4276:B4339" si="91">CONCATENATE(LEFT(C4276,2),"-",E4276)</f>
        <v>0-6.25-42</v>
      </c>
      <c r="C4276" s="182">
        <f>'1. General information'!$R$8</f>
        <v>0</v>
      </c>
      <c r="D4276" s="182" t="s">
        <v>445</v>
      </c>
      <c r="E4276" s="195" t="s">
        <v>8257</v>
      </c>
      <c r="F4276" s="182" t="s">
        <v>8258</v>
      </c>
      <c r="G4276" s="196">
        <f>'6. Staff time'!AC193</f>
        <v>0</v>
      </c>
    </row>
    <row r="4277" spans="1:7" x14ac:dyDescent="0.3">
      <c r="A4277" s="181">
        <v>4276</v>
      </c>
      <c r="B4277" s="181" t="str">
        <f t="shared" si="91"/>
        <v>0-6.25-43</v>
      </c>
      <c r="C4277" s="182">
        <f>'1. General information'!$R$8</f>
        <v>0</v>
      </c>
      <c r="D4277" s="182" t="s">
        <v>445</v>
      </c>
      <c r="E4277" s="195" t="s">
        <v>8259</v>
      </c>
      <c r="F4277" s="182" t="s">
        <v>8260</v>
      </c>
      <c r="G4277" s="196">
        <f>'6. Staff time'!AC194</f>
        <v>0</v>
      </c>
    </row>
    <row r="4278" spans="1:7" x14ac:dyDescent="0.3">
      <c r="A4278" s="181">
        <v>4277</v>
      </c>
      <c r="B4278" s="181" t="str">
        <f t="shared" si="91"/>
        <v>0-6.25-44</v>
      </c>
      <c r="C4278" s="182">
        <f>'1. General information'!$R$8</f>
        <v>0</v>
      </c>
      <c r="D4278" s="182" t="s">
        <v>445</v>
      </c>
      <c r="E4278" s="195" t="s">
        <v>8261</v>
      </c>
      <c r="F4278" s="182" t="s">
        <v>8262</v>
      </c>
      <c r="G4278" s="196">
        <f>'6. Staff time'!AC195</f>
        <v>0</v>
      </c>
    </row>
    <row r="4279" spans="1:7" x14ac:dyDescent="0.3">
      <c r="A4279" s="181">
        <v>4278</v>
      </c>
      <c r="B4279" s="181" t="str">
        <f t="shared" si="91"/>
        <v>0-6.25-45</v>
      </c>
      <c r="C4279" s="182">
        <f>'1. General information'!$R$8</f>
        <v>0</v>
      </c>
      <c r="D4279" s="182" t="s">
        <v>445</v>
      </c>
      <c r="E4279" s="195" t="s">
        <v>8263</v>
      </c>
      <c r="F4279" s="182" t="s">
        <v>8264</v>
      </c>
      <c r="G4279" s="196">
        <f>'6. Staff time'!AC196</f>
        <v>0</v>
      </c>
    </row>
    <row r="4280" spans="1:7" x14ac:dyDescent="0.3">
      <c r="A4280" s="181">
        <v>4279</v>
      </c>
      <c r="B4280" s="181" t="str">
        <f t="shared" si="91"/>
        <v>0-6.25-46</v>
      </c>
      <c r="C4280" s="182">
        <f>'1. General information'!$R$8</f>
        <v>0</v>
      </c>
      <c r="D4280" s="182" t="s">
        <v>445</v>
      </c>
      <c r="E4280" s="195" t="s">
        <v>8265</v>
      </c>
      <c r="F4280" s="182" t="s">
        <v>8266</v>
      </c>
      <c r="G4280" s="196">
        <f>'6. Staff time'!AC197</f>
        <v>0</v>
      </c>
    </row>
    <row r="4281" spans="1:7" x14ac:dyDescent="0.3">
      <c r="A4281" s="181">
        <v>4280</v>
      </c>
      <c r="B4281" s="181" t="str">
        <f t="shared" si="91"/>
        <v>0-6.25-47</v>
      </c>
      <c r="C4281" s="182">
        <f>'1. General information'!$R$8</f>
        <v>0</v>
      </c>
      <c r="D4281" s="182" t="s">
        <v>445</v>
      </c>
      <c r="E4281" s="195" t="s">
        <v>8267</v>
      </c>
      <c r="F4281" s="182" t="s">
        <v>8268</v>
      </c>
      <c r="G4281" s="196">
        <f>'6. Staff time'!AC198</f>
        <v>0</v>
      </c>
    </row>
    <row r="4282" spans="1:7" x14ac:dyDescent="0.3">
      <c r="A4282" s="181">
        <v>4281</v>
      </c>
      <c r="B4282" s="181" t="str">
        <f t="shared" si="91"/>
        <v>0-6.25-48</v>
      </c>
      <c r="C4282" s="182">
        <f>'1. General information'!$R$8</f>
        <v>0</v>
      </c>
      <c r="D4282" s="182" t="s">
        <v>445</v>
      </c>
      <c r="E4282" s="195" t="s">
        <v>8269</v>
      </c>
      <c r="F4282" s="182" t="s">
        <v>8270</v>
      </c>
      <c r="G4282" s="196">
        <f>'6. Staff time'!AC199</f>
        <v>0</v>
      </c>
    </row>
    <row r="4283" spans="1:7" x14ac:dyDescent="0.3">
      <c r="A4283" s="181">
        <v>4282</v>
      </c>
      <c r="B4283" s="181" t="str">
        <f t="shared" si="91"/>
        <v>0-6.25-49</v>
      </c>
      <c r="C4283" s="182">
        <f>'1. General information'!$R$8</f>
        <v>0</v>
      </c>
      <c r="D4283" s="182" t="s">
        <v>445</v>
      </c>
      <c r="E4283" s="195" t="s">
        <v>8271</v>
      </c>
      <c r="F4283" s="182" t="s">
        <v>8272</v>
      </c>
      <c r="G4283" s="196">
        <f>'6. Staff time'!AC200</f>
        <v>0</v>
      </c>
    </row>
    <row r="4284" spans="1:7" x14ac:dyDescent="0.3">
      <c r="A4284" s="181">
        <v>4283</v>
      </c>
      <c r="B4284" s="181" t="str">
        <f t="shared" si="91"/>
        <v>0-6.25-50</v>
      </c>
      <c r="C4284" s="182">
        <f>'1. General information'!$R$8</f>
        <v>0</v>
      </c>
      <c r="D4284" s="182" t="s">
        <v>445</v>
      </c>
      <c r="E4284" s="195" t="s">
        <v>8273</v>
      </c>
      <c r="F4284" s="182" t="s">
        <v>8274</v>
      </c>
      <c r="G4284" s="196">
        <f>'6. Staff time'!AC201</f>
        <v>0</v>
      </c>
    </row>
    <row r="4285" spans="1:7" x14ac:dyDescent="0.3">
      <c r="A4285" s="181">
        <v>4284</v>
      </c>
      <c r="B4285" s="181" t="str">
        <f t="shared" si="91"/>
        <v>0-6.25-51</v>
      </c>
      <c r="C4285" s="182">
        <f>'1. General information'!$R$8</f>
        <v>0</v>
      </c>
      <c r="D4285" s="182" t="s">
        <v>445</v>
      </c>
      <c r="E4285" s="195" t="s">
        <v>8275</v>
      </c>
      <c r="F4285" s="182" t="s">
        <v>8276</v>
      </c>
      <c r="G4285" s="196">
        <f>'6. Staff time'!AC202</f>
        <v>0</v>
      </c>
    </row>
    <row r="4286" spans="1:7" x14ac:dyDescent="0.3">
      <c r="A4286" s="181">
        <v>4285</v>
      </c>
      <c r="B4286" s="181" t="str">
        <f t="shared" si="91"/>
        <v>0-6.25-52</v>
      </c>
      <c r="C4286" s="182">
        <f>'1. General information'!$R$8</f>
        <v>0</v>
      </c>
      <c r="D4286" s="182" t="s">
        <v>445</v>
      </c>
      <c r="E4286" s="195" t="s">
        <v>8277</v>
      </c>
      <c r="F4286" s="182" t="s">
        <v>8278</v>
      </c>
      <c r="G4286" s="196">
        <f>'6. Staff time'!AC203</f>
        <v>0</v>
      </c>
    </row>
    <row r="4287" spans="1:7" x14ac:dyDescent="0.3">
      <c r="A4287" s="181">
        <v>4286</v>
      </c>
      <c r="B4287" s="181" t="str">
        <f t="shared" si="91"/>
        <v>0-6.25-53</v>
      </c>
      <c r="C4287" s="182">
        <f>'1. General information'!$R$8</f>
        <v>0</v>
      </c>
      <c r="D4287" s="182" t="s">
        <v>445</v>
      </c>
      <c r="E4287" s="195" t="s">
        <v>8279</v>
      </c>
      <c r="F4287" s="182" t="s">
        <v>8280</v>
      </c>
      <c r="G4287" s="196">
        <f>'6. Staff time'!AC204</f>
        <v>0</v>
      </c>
    </row>
    <row r="4288" spans="1:7" x14ac:dyDescent="0.3">
      <c r="A4288" s="181">
        <v>4287</v>
      </c>
      <c r="B4288" s="181" t="str">
        <f t="shared" si="91"/>
        <v>0-6.25-54</v>
      </c>
      <c r="C4288" s="182">
        <f>'1. General information'!$R$8</f>
        <v>0</v>
      </c>
      <c r="D4288" s="182" t="s">
        <v>445</v>
      </c>
      <c r="E4288" s="195" t="s">
        <v>8281</v>
      </c>
      <c r="F4288" s="182" t="s">
        <v>8282</v>
      </c>
      <c r="G4288" s="196">
        <f>'6. Staff time'!AC205</f>
        <v>0</v>
      </c>
    </row>
    <row r="4289" spans="1:7" x14ac:dyDescent="0.3">
      <c r="A4289" s="181">
        <v>4288</v>
      </c>
      <c r="B4289" s="181" t="str">
        <f t="shared" si="91"/>
        <v>0-6.25-55</v>
      </c>
      <c r="C4289" s="182">
        <f>'1. General information'!$R$8</f>
        <v>0</v>
      </c>
      <c r="D4289" s="182" t="s">
        <v>445</v>
      </c>
      <c r="E4289" s="195" t="s">
        <v>8283</v>
      </c>
      <c r="F4289" s="182" t="s">
        <v>8284</v>
      </c>
      <c r="G4289" s="196">
        <f>'6. Staff time'!AC206</f>
        <v>0</v>
      </c>
    </row>
    <row r="4290" spans="1:7" x14ac:dyDescent="0.3">
      <c r="A4290" s="181">
        <v>4289</v>
      </c>
      <c r="B4290" s="181" t="str">
        <f t="shared" si="91"/>
        <v>0-6.25-56</v>
      </c>
      <c r="C4290" s="182">
        <f>'1. General information'!$R$8</f>
        <v>0</v>
      </c>
      <c r="D4290" s="182" t="s">
        <v>445</v>
      </c>
      <c r="E4290" s="195" t="s">
        <v>8285</v>
      </c>
      <c r="F4290" s="182" t="s">
        <v>8286</v>
      </c>
      <c r="G4290" s="196">
        <f>'6. Staff time'!AC207</f>
        <v>0</v>
      </c>
    </row>
    <row r="4291" spans="1:7" x14ac:dyDescent="0.3">
      <c r="A4291" s="181">
        <v>4290</v>
      </c>
      <c r="B4291" s="181" t="str">
        <f t="shared" si="91"/>
        <v>0-6.25-57</v>
      </c>
      <c r="C4291" s="182">
        <f>'1. General information'!$R$8</f>
        <v>0</v>
      </c>
      <c r="D4291" s="182" t="s">
        <v>445</v>
      </c>
      <c r="E4291" s="195" t="s">
        <v>8287</v>
      </c>
      <c r="F4291" s="182" t="s">
        <v>8288</v>
      </c>
      <c r="G4291" s="196">
        <f>'6. Staff time'!AC208</f>
        <v>0</v>
      </c>
    </row>
    <row r="4292" spans="1:7" x14ac:dyDescent="0.3">
      <c r="A4292" s="181">
        <v>4291</v>
      </c>
      <c r="B4292" s="181" t="str">
        <f t="shared" si="91"/>
        <v>0-6.25-58</v>
      </c>
      <c r="C4292" s="182">
        <f>'1. General information'!$R$8</f>
        <v>0</v>
      </c>
      <c r="D4292" s="182" t="s">
        <v>445</v>
      </c>
      <c r="E4292" s="195" t="s">
        <v>8289</v>
      </c>
      <c r="F4292" s="182" t="s">
        <v>8290</v>
      </c>
      <c r="G4292" s="196">
        <f>'6. Staff time'!AC209</f>
        <v>0</v>
      </c>
    </row>
    <row r="4293" spans="1:7" x14ac:dyDescent="0.3">
      <c r="A4293" s="181">
        <v>4292</v>
      </c>
      <c r="B4293" s="181" t="str">
        <f t="shared" si="91"/>
        <v>0-6.25-59</v>
      </c>
      <c r="C4293" s="182">
        <f>'1. General information'!$R$8</f>
        <v>0</v>
      </c>
      <c r="D4293" s="182" t="s">
        <v>445</v>
      </c>
      <c r="E4293" s="195" t="s">
        <v>8291</v>
      </c>
      <c r="F4293" s="182" t="s">
        <v>8292</v>
      </c>
      <c r="G4293" s="196">
        <f>'6. Staff time'!AC210</f>
        <v>0</v>
      </c>
    </row>
    <row r="4294" spans="1:7" x14ac:dyDescent="0.3">
      <c r="A4294" s="181">
        <v>4293</v>
      </c>
      <c r="B4294" s="181" t="str">
        <f t="shared" si="91"/>
        <v>0-6.25-60</v>
      </c>
      <c r="C4294" s="182">
        <f>'1. General information'!$R$8</f>
        <v>0</v>
      </c>
      <c r="D4294" s="182" t="s">
        <v>445</v>
      </c>
      <c r="E4294" s="195" t="s">
        <v>8293</v>
      </c>
      <c r="F4294" s="182" t="s">
        <v>8294</v>
      </c>
      <c r="G4294" s="196">
        <f>'6. Staff time'!AC211</f>
        <v>0</v>
      </c>
    </row>
    <row r="4295" spans="1:7" x14ac:dyDescent="0.3">
      <c r="A4295" s="181">
        <v>4294</v>
      </c>
      <c r="B4295" s="181" t="str">
        <f t="shared" si="91"/>
        <v>0-6.25-61</v>
      </c>
      <c r="C4295" s="182">
        <f>'1. General information'!$R$8</f>
        <v>0</v>
      </c>
      <c r="D4295" s="182" t="s">
        <v>445</v>
      </c>
      <c r="E4295" s="195" t="s">
        <v>8295</v>
      </c>
      <c r="F4295" s="182" t="s">
        <v>8296</v>
      </c>
      <c r="G4295" s="196">
        <f>'6. Staff time'!AC212</f>
        <v>0</v>
      </c>
    </row>
    <row r="4296" spans="1:7" x14ac:dyDescent="0.3">
      <c r="A4296" s="181">
        <v>4295</v>
      </c>
      <c r="B4296" s="181" t="str">
        <f t="shared" si="91"/>
        <v>0-6.25-62</v>
      </c>
      <c r="C4296" s="182">
        <f>'1. General information'!$R$8</f>
        <v>0</v>
      </c>
      <c r="D4296" s="182" t="s">
        <v>445</v>
      </c>
      <c r="E4296" s="195" t="s">
        <v>8297</v>
      </c>
      <c r="F4296" s="182" t="s">
        <v>8298</v>
      </c>
      <c r="G4296" s="196">
        <f>'6. Staff time'!AC213</f>
        <v>0</v>
      </c>
    </row>
    <row r="4297" spans="1:7" x14ac:dyDescent="0.3">
      <c r="A4297" s="181">
        <v>4296</v>
      </c>
      <c r="B4297" s="181" t="str">
        <f t="shared" si="91"/>
        <v>0-6.25-63</v>
      </c>
      <c r="C4297" s="182">
        <f>'1. General information'!$R$8</f>
        <v>0</v>
      </c>
      <c r="D4297" s="182" t="s">
        <v>445</v>
      </c>
      <c r="E4297" s="195" t="s">
        <v>8299</v>
      </c>
      <c r="F4297" s="182" t="s">
        <v>8300</v>
      </c>
      <c r="G4297" s="196">
        <f>'6. Staff time'!AC214</f>
        <v>0</v>
      </c>
    </row>
    <row r="4298" spans="1:7" x14ac:dyDescent="0.3">
      <c r="A4298" s="181">
        <v>4297</v>
      </c>
      <c r="B4298" s="181" t="str">
        <f t="shared" si="91"/>
        <v>0-6.25-64</v>
      </c>
      <c r="C4298" s="182">
        <f>'1. General information'!$R$8</f>
        <v>0</v>
      </c>
      <c r="D4298" s="182" t="s">
        <v>445</v>
      </c>
      <c r="E4298" s="195" t="s">
        <v>8301</v>
      </c>
      <c r="F4298" s="182" t="s">
        <v>8302</v>
      </c>
      <c r="G4298" s="196">
        <f>'6. Staff time'!AC215</f>
        <v>0</v>
      </c>
    </row>
    <row r="4299" spans="1:7" x14ac:dyDescent="0.3">
      <c r="A4299" s="181">
        <v>4298</v>
      </c>
      <c r="B4299" s="181" t="str">
        <f t="shared" si="91"/>
        <v>0-6.25-65</v>
      </c>
      <c r="C4299" s="182">
        <f>'1. General information'!$R$8</f>
        <v>0</v>
      </c>
      <c r="D4299" s="182" t="s">
        <v>445</v>
      </c>
      <c r="E4299" s="195" t="s">
        <v>8303</v>
      </c>
      <c r="F4299" s="182" t="s">
        <v>8304</v>
      </c>
      <c r="G4299" s="196">
        <f>'6. Staff time'!AC216</f>
        <v>0</v>
      </c>
    </row>
    <row r="4300" spans="1:7" x14ac:dyDescent="0.3">
      <c r="A4300" s="181">
        <v>4299</v>
      </c>
      <c r="B4300" s="181" t="str">
        <f t="shared" si="91"/>
        <v>0-6.25-66</v>
      </c>
      <c r="C4300" s="182">
        <f>'1. General information'!$R$8</f>
        <v>0</v>
      </c>
      <c r="D4300" s="182" t="s">
        <v>445</v>
      </c>
      <c r="E4300" s="195" t="s">
        <v>8305</v>
      </c>
      <c r="F4300" s="182" t="s">
        <v>8306</v>
      </c>
      <c r="G4300" s="196">
        <f>'6. Staff time'!AC217</f>
        <v>0</v>
      </c>
    </row>
    <row r="4301" spans="1:7" x14ac:dyDescent="0.3">
      <c r="A4301" s="181">
        <v>4300</v>
      </c>
      <c r="B4301" s="181" t="str">
        <f t="shared" si="91"/>
        <v>0-6.25-67</v>
      </c>
      <c r="C4301" s="182">
        <f>'1. General information'!$R$8</f>
        <v>0</v>
      </c>
      <c r="D4301" s="182" t="s">
        <v>445</v>
      </c>
      <c r="E4301" s="195" t="s">
        <v>8307</v>
      </c>
      <c r="F4301" s="182" t="s">
        <v>8308</v>
      </c>
      <c r="G4301" s="196">
        <f>'6. Staff time'!AC218</f>
        <v>0</v>
      </c>
    </row>
    <row r="4302" spans="1:7" x14ac:dyDescent="0.3">
      <c r="A4302" s="181">
        <v>4301</v>
      </c>
      <c r="B4302" s="181" t="str">
        <f t="shared" si="91"/>
        <v>0-6.25-68</v>
      </c>
      <c r="C4302" s="182">
        <f>'1. General information'!$R$8</f>
        <v>0</v>
      </c>
      <c r="D4302" s="182" t="s">
        <v>445</v>
      </c>
      <c r="E4302" s="195" t="s">
        <v>8309</v>
      </c>
      <c r="F4302" s="182" t="s">
        <v>8310</v>
      </c>
      <c r="G4302" s="196">
        <f>'6. Staff time'!AC219</f>
        <v>0</v>
      </c>
    </row>
    <row r="4303" spans="1:7" x14ac:dyDescent="0.3">
      <c r="A4303" s="181">
        <v>4302</v>
      </c>
      <c r="B4303" s="181" t="str">
        <f t="shared" si="91"/>
        <v>0-6.25-69</v>
      </c>
      <c r="C4303" s="182">
        <f>'1. General information'!$R$8</f>
        <v>0</v>
      </c>
      <c r="D4303" s="182" t="s">
        <v>445</v>
      </c>
      <c r="E4303" s="195" t="s">
        <v>8311</v>
      </c>
      <c r="F4303" s="182" t="s">
        <v>8312</v>
      </c>
      <c r="G4303" s="196">
        <f>'6. Staff time'!AC220</f>
        <v>0</v>
      </c>
    </row>
    <row r="4304" spans="1:7" x14ac:dyDescent="0.3">
      <c r="A4304" s="181">
        <v>4303</v>
      </c>
      <c r="B4304" s="181" t="str">
        <f t="shared" si="91"/>
        <v>0-6.25-70</v>
      </c>
      <c r="C4304" s="182">
        <f>'1. General information'!$R$8</f>
        <v>0</v>
      </c>
      <c r="D4304" s="182" t="s">
        <v>445</v>
      </c>
      <c r="E4304" s="195" t="s">
        <v>8313</v>
      </c>
      <c r="F4304" s="182" t="s">
        <v>8314</v>
      </c>
      <c r="G4304" s="196">
        <f>'6. Staff time'!AC221</f>
        <v>0</v>
      </c>
    </row>
    <row r="4305" spans="1:7" x14ac:dyDescent="0.3">
      <c r="A4305" s="181">
        <v>4304</v>
      </c>
      <c r="B4305" s="181" t="str">
        <f t="shared" si="91"/>
        <v>0-6.25-71</v>
      </c>
      <c r="C4305" s="182">
        <f>'1. General information'!$R$8</f>
        <v>0</v>
      </c>
      <c r="D4305" s="182" t="s">
        <v>445</v>
      </c>
      <c r="E4305" s="195" t="s">
        <v>8315</v>
      </c>
      <c r="F4305" s="182" t="s">
        <v>8316</v>
      </c>
      <c r="G4305" s="196">
        <f>'6. Staff time'!AC222</f>
        <v>0</v>
      </c>
    </row>
    <row r="4306" spans="1:7" x14ac:dyDescent="0.3">
      <c r="A4306" s="181">
        <v>4305</v>
      </c>
      <c r="B4306" s="181" t="str">
        <f t="shared" si="91"/>
        <v>0-6.25-72</v>
      </c>
      <c r="C4306" s="182">
        <f>'1. General information'!$R$8</f>
        <v>0</v>
      </c>
      <c r="D4306" s="182" t="s">
        <v>445</v>
      </c>
      <c r="E4306" s="195" t="s">
        <v>8317</v>
      </c>
      <c r="F4306" s="182" t="s">
        <v>8318</v>
      </c>
      <c r="G4306" s="196">
        <f>'6. Staff time'!AC223</f>
        <v>0</v>
      </c>
    </row>
    <row r="4307" spans="1:7" x14ac:dyDescent="0.3">
      <c r="A4307" s="181">
        <v>4306</v>
      </c>
      <c r="B4307" s="181" t="str">
        <f t="shared" si="91"/>
        <v>0-6.25-73</v>
      </c>
      <c r="C4307" s="182">
        <f>'1. General information'!$R$8</f>
        <v>0</v>
      </c>
      <c r="D4307" s="182" t="s">
        <v>445</v>
      </c>
      <c r="E4307" s="195" t="s">
        <v>8319</v>
      </c>
      <c r="F4307" s="182" t="s">
        <v>8320</v>
      </c>
      <c r="G4307" s="196">
        <f>'6. Staff time'!AC224</f>
        <v>0</v>
      </c>
    </row>
    <row r="4308" spans="1:7" x14ac:dyDescent="0.3">
      <c r="A4308" s="181">
        <v>4307</v>
      </c>
      <c r="B4308" s="181" t="str">
        <f t="shared" si="91"/>
        <v>0-6.25-74</v>
      </c>
      <c r="C4308" s="182">
        <f>'1. General information'!$R$8</f>
        <v>0</v>
      </c>
      <c r="D4308" s="182" t="s">
        <v>445</v>
      </c>
      <c r="E4308" s="195" t="s">
        <v>8321</v>
      </c>
      <c r="F4308" s="182" t="s">
        <v>8322</v>
      </c>
      <c r="G4308" s="196">
        <f>'6. Staff time'!AC225</f>
        <v>0</v>
      </c>
    </row>
    <row r="4309" spans="1:7" x14ac:dyDescent="0.3">
      <c r="A4309" s="181">
        <v>4308</v>
      </c>
      <c r="B4309" s="181" t="str">
        <f t="shared" si="91"/>
        <v>0-6.25-75</v>
      </c>
      <c r="C4309" s="182">
        <f>'1. General information'!$R$8</f>
        <v>0</v>
      </c>
      <c r="D4309" s="182" t="s">
        <v>445</v>
      </c>
      <c r="E4309" s="195" t="s">
        <v>8323</v>
      </c>
      <c r="F4309" s="182" t="s">
        <v>8324</v>
      </c>
      <c r="G4309" s="196">
        <f>'6. Staff time'!AC226</f>
        <v>0</v>
      </c>
    </row>
    <row r="4310" spans="1:7" x14ac:dyDescent="0.3">
      <c r="A4310" s="181">
        <v>4309</v>
      </c>
      <c r="B4310" s="181" t="str">
        <f t="shared" si="91"/>
        <v>0-6.25-76</v>
      </c>
      <c r="C4310" s="182">
        <f>'1. General information'!$R$8</f>
        <v>0</v>
      </c>
      <c r="D4310" s="182" t="s">
        <v>445</v>
      </c>
      <c r="E4310" s="195" t="s">
        <v>8325</v>
      </c>
      <c r="F4310" s="182" t="s">
        <v>8326</v>
      </c>
      <c r="G4310" s="196">
        <f>'6. Staff time'!AC227</f>
        <v>0</v>
      </c>
    </row>
    <row r="4311" spans="1:7" x14ac:dyDescent="0.3">
      <c r="A4311" s="181">
        <v>4310</v>
      </c>
      <c r="B4311" s="181" t="str">
        <f t="shared" si="91"/>
        <v>0-6.25-77</v>
      </c>
      <c r="C4311" s="182">
        <f>'1. General information'!$R$8</f>
        <v>0</v>
      </c>
      <c r="D4311" s="182" t="s">
        <v>445</v>
      </c>
      <c r="E4311" s="195" t="s">
        <v>8327</v>
      </c>
      <c r="F4311" s="182" t="s">
        <v>8328</v>
      </c>
      <c r="G4311" s="196">
        <f>'6. Staff time'!AC228</f>
        <v>0</v>
      </c>
    </row>
    <row r="4312" spans="1:7" x14ac:dyDescent="0.3">
      <c r="A4312" s="181">
        <v>4311</v>
      </c>
      <c r="B4312" s="181" t="str">
        <f t="shared" si="91"/>
        <v>0-6.25-78</v>
      </c>
      <c r="C4312" s="182">
        <f>'1. General information'!$R$8</f>
        <v>0</v>
      </c>
      <c r="D4312" s="182" t="s">
        <v>445</v>
      </c>
      <c r="E4312" s="195" t="s">
        <v>8329</v>
      </c>
      <c r="F4312" s="182" t="s">
        <v>8330</v>
      </c>
      <c r="G4312" s="196">
        <f>'6. Staff time'!AC229</f>
        <v>0</v>
      </c>
    </row>
    <row r="4313" spans="1:7" x14ac:dyDescent="0.3">
      <c r="A4313" s="181">
        <v>4312</v>
      </c>
      <c r="B4313" s="181" t="str">
        <f t="shared" si="91"/>
        <v>0-6.25-79</v>
      </c>
      <c r="C4313" s="182">
        <f>'1. General information'!$R$8</f>
        <v>0</v>
      </c>
      <c r="D4313" s="182" t="s">
        <v>445</v>
      </c>
      <c r="E4313" s="195" t="s">
        <v>8331</v>
      </c>
      <c r="F4313" s="182" t="s">
        <v>8332</v>
      </c>
      <c r="G4313" s="196">
        <f>'6. Staff time'!AC230</f>
        <v>0</v>
      </c>
    </row>
    <row r="4314" spans="1:7" x14ac:dyDescent="0.3">
      <c r="A4314" s="181">
        <v>4313</v>
      </c>
      <c r="B4314" s="181" t="str">
        <f t="shared" si="91"/>
        <v>0-6.25-80</v>
      </c>
      <c r="C4314" s="182">
        <f>'1. General information'!$R$8</f>
        <v>0</v>
      </c>
      <c r="D4314" s="182" t="s">
        <v>445</v>
      </c>
      <c r="E4314" s="195" t="s">
        <v>8333</v>
      </c>
      <c r="F4314" s="182" t="s">
        <v>8334</v>
      </c>
      <c r="G4314" s="196">
        <f>'6. Staff time'!AC231</f>
        <v>0</v>
      </c>
    </row>
    <row r="4315" spans="1:7" x14ac:dyDescent="0.3">
      <c r="A4315" s="181">
        <v>4314</v>
      </c>
      <c r="B4315" s="181" t="str">
        <f t="shared" si="91"/>
        <v>0-6.25-81</v>
      </c>
      <c r="C4315" s="182">
        <f>'1. General information'!$R$8</f>
        <v>0</v>
      </c>
      <c r="D4315" s="182" t="s">
        <v>445</v>
      </c>
      <c r="E4315" s="195" t="s">
        <v>8335</v>
      </c>
      <c r="F4315" s="182" t="s">
        <v>8336</v>
      </c>
      <c r="G4315" s="196">
        <f>'6. Staff time'!AC232</f>
        <v>0</v>
      </c>
    </row>
    <row r="4316" spans="1:7" x14ac:dyDescent="0.3">
      <c r="A4316" s="181">
        <v>4315</v>
      </c>
      <c r="B4316" s="181" t="str">
        <f t="shared" si="91"/>
        <v>0-6.25-82</v>
      </c>
      <c r="C4316" s="182">
        <f>'1. General information'!$R$8</f>
        <v>0</v>
      </c>
      <c r="D4316" s="182" t="s">
        <v>445</v>
      </c>
      <c r="E4316" s="195" t="s">
        <v>8337</v>
      </c>
      <c r="F4316" s="182" t="s">
        <v>8338</v>
      </c>
      <c r="G4316" s="196">
        <f>'6. Staff time'!AC233</f>
        <v>0</v>
      </c>
    </row>
    <row r="4317" spans="1:7" x14ac:dyDescent="0.3">
      <c r="A4317" s="181">
        <v>4316</v>
      </c>
      <c r="B4317" s="181" t="str">
        <f t="shared" si="91"/>
        <v>0-6.25-83</v>
      </c>
      <c r="C4317" s="182">
        <f>'1. General information'!$R$8</f>
        <v>0</v>
      </c>
      <c r="D4317" s="182" t="s">
        <v>445</v>
      </c>
      <c r="E4317" s="195" t="s">
        <v>8339</v>
      </c>
      <c r="F4317" s="182" t="s">
        <v>8340</v>
      </c>
      <c r="G4317" s="196">
        <f>'6. Staff time'!AC234</f>
        <v>0</v>
      </c>
    </row>
    <row r="4318" spans="1:7" x14ac:dyDescent="0.3">
      <c r="A4318" s="181">
        <v>4317</v>
      </c>
      <c r="B4318" s="181" t="str">
        <f t="shared" si="91"/>
        <v>0-6.25-84</v>
      </c>
      <c r="C4318" s="182">
        <f>'1. General information'!$R$8</f>
        <v>0</v>
      </c>
      <c r="D4318" s="182" t="s">
        <v>445</v>
      </c>
      <c r="E4318" s="195" t="s">
        <v>8341</v>
      </c>
      <c r="F4318" s="182" t="s">
        <v>8342</v>
      </c>
      <c r="G4318" s="196">
        <f>'6. Staff time'!AC235</f>
        <v>0</v>
      </c>
    </row>
    <row r="4319" spans="1:7" x14ac:dyDescent="0.3">
      <c r="A4319" s="181">
        <v>4318</v>
      </c>
      <c r="B4319" s="181" t="str">
        <f t="shared" si="91"/>
        <v>0-6.25-85</v>
      </c>
      <c r="C4319" s="182">
        <f>'1. General information'!$R$8</f>
        <v>0</v>
      </c>
      <c r="D4319" s="182" t="s">
        <v>445</v>
      </c>
      <c r="E4319" s="195" t="s">
        <v>8343</v>
      </c>
      <c r="F4319" s="182" t="s">
        <v>8344</v>
      </c>
      <c r="G4319" s="196">
        <f>'6. Staff time'!AC236</f>
        <v>0</v>
      </c>
    </row>
    <row r="4320" spans="1:7" x14ac:dyDescent="0.3">
      <c r="A4320" s="181">
        <v>4319</v>
      </c>
      <c r="B4320" s="181" t="str">
        <f t="shared" si="91"/>
        <v>0-6.25-86</v>
      </c>
      <c r="C4320" s="182">
        <f>'1. General information'!$R$8</f>
        <v>0</v>
      </c>
      <c r="D4320" s="182" t="s">
        <v>445</v>
      </c>
      <c r="E4320" s="195" t="s">
        <v>8345</v>
      </c>
      <c r="F4320" s="182" t="s">
        <v>8346</v>
      </c>
      <c r="G4320" s="196">
        <f>'6. Staff time'!AC237</f>
        <v>0</v>
      </c>
    </row>
    <row r="4321" spans="1:7" x14ac:dyDescent="0.3">
      <c r="A4321" s="181">
        <v>4320</v>
      </c>
      <c r="B4321" s="181" t="str">
        <f t="shared" si="91"/>
        <v>0-6.25-87</v>
      </c>
      <c r="C4321" s="182">
        <f>'1. General information'!$R$8</f>
        <v>0</v>
      </c>
      <c r="D4321" s="182" t="s">
        <v>445</v>
      </c>
      <c r="E4321" s="195" t="s">
        <v>8347</v>
      </c>
      <c r="F4321" s="182" t="s">
        <v>8348</v>
      </c>
      <c r="G4321" s="196">
        <f>'6. Staff time'!AC238</f>
        <v>0</v>
      </c>
    </row>
    <row r="4322" spans="1:7" x14ac:dyDescent="0.3">
      <c r="A4322" s="181">
        <v>4321</v>
      </c>
      <c r="B4322" s="181" t="str">
        <f t="shared" si="91"/>
        <v>0-6.25-88</v>
      </c>
      <c r="C4322" s="182">
        <f>'1. General information'!$R$8</f>
        <v>0</v>
      </c>
      <c r="D4322" s="182" t="s">
        <v>445</v>
      </c>
      <c r="E4322" s="195" t="s">
        <v>8349</v>
      </c>
      <c r="F4322" s="182" t="s">
        <v>8350</v>
      </c>
      <c r="G4322" s="196">
        <f>'6. Staff time'!AC239</f>
        <v>0</v>
      </c>
    </row>
    <row r="4323" spans="1:7" x14ac:dyDescent="0.3">
      <c r="A4323" s="181">
        <v>4322</v>
      </c>
      <c r="B4323" s="181" t="str">
        <f t="shared" si="91"/>
        <v>0-6.25-89</v>
      </c>
      <c r="C4323" s="182">
        <f>'1. General information'!$R$8</f>
        <v>0</v>
      </c>
      <c r="D4323" s="182" t="s">
        <v>445</v>
      </c>
      <c r="E4323" s="195" t="s">
        <v>8351</v>
      </c>
      <c r="F4323" s="182" t="s">
        <v>8352</v>
      </c>
      <c r="G4323" s="196">
        <f>'6. Staff time'!AC240</f>
        <v>0</v>
      </c>
    </row>
    <row r="4324" spans="1:7" x14ac:dyDescent="0.3">
      <c r="A4324" s="181">
        <v>4323</v>
      </c>
      <c r="B4324" s="181" t="str">
        <f t="shared" si="91"/>
        <v>0-6.25-90</v>
      </c>
      <c r="C4324" s="182">
        <f>'1. General information'!$R$8</f>
        <v>0</v>
      </c>
      <c r="D4324" s="182" t="s">
        <v>445</v>
      </c>
      <c r="E4324" s="195" t="s">
        <v>8353</v>
      </c>
      <c r="F4324" s="182" t="s">
        <v>8354</v>
      </c>
      <c r="G4324" s="196">
        <f>'6. Staff time'!AC241</f>
        <v>0</v>
      </c>
    </row>
    <row r="4325" spans="1:7" x14ac:dyDescent="0.3">
      <c r="A4325" s="181">
        <v>4324</v>
      </c>
      <c r="B4325" s="181" t="str">
        <f t="shared" si="91"/>
        <v>0-6.25-91</v>
      </c>
      <c r="C4325" s="182">
        <f>'1. General information'!$R$8</f>
        <v>0</v>
      </c>
      <c r="D4325" s="182" t="s">
        <v>445</v>
      </c>
      <c r="E4325" s="195" t="s">
        <v>8355</v>
      </c>
      <c r="F4325" s="182" t="s">
        <v>8356</v>
      </c>
      <c r="G4325" s="196">
        <f>'6. Staff time'!AC242</f>
        <v>0</v>
      </c>
    </row>
    <row r="4326" spans="1:7" x14ac:dyDescent="0.3">
      <c r="A4326" s="181">
        <v>4325</v>
      </c>
      <c r="B4326" s="181" t="str">
        <f t="shared" si="91"/>
        <v>0-6.25-92</v>
      </c>
      <c r="C4326" s="182">
        <f>'1. General information'!$R$8</f>
        <v>0</v>
      </c>
      <c r="D4326" s="182" t="s">
        <v>445</v>
      </c>
      <c r="E4326" s="195" t="s">
        <v>8357</v>
      </c>
      <c r="F4326" s="182" t="s">
        <v>8358</v>
      </c>
      <c r="G4326" s="196">
        <f>'6. Staff time'!AC243</f>
        <v>0</v>
      </c>
    </row>
    <row r="4327" spans="1:7" x14ac:dyDescent="0.3">
      <c r="A4327" s="181">
        <v>4326</v>
      </c>
      <c r="B4327" s="181" t="str">
        <f t="shared" si="91"/>
        <v>0-6.25-93</v>
      </c>
      <c r="C4327" s="182">
        <f>'1. General information'!$R$8</f>
        <v>0</v>
      </c>
      <c r="D4327" s="182" t="s">
        <v>445</v>
      </c>
      <c r="E4327" s="195" t="s">
        <v>8359</v>
      </c>
      <c r="F4327" s="182" t="s">
        <v>8360</v>
      </c>
      <c r="G4327" s="196">
        <f>'6. Staff time'!AC244</f>
        <v>0</v>
      </c>
    </row>
    <row r="4328" spans="1:7" x14ac:dyDescent="0.3">
      <c r="A4328" s="181">
        <v>4327</v>
      </c>
      <c r="B4328" s="181" t="str">
        <f t="shared" si="91"/>
        <v>0-6.25-94</v>
      </c>
      <c r="C4328" s="182">
        <f>'1. General information'!$R$8</f>
        <v>0</v>
      </c>
      <c r="D4328" s="182" t="s">
        <v>445</v>
      </c>
      <c r="E4328" s="195" t="s">
        <v>8361</v>
      </c>
      <c r="F4328" s="182" t="s">
        <v>8362</v>
      </c>
      <c r="G4328" s="196">
        <f>'6. Staff time'!AC245</f>
        <v>0</v>
      </c>
    </row>
    <row r="4329" spans="1:7" x14ac:dyDescent="0.3">
      <c r="A4329" s="181">
        <v>4328</v>
      </c>
      <c r="B4329" s="181" t="str">
        <f t="shared" si="91"/>
        <v>0-6.25-95</v>
      </c>
      <c r="C4329" s="182">
        <f>'1. General information'!$R$8</f>
        <v>0</v>
      </c>
      <c r="D4329" s="182" t="s">
        <v>445</v>
      </c>
      <c r="E4329" s="195" t="s">
        <v>8363</v>
      </c>
      <c r="F4329" s="182" t="s">
        <v>8364</v>
      </c>
      <c r="G4329" s="196">
        <f>'6. Staff time'!AC246</f>
        <v>0</v>
      </c>
    </row>
    <row r="4330" spans="1:7" x14ac:dyDescent="0.3">
      <c r="A4330" s="181">
        <v>4329</v>
      </c>
      <c r="B4330" s="181" t="str">
        <f t="shared" si="91"/>
        <v>0-6.25-96</v>
      </c>
      <c r="C4330" s="182">
        <f>'1. General information'!$R$8</f>
        <v>0</v>
      </c>
      <c r="D4330" s="182" t="s">
        <v>445</v>
      </c>
      <c r="E4330" s="195" t="s">
        <v>8365</v>
      </c>
      <c r="F4330" s="182" t="s">
        <v>8366</v>
      </c>
      <c r="G4330" s="196">
        <f>'6. Staff time'!AC247</f>
        <v>0</v>
      </c>
    </row>
    <row r="4331" spans="1:7" x14ac:dyDescent="0.3">
      <c r="A4331" s="181">
        <v>4330</v>
      </c>
      <c r="B4331" s="181" t="str">
        <f t="shared" si="91"/>
        <v>0-6.25-97</v>
      </c>
      <c r="C4331" s="182">
        <f>'1. General information'!$R$8</f>
        <v>0</v>
      </c>
      <c r="D4331" s="182" t="s">
        <v>445</v>
      </c>
      <c r="E4331" s="195" t="s">
        <v>8367</v>
      </c>
      <c r="F4331" s="182" t="s">
        <v>8368</v>
      </c>
      <c r="G4331" s="196">
        <f>'6. Staff time'!AC248</f>
        <v>0</v>
      </c>
    </row>
    <row r="4332" spans="1:7" x14ac:dyDescent="0.3">
      <c r="A4332" s="181">
        <v>4331</v>
      </c>
      <c r="B4332" s="181" t="str">
        <f t="shared" si="91"/>
        <v>0-6.25-98</v>
      </c>
      <c r="C4332" s="182">
        <f>'1. General information'!$R$8</f>
        <v>0</v>
      </c>
      <c r="D4332" s="182" t="s">
        <v>445</v>
      </c>
      <c r="E4332" s="195" t="s">
        <v>8369</v>
      </c>
      <c r="F4332" s="182" t="s">
        <v>8370</v>
      </c>
      <c r="G4332" s="196">
        <f>'6. Staff time'!AC249</f>
        <v>0</v>
      </c>
    </row>
    <row r="4333" spans="1:7" x14ac:dyDescent="0.3">
      <c r="A4333" s="181">
        <v>4332</v>
      </c>
      <c r="B4333" s="181" t="str">
        <f t="shared" si="91"/>
        <v>0-6.25-99</v>
      </c>
      <c r="C4333" s="182">
        <f>'1. General information'!$R$8</f>
        <v>0</v>
      </c>
      <c r="D4333" s="182" t="s">
        <v>445</v>
      </c>
      <c r="E4333" s="195" t="s">
        <v>8371</v>
      </c>
      <c r="F4333" s="182" t="s">
        <v>8372</v>
      </c>
      <c r="G4333" s="196">
        <f>'6. Staff time'!AC250</f>
        <v>0</v>
      </c>
    </row>
    <row r="4334" spans="1:7" x14ac:dyDescent="0.3">
      <c r="A4334" s="181">
        <v>4333</v>
      </c>
      <c r="B4334" s="181" t="str">
        <f t="shared" si="91"/>
        <v>0-6.25-100</v>
      </c>
      <c r="C4334" s="182">
        <f>'1. General information'!$R$8</f>
        <v>0</v>
      </c>
      <c r="D4334" s="182" t="s">
        <v>445</v>
      </c>
      <c r="E4334" s="195" t="s">
        <v>8373</v>
      </c>
      <c r="F4334" s="182" t="s">
        <v>8374</v>
      </c>
      <c r="G4334" s="196">
        <f>'6. Staff time'!AC251</f>
        <v>0</v>
      </c>
    </row>
    <row r="4335" spans="1:7" x14ac:dyDescent="0.3">
      <c r="A4335" s="181">
        <v>4334</v>
      </c>
      <c r="B4335" s="181" t="str">
        <f t="shared" si="91"/>
        <v>0-6.25-101</v>
      </c>
      <c r="C4335" s="182">
        <f>'1. General information'!$R$8</f>
        <v>0</v>
      </c>
      <c r="D4335" s="182" t="s">
        <v>445</v>
      </c>
      <c r="E4335" s="195" t="s">
        <v>8375</v>
      </c>
      <c r="F4335" s="182" t="s">
        <v>8376</v>
      </c>
      <c r="G4335" s="196">
        <f>'6. Staff time'!AC252</f>
        <v>0</v>
      </c>
    </row>
    <row r="4336" spans="1:7" x14ac:dyDescent="0.3">
      <c r="A4336" s="181">
        <v>4335</v>
      </c>
      <c r="B4336" s="181" t="str">
        <f t="shared" si="91"/>
        <v>0-6.25-102</v>
      </c>
      <c r="C4336" s="182">
        <f>'1. General information'!$R$8</f>
        <v>0</v>
      </c>
      <c r="D4336" s="182" t="s">
        <v>445</v>
      </c>
      <c r="E4336" s="195" t="s">
        <v>8377</v>
      </c>
      <c r="F4336" s="182" t="s">
        <v>8378</v>
      </c>
      <c r="G4336" s="196">
        <f>'6. Staff time'!AC253</f>
        <v>0</v>
      </c>
    </row>
    <row r="4337" spans="1:7" x14ac:dyDescent="0.3">
      <c r="A4337" s="181">
        <v>4336</v>
      </c>
      <c r="B4337" s="181" t="str">
        <f t="shared" si="91"/>
        <v>0-6.25-103</v>
      </c>
      <c r="C4337" s="182">
        <f>'1. General information'!$R$8</f>
        <v>0</v>
      </c>
      <c r="D4337" s="182" t="s">
        <v>445</v>
      </c>
      <c r="E4337" s="195" t="s">
        <v>8379</v>
      </c>
      <c r="F4337" s="182" t="s">
        <v>8380</v>
      </c>
      <c r="G4337" s="196">
        <f>'6. Staff time'!AC254</f>
        <v>0</v>
      </c>
    </row>
    <row r="4338" spans="1:7" x14ac:dyDescent="0.3">
      <c r="A4338" s="181">
        <v>4337</v>
      </c>
      <c r="B4338" s="181" t="str">
        <f t="shared" si="91"/>
        <v>0-6.25-104</v>
      </c>
      <c r="C4338" s="182">
        <f>'1. General information'!$R$8</f>
        <v>0</v>
      </c>
      <c r="D4338" s="182" t="s">
        <v>445</v>
      </c>
      <c r="E4338" s="195" t="s">
        <v>8381</v>
      </c>
      <c r="F4338" s="182" t="s">
        <v>8382</v>
      </c>
      <c r="G4338" s="196">
        <f>'6. Staff time'!AC255</f>
        <v>0</v>
      </c>
    </row>
    <row r="4339" spans="1:7" x14ac:dyDescent="0.3">
      <c r="A4339" s="181">
        <v>4338</v>
      </c>
      <c r="B4339" s="181" t="str">
        <f t="shared" si="91"/>
        <v>0-6.25-105</v>
      </c>
      <c r="C4339" s="182">
        <f>'1. General information'!$R$8</f>
        <v>0</v>
      </c>
      <c r="D4339" s="182" t="s">
        <v>445</v>
      </c>
      <c r="E4339" s="195" t="s">
        <v>8383</v>
      </c>
      <c r="F4339" s="182" t="s">
        <v>8384</v>
      </c>
      <c r="G4339" s="196">
        <f>'6. Staff time'!AC256</f>
        <v>0</v>
      </c>
    </row>
    <row r="4340" spans="1:7" x14ac:dyDescent="0.3">
      <c r="A4340" s="181">
        <v>4339</v>
      </c>
      <c r="B4340" s="181" t="str">
        <f t="shared" ref="B4340:B4403" si="92">CONCATENATE(LEFT(C4340,2),"-",E4340)</f>
        <v>0-6.25-106</v>
      </c>
      <c r="C4340" s="182">
        <f>'1. General information'!$R$8</f>
        <v>0</v>
      </c>
      <c r="D4340" s="182" t="s">
        <v>445</v>
      </c>
      <c r="E4340" s="195" t="s">
        <v>8385</v>
      </c>
      <c r="F4340" s="182" t="s">
        <v>8386</v>
      </c>
      <c r="G4340" s="196">
        <f>'6. Staff time'!AC257</f>
        <v>0</v>
      </c>
    </row>
    <row r="4341" spans="1:7" x14ac:dyDescent="0.3">
      <c r="A4341" s="181">
        <v>4340</v>
      </c>
      <c r="B4341" s="181" t="str">
        <f t="shared" si="92"/>
        <v>0-6.25-107</v>
      </c>
      <c r="C4341" s="182">
        <f>'1. General information'!$R$8</f>
        <v>0</v>
      </c>
      <c r="D4341" s="182" t="s">
        <v>445</v>
      </c>
      <c r="E4341" s="195" t="s">
        <v>8387</v>
      </c>
      <c r="F4341" s="182" t="s">
        <v>8388</v>
      </c>
      <c r="G4341" s="196">
        <f>'6. Staff time'!AC258</f>
        <v>0</v>
      </c>
    </row>
    <row r="4342" spans="1:7" x14ac:dyDescent="0.3">
      <c r="A4342" s="181">
        <v>4341</v>
      </c>
      <c r="B4342" s="181" t="str">
        <f t="shared" si="92"/>
        <v>0-6.25-108</v>
      </c>
      <c r="C4342" s="182">
        <f>'1. General information'!$R$8</f>
        <v>0</v>
      </c>
      <c r="D4342" s="182" t="s">
        <v>445</v>
      </c>
      <c r="E4342" s="195" t="s">
        <v>8389</v>
      </c>
      <c r="F4342" s="182" t="s">
        <v>8390</v>
      </c>
      <c r="G4342" s="196">
        <f>'6. Staff time'!AC259</f>
        <v>0</v>
      </c>
    </row>
    <row r="4343" spans="1:7" x14ac:dyDescent="0.3">
      <c r="A4343" s="181">
        <v>4342</v>
      </c>
      <c r="B4343" s="181" t="str">
        <f t="shared" si="92"/>
        <v>0-6.25-109</v>
      </c>
      <c r="C4343" s="182">
        <f>'1. General information'!$R$8</f>
        <v>0</v>
      </c>
      <c r="D4343" s="182" t="s">
        <v>445</v>
      </c>
      <c r="E4343" s="195" t="s">
        <v>8391</v>
      </c>
      <c r="F4343" s="182" t="s">
        <v>8392</v>
      </c>
      <c r="G4343" s="196">
        <f>'6. Staff time'!AC260</f>
        <v>0</v>
      </c>
    </row>
    <row r="4344" spans="1:7" x14ac:dyDescent="0.3">
      <c r="A4344" s="181">
        <v>4343</v>
      </c>
      <c r="B4344" s="181" t="str">
        <f t="shared" si="92"/>
        <v>0-6.25-110</v>
      </c>
      <c r="C4344" s="182">
        <f>'1. General information'!$R$8</f>
        <v>0</v>
      </c>
      <c r="D4344" s="182" t="s">
        <v>445</v>
      </c>
      <c r="E4344" s="195" t="s">
        <v>8393</v>
      </c>
      <c r="F4344" s="182" t="s">
        <v>8394</v>
      </c>
      <c r="G4344" s="196">
        <f>'6. Staff time'!AC261</f>
        <v>0</v>
      </c>
    </row>
    <row r="4345" spans="1:7" x14ac:dyDescent="0.3">
      <c r="A4345" s="181">
        <v>4344</v>
      </c>
      <c r="B4345" s="181" t="str">
        <f t="shared" si="92"/>
        <v>0-6.25-111</v>
      </c>
      <c r="C4345" s="182">
        <f>'1. General information'!$R$8</f>
        <v>0</v>
      </c>
      <c r="D4345" s="182" t="s">
        <v>445</v>
      </c>
      <c r="E4345" s="195" t="s">
        <v>8395</v>
      </c>
      <c r="F4345" s="182" t="s">
        <v>8396</v>
      </c>
      <c r="G4345" s="196">
        <f>'6. Staff time'!AC262</f>
        <v>0</v>
      </c>
    </row>
    <row r="4346" spans="1:7" x14ac:dyDescent="0.3">
      <c r="A4346" s="181">
        <v>4345</v>
      </c>
      <c r="B4346" s="181" t="str">
        <f t="shared" si="92"/>
        <v>0-6.25-112</v>
      </c>
      <c r="C4346" s="182">
        <f>'1. General information'!$R$8</f>
        <v>0</v>
      </c>
      <c r="D4346" s="182" t="s">
        <v>445</v>
      </c>
      <c r="E4346" s="195" t="s">
        <v>8397</v>
      </c>
      <c r="F4346" s="182" t="s">
        <v>8398</v>
      </c>
      <c r="G4346" s="196">
        <f>'6. Staff time'!AC263</f>
        <v>0</v>
      </c>
    </row>
    <row r="4347" spans="1:7" x14ac:dyDescent="0.3">
      <c r="A4347" s="181">
        <v>4346</v>
      </c>
      <c r="B4347" s="181" t="str">
        <f t="shared" si="92"/>
        <v>0-6.25-113</v>
      </c>
      <c r="C4347" s="182">
        <f>'1. General information'!$R$8</f>
        <v>0</v>
      </c>
      <c r="D4347" s="182" t="s">
        <v>445</v>
      </c>
      <c r="E4347" s="195" t="s">
        <v>8399</v>
      </c>
      <c r="F4347" s="182" t="s">
        <v>8400</v>
      </c>
      <c r="G4347" s="196">
        <f>'6. Staff time'!AC264</f>
        <v>0</v>
      </c>
    </row>
    <row r="4348" spans="1:7" x14ac:dyDescent="0.3">
      <c r="A4348" s="181">
        <v>4347</v>
      </c>
      <c r="B4348" s="181" t="str">
        <f t="shared" si="92"/>
        <v>0-6.25-114</v>
      </c>
      <c r="C4348" s="182">
        <f>'1. General information'!$R$8</f>
        <v>0</v>
      </c>
      <c r="D4348" s="182" t="s">
        <v>445</v>
      </c>
      <c r="E4348" s="195" t="s">
        <v>8401</v>
      </c>
      <c r="F4348" s="182" t="s">
        <v>8402</v>
      </c>
      <c r="G4348" s="196">
        <f>'6. Staff time'!AC265</f>
        <v>0</v>
      </c>
    </row>
    <row r="4349" spans="1:7" x14ac:dyDescent="0.3">
      <c r="A4349" s="181">
        <v>4348</v>
      </c>
      <c r="B4349" s="181" t="str">
        <f t="shared" si="92"/>
        <v>0-6.25-115</v>
      </c>
      <c r="C4349" s="182">
        <f>'1. General information'!$R$8</f>
        <v>0</v>
      </c>
      <c r="D4349" s="182" t="s">
        <v>445</v>
      </c>
      <c r="E4349" s="195" t="s">
        <v>8403</v>
      </c>
      <c r="F4349" s="182" t="s">
        <v>8404</v>
      </c>
      <c r="G4349" s="196">
        <f>'6. Staff time'!AC266</f>
        <v>0</v>
      </c>
    </row>
    <row r="4350" spans="1:7" x14ac:dyDescent="0.3">
      <c r="A4350" s="181">
        <v>4349</v>
      </c>
      <c r="B4350" s="181" t="str">
        <f t="shared" si="92"/>
        <v>0-6.25-116</v>
      </c>
      <c r="C4350" s="182">
        <f>'1. General information'!$R$8</f>
        <v>0</v>
      </c>
      <c r="D4350" s="182" t="s">
        <v>445</v>
      </c>
      <c r="E4350" s="195" t="s">
        <v>8405</v>
      </c>
      <c r="F4350" s="182" t="s">
        <v>8406</v>
      </c>
      <c r="G4350" s="196">
        <f>'6. Staff time'!AC267</f>
        <v>0</v>
      </c>
    </row>
    <row r="4351" spans="1:7" x14ac:dyDescent="0.3">
      <c r="A4351" s="181">
        <v>4350</v>
      </c>
      <c r="B4351" s="181" t="str">
        <f t="shared" si="92"/>
        <v>0-6.25-117</v>
      </c>
      <c r="C4351" s="182">
        <f>'1. General information'!$R$8</f>
        <v>0</v>
      </c>
      <c r="D4351" s="182" t="s">
        <v>445</v>
      </c>
      <c r="E4351" s="195" t="s">
        <v>8407</v>
      </c>
      <c r="F4351" s="182" t="s">
        <v>8408</v>
      </c>
      <c r="G4351" s="196">
        <f>'6. Staff time'!AC268</f>
        <v>0</v>
      </c>
    </row>
    <row r="4352" spans="1:7" x14ac:dyDescent="0.3">
      <c r="A4352" s="181">
        <v>4351</v>
      </c>
      <c r="B4352" s="181" t="str">
        <f t="shared" si="92"/>
        <v>0-6.25-118</v>
      </c>
      <c r="C4352" s="182">
        <f>'1. General information'!$R$8</f>
        <v>0</v>
      </c>
      <c r="D4352" s="182" t="s">
        <v>445</v>
      </c>
      <c r="E4352" s="195" t="s">
        <v>8409</v>
      </c>
      <c r="F4352" s="182" t="s">
        <v>8410</v>
      </c>
      <c r="G4352" s="196">
        <f>'6. Staff time'!AC269</f>
        <v>0</v>
      </c>
    </row>
    <row r="4353" spans="1:7" x14ac:dyDescent="0.3">
      <c r="A4353" s="181">
        <v>4352</v>
      </c>
      <c r="B4353" s="181" t="str">
        <f t="shared" si="92"/>
        <v>0-6.25-119</v>
      </c>
      <c r="C4353" s="182">
        <f>'1. General information'!$R$8</f>
        <v>0</v>
      </c>
      <c r="D4353" s="182" t="s">
        <v>445</v>
      </c>
      <c r="E4353" s="195" t="s">
        <v>8411</v>
      </c>
      <c r="F4353" s="182" t="s">
        <v>8412</v>
      </c>
      <c r="G4353" s="196">
        <f>'6. Staff time'!AC270</f>
        <v>0</v>
      </c>
    </row>
    <row r="4354" spans="1:7" x14ac:dyDescent="0.3">
      <c r="A4354" s="181">
        <v>4353</v>
      </c>
      <c r="B4354" s="181" t="str">
        <f t="shared" si="92"/>
        <v>0-6.25-120</v>
      </c>
      <c r="C4354" s="182">
        <f>'1. General information'!$R$8</f>
        <v>0</v>
      </c>
      <c r="D4354" s="182" t="s">
        <v>445</v>
      </c>
      <c r="E4354" s="195" t="s">
        <v>8413</v>
      </c>
      <c r="F4354" s="182" t="s">
        <v>8414</v>
      </c>
      <c r="G4354" s="196">
        <f>'6. Staff time'!AC271</f>
        <v>0</v>
      </c>
    </row>
    <row r="4355" spans="1:7" x14ac:dyDescent="0.3">
      <c r="A4355" s="181">
        <v>4354</v>
      </c>
      <c r="B4355" s="181" t="str">
        <f t="shared" si="92"/>
        <v>0-6.25-121</v>
      </c>
      <c r="C4355" s="182">
        <f>'1. General information'!$R$8</f>
        <v>0</v>
      </c>
      <c r="D4355" s="182" t="s">
        <v>445</v>
      </c>
      <c r="E4355" s="195" t="s">
        <v>8415</v>
      </c>
      <c r="F4355" s="182" t="s">
        <v>8416</v>
      </c>
      <c r="G4355" s="196">
        <f>'6. Staff time'!AC272</f>
        <v>0</v>
      </c>
    </row>
    <row r="4356" spans="1:7" x14ac:dyDescent="0.3">
      <c r="A4356" s="181">
        <v>4355</v>
      </c>
      <c r="B4356" s="181" t="str">
        <f t="shared" si="92"/>
        <v>0-6.25-122</v>
      </c>
      <c r="C4356" s="182">
        <f>'1. General information'!$R$8</f>
        <v>0</v>
      </c>
      <c r="D4356" s="182" t="s">
        <v>445</v>
      </c>
      <c r="E4356" s="195" t="s">
        <v>8417</v>
      </c>
      <c r="F4356" s="182" t="s">
        <v>8418</v>
      </c>
      <c r="G4356" s="196">
        <f>'6. Staff time'!AC273</f>
        <v>0</v>
      </c>
    </row>
    <row r="4357" spans="1:7" x14ac:dyDescent="0.3">
      <c r="A4357" s="181">
        <v>4356</v>
      </c>
      <c r="B4357" s="181" t="str">
        <f t="shared" si="92"/>
        <v>0-6.25-123</v>
      </c>
      <c r="C4357" s="182">
        <f>'1. General information'!$R$8</f>
        <v>0</v>
      </c>
      <c r="D4357" s="182" t="s">
        <v>445</v>
      </c>
      <c r="E4357" s="195" t="s">
        <v>8419</v>
      </c>
      <c r="F4357" s="182" t="s">
        <v>8420</v>
      </c>
      <c r="G4357" s="196">
        <f>'6. Staff time'!AC274</f>
        <v>0</v>
      </c>
    </row>
    <row r="4358" spans="1:7" x14ac:dyDescent="0.3">
      <c r="A4358" s="181">
        <v>4357</v>
      </c>
      <c r="B4358" s="181" t="str">
        <f t="shared" si="92"/>
        <v>0-6.25-124</v>
      </c>
      <c r="C4358" s="182">
        <f>'1. General information'!$R$8</f>
        <v>0</v>
      </c>
      <c r="D4358" s="182" t="s">
        <v>445</v>
      </c>
      <c r="E4358" s="195" t="s">
        <v>8421</v>
      </c>
      <c r="F4358" s="182" t="s">
        <v>8422</v>
      </c>
      <c r="G4358" s="196">
        <f>'6. Staff time'!AC275</f>
        <v>0</v>
      </c>
    </row>
    <row r="4359" spans="1:7" x14ac:dyDescent="0.3">
      <c r="A4359" s="181">
        <v>4358</v>
      </c>
      <c r="B4359" s="181" t="str">
        <f t="shared" si="92"/>
        <v>0-6.25-125</v>
      </c>
      <c r="C4359" s="182">
        <f>'1. General information'!$R$8</f>
        <v>0</v>
      </c>
      <c r="D4359" s="182" t="s">
        <v>445</v>
      </c>
      <c r="E4359" s="195" t="s">
        <v>8423</v>
      </c>
      <c r="F4359" s="182" t="s">
        <v>8424</v>
      </c>
      <c r="G4359" s="196">
        <f>'6. Staff time'!AC276</f>
        <v>0</v>
      </c>
    </row>
    <row r="4360" spans="1:7" x14ac:dyDescent="0.3">
      <c r="A4360" s="181">
        <v>4359</v>
      </c>
      <c r="B4360" s="181" t="str">
        <f t="shared" si="92"/>
        <v>0-6.25-126</v>
      </c>
      <c r="C4360" s="182">
        <f>'1. General information'!$R$8</f>
        <v>0</v>
      </c>
      <c r="D4360" s="182" t="s">
        <v>445</v>
      </c>
      <c r="E4360" s="195" t="s">
        <v>8425</v>
      </c>
      <c r="F4360" s="182" t="s">
        <v>8426</v>
      </c>
      <c r="G4360" s="196">
        <f>'6. Staff time'!AC277</f>
        <v>0</v>
      </c>
    </row>
    <row r="4361" spans="1:7" x14ac:dyDescent="0.3">
      <c r="A4361" s="181">
        <v>4360</v>
      </c>
      <c r="B4361" s="181" t="str">
        <f t="shared" si="92"/>
        <v>0-6.25-127</v>
      </c>
      <c r="C4361" s="182">
        <f>'1. General information'!$R$8</f>
        <v>0</v>
      </c>
      <c r="D4361" s="182" t="s">
        <v>445</v>
      </c>
      <c r="E4361" s="195" t="s">
        <v>8427</v>
      </c>
      <c r="F4361" s="182" t="s">
        <v>8428</v>
      </c>
      <c r="G4361" s="196">
        <f>'6. Staff time'!AC278</f>
        <v>0</v>
      </c>
    </row>
    <row r="4362" spans="1:7" x14ac:dyDescent="0.3">
      <c r="A4362" s="181">
        <v>4361</v>
      </c>
      <c r="B4362" s="181" t="str">
        <f t="shared" si="92"/>
        <v>0-6.25-128</v>
      </c>
      <c r="C4362" s="182">
        <f>'1. General information'!$R$8</f>
        <v>0</v>
      </c>
      <c r="D4362" s="182" t="s">
        <v>445</v>
      </c>
      <c r="E4362" s="195" t="s">
        <v>8429</v>
      </c>
      <c r="F4362" s="182" t="s">
        <v>8430</v>
      </c>
      <c r="G4362" s="196">
        <f>'6. Staff time'!AC279</f>
        <v>0</v>
      </c>
    </row>
    <row r="4363" spans="1:7" x14ac:dyDescent="0.3">
      <c r="A4363" s="181">
        <v>4362</v>
      </c>
      <c r="B4363" s="181" t="str">
        <f t="shared" si="92"/>
        <v>0-6.25-129</v>
      </c>
      <c r="C4363" s="182">
        <f>'1. General information'!$R$8</f>
        <v>0</v>
      </c>
      <c r="D4363" s="182" t="s">
        <v>445</v>
      </c>
      <c r="E4363" s="195" t="s">
        <v>8431</v>
      </c>
      <c r="F4363" s="182" t="s">
        <v>8432</v>
      </c>
      <c r="G4363" s="196">
        <f>'6. Staff time'!AC280</f>
        <v>0</v>
      </c>
    </row>
    <row r="4364" spans="1:7" x14ac:dyDescent="0.3">
      <c r="A4364" s="181">
        <v>4363</v>
      </c>
      <c r="B4364" s="181" t="str">
        <f t="shared" si="92"/>
        <v>0-6.25-130</v>
      </c>
      <c r="C4364" s="182">
        <f>'1. General information'!$R$8</f>
        <v>0</v>
      </c>
      <c r="D4364" s="182" t="s">
        <v>445</v>
      </c>
      <c r="E4364" s="195" t="s">
        <v>8433</v>
      </c>
      <c r="F4364" s="182" t="s">
        <v>8434</v>
      </c>
      <c r="G4364" s="196">
        <f>'6. Staff time'!AC281</f>
        <v>0</v>
      </c>
    </row>
    <row r="4365" spans="1:7" x14ac:dyDescent="0.3">
      <c r="A4365" s="181">
        <v>4364</v>
      </c>
      <c r="B4365" s="181" t="str">
        <f t="shared" si="92"/>
        <v>0-6.26-1</v>
      </c>
      <c r="C4365" s="182">
        <f>'1. General information'!$R$8</f>
        <v>0</v>
      </c>
      <c r="D4365" s="182" t="s">
        <v>445</v>
      </c>
      <c r="E4365" s="183" t="s">
        <v>8435</v>
      </c>
      <c r="F4365" s="182" t="s">
        <v>8436</v>
      </c>
      <c r="G4365" s="184">
        <f>'6. Staff time'!I288</f>
        <v>0</v>
      </c>
    </row>
    <row r="4366" spans="1:7" x14ac:dyDescent="0.3">
      <c r="A4366" s="181">
        <v>4365</v>
      </c>
      <c r="B4366" s="181" t="str">
        <f t="shared" si="92"/>
        <v>0-6.26-2</v>
      </c>
      <c r="C4366" s="182">
        <f>'1. General information'!$R$8</f>
        <v>0</v>
      </c>
      <c r="D4366" s="182" t="s">
        <v>445</v>
      </c>
      <c r="E4366" s="183" t="s">
        <v>8437</v>
      </c>
      <c r="F4366" s="182" t="s">
        <v>8438</v>
      </c>
      <c r="G4366" s="184">
        <f>'6. Staff time'!I289</f>
        <v>0</v>
      </c>
    </row>
    <row r="4367" spans="1:7" x14ac:dyDescent="0.3">
      <c r="A4367" s="181">
        <v>4366</v>
      </c>
      <c r="B4367" s="181" t="str">
        <f t="shared" si="92"/>
        <v>0-6.26-3</v>
      </c>
      <c r="C4367" s="182">
        <f>'1. General information'!$R$8</f>
        <v>0</v>
      </c>
      <c r="D4367" s="182" t="s">
        <v>445</v>
      </c>
      <c r="E4367" s="183" t="s">
        <v>8439</v>
      </c>
      <c r="F4367" s="182" t="s">
        <v>8440</v>
      </c>
      <c r="G4367" s="184">
        <f>'6. Staff time'!I290</f>
        <v>0</v>
      </c>
    </row>
    <row r="4368" spans="1:7" x14ac:dyDescent="0.3">
      <c r="A4368" s="181">
        <v>4367</v>
      </c>
      <c r="B4368" s="181" t="str">
        <f t="shared" si="92"/>
        <v>0-6.26-4</v>
      </c>
      <c r="C4368" s="182">
        <f>'1. General information'!$R$8</f>
        <v>0</v>
      </c>
      <c r="D4368" s="182" t="s">
        <v>445</v>
      </c>
      <c r="E4368" s="183" t="s">
        <v>8441</v>
      </c>
      <c r="F4368" s="182" t="s">
        <v>8442</v>
      </c>
      <c r="G4368" s="184">
        <f>'6. Staff time'!I291</f>
        <v>0</v>
      </c>
    </row>
    <row r="4369" spans="1:7" x14ac:dyDescent="0.3">
      <c r="A4369" s="181">
        <v>4368</v>
      </c>
      <c r="B4369" s="181" t="str">
        <f t="shared" si="92"/>
        <v>0-6.26-5</v>
      </c>
      <c r="C4369" s="182">
        <f>'1. General information'!$R$8</f>
        <v>0</v>
      </c>
      <c r="D4369" s="182" t="s">
        <v>445</v>
      </c>
      <c r="E4369" s="183" t="s">
        <v>8443</v>
      </c>
      <c r="F4369" s="182" t="s">
        <v>8444</v>
      </c>
      <c r="G4369" s="184">
        <f>'6. Staff time'!I292</f>
        <v>0</v>
      </c>
    </row>
    <row r="4370" spans="1:7" x14ac:dyDescent="0.3">
      <c r="A4370" s="181">
        <v>4369</v>
      </c>
      <c r="B4370" s="181" t="str">
        <f t="shared" si="92"/>
        <v>0-6.26-6</v>
      </c>
      <c r="C4370" s="182">
        <f>'1. General information'!$R$8</f>
        <v>0</v>
      </c>
      <c r="D4370" s="182" t="s">
        <v>445</v>
      </c>
      <c r="E4370" s="183" t="s">
        <v>8445</v>
      </c>
      <c r="F4370" s="182" t="s">
        <v>8446</v>
      </c>
      <c r="G4370" s="184">
        <f>'6. Staff time'!I293</f>
        <v>0</v>
      </c>
    </row>
    <row r="4371" spans="1:7" x14ac:dyDescent="0.3">
      <c r="A4371" s="181">
        <v>4370</v>
      </c>
      <c r="B4371" s="181" t="str">
        <f t="shared" si="92"/>
        <v>0-6.26-7</v>
      </c>
      <c r="C4371" s="182">
        <f>'1. General information'!$R$8</f>
        <v>0</v>
      </c>
      <c r="D4371" s="182" t="s">
        <v>445</v>
      </c>
      <c r="E4371" s="183" t="s">
        <v>8447</v>
      </c>
      <c r="F4371" s="182" t="s">
        <v>8448</v>
      </c>
      <c r="G4371" s="184">
        <f>'6. Staff time'!I294</f>
        <v>0</v>
      </c>
    </row>
    <row r="4372" spans="1:7" x14ac:dyDescent="0.3">
      <c r="A4372" s="181">
        <v>4371</v>
      </c>
      <c r="B4372" s="181" t="str">
        <f t="shared" si="92"/>
        <v>0-6.26-8</v>
      </c>
      <c r="C4372" s="182">
        <f>'1. General information'!$R$8</f>
        <v>0</v>
      </c>
      <c r="D4372" s="182" t="s">
        <v>445</v>
      </c>
      <c r="E4372" s="183" t="s">
        <v>8449</v>
      </c>
      <c r="F4372" s="182" t="s">
        <v>8450</v>
      </c>
      <c r="G4372" s="184">
        <f>'6. Staff time'!I295</f>
        <v>0</v>
      </c>
    </row>
    <row r="4373" spans="1:7" x14ac:dyDescent="0.3">
      <c r="A4373" s="181">
        <v>4372</v>
      </c>
      <c r="B4373" s="181" t="str">
        <f t="shared" si="92"/>
        <v>0-6.26-9</v>
      </c>
      <c r="C4373" s="182">
        <f>'1. General information'!$R$8</f>
        <v>0</v>
      </c>
      <c r="D4373" s="182" t="s">
        <v>445</v>
      </c>
      <c r="E4373" s="183" t="s">
        <v>8451</v>
      </c>
      <c r="F4373" s="182" t="s">
        <v>8452</v>
      </c>
      <c r="G4373" s="184">
        <f>'6. Staff time'!I296</f>
        <v>0</v>
      </c>
    </row>
    <row r="4374" spans="1:7" x14ac:dyDescent="0.3">
      <c r="A4374" s="181">
        <v>4373</v>
      </c>
      <c r="B4374" s="181" t="str">
        <f t="shared" si="92"/>
        <v>0-6.26-10</v>
      </c>
      <c r="C4374" s="182">
        <f>'1. General information'!$R$8</f>
        <v>0</v>
      </c>
      <c r="D4374" s="182" t="s">
        <v>445</v>
      </c>
      <c r="E4374" s="183" t="s">
        <v>8453</v>
      </c>
      <c r="F4374" s="182" t="s">
        <v>8454</v>
      </c>
      <c r="G4374" s="184">
        <f>'6. Staff time'!I297</f>
        <v>0</v>
      </c>
    </row>
    <row r="4375" spans="1:7" x14ac:dyDescent="0.3">
      <c r="A4375" s="181">
        <v>4374</v>
      </c>
      <c r="B4375" s="181" t="str">
        <f t="shared" si="92"/>
        <v>0-6.26-11</v>
      </c>
      <c r="C4375" s="182">
        <f>'1. General information'!$R$8</f>
        <v>0</v>
      </c>
      <c r="D4375" s="182" t="s">
        <v>445</v>
      </c>
      <c r="E4375" s="183" t="s">
        <v>8455</v>
      </c>
      <c r="F4375" s="182" t="s">
        <v>8456</v>
      </c>
      <c r="G4375" s="184">
        <f>'6. Staff time'!I298</f>
        <v>0</v>
      </c>
    </row>
    <row r="4376" spans="1:7" x14ac:dyDescent="0.3">
      <c r="A4376" s="181">
        <v>4375</v>
      </c>
      <c r="B4376" s="181" t="str">
        <f t="shared" si="92"/>
        <v>0-6.26-12</v>
      </c>
      <c r="C4376" s="182">
        <f>'1. General information'!$R$8</f>
        <v>0</v>
      </c>
      <c r="D4376" s="182" t="s">
        <v>445</v>
      </c>
      <c r="E4376" s="183" t="s">
        <v>8457</v>
      </c>
      <c r="F4376" s="182" t="s">
        <v>8458</v>
      </c>
      <c r="G4376" s="184">
        <f>'6. Staff time'!I299</f>
        <v>0</v>
      </c>
    </row>
    <row r="4377" spans="1:7" x14ac:dyDescent="0.3">
      <c r="A4377" s="181">
        <v>4376</v>
      </c>
      <c r="B4377" s="181" t="str">
        <f t="shared" si="92"/>
        <v>0-6.26-13</v>
      </c>
      <c r="C4377" s="182">
        <f>'1. General information'!$R$8</f>
        <v>0</v>
      </c>
      <c r="D4377" s="182" t="s">
        <v>445</v>
      </c>
      <c r="E4377" s="183" t="s">
        <v>8459</v>
      </c>
      <c r="F4377" s="182" t="s">
        <v>8460</v>
      </c>
      <c r="G4377" s="184">
        <f>'6. Staff time'!I300</f>
        <v>0</v>
      </c>
    </row>
    <row r="4378" spans="1:7" x14ac:dyDescent="0.3">
      <c r="A4378" s="181">
        <v>4377</v>
      </c>
      <c r="B4378" s="181" t="str">
        <f t="shared" si="92"/>
        <v>0-6.26-14</v>
      </c>
      <c r="C4378" s="182">
        <f>'1. General information'!$R$8</f>
        <v>0</v>
      </c>
      <c r="D4378" s="182" t="s">
        <v>445</v>
      </c>
      <c r="E4378" s="183" t="s">
        <v>8461</v>
      </c>
      <c r="F4378" s="182" t="s">
        <v>8462</v>
      </c>
      <c r="G4378" s="184">
        <f>'6. Staff time'!I301</f>
        <v>0</v>
      </c>
    </row>
    <row r="4379" spans="1:7" x14ac:dyDescent="0.3">
      <c r="A4379" s="181">
        <v>4378</v>
      </c>
      <c r="B4379" s="181" t="str">
        <f t="shared" si="92"/>
        <v>0-6.26-15</v>
      </c>
      <c r="C4379" s="182">
        <f>'1. General information'!$R$8</f>
        <v>0</v>
      </c>
      <c r="D4379" s="182" t="s">
        <v>445</v>
      </c>
      <c r="E4379" s="183" t="s">
        <v>8463</v>
      </c>
      <c r="F4379" s="182" t="s">
        <v>8464</v>
      </c>
      <c r="G4379" s="184">
        <f>'6. Staff time'!I302</f>
        <v>0</v>
      </c>
    </row>
    <row r="4380" spans="1:7" x14ac:dyDescent="0.3">
      <c r="A4380" s="181">
        <v>4379</v>
      </c>
      <c r="B4380" s="181" t="str">
        <f t="shared" si="92"/>
        <v>0-6.26-16</v>
      </c>
      <c r="C4380" s="182">
        <f>'1. General information'!$R$8</f>
        <v>0</v>
      </c>
      <c r="D4380" s="182" t="s">
        <v>445</v>
      </c>
      <c r="E4380" s="183" t="s">
        <v>8465</v>
      </c>
      <c r="F4380" s="182" t="s">
        <v>8466</v>
      </c>
      <c r="G4380" s="184">
        <f>'6. Staff time'!I303</f>
        <v>0</v>
      </c>
    </row>
    <row r="4381" spans="1:7" x14ac:dyDescent="0.3">
      <c r="A4381" s="181">
        <v>4380</v>
      </c>
      <c r="B4381" s="181" t="str">
        <f t="shared" si="92"/>
        <v>0-6.26-17</v>
      </c>
      <c r="C4381" s="182">
        <f>'1. General information'!$R$8</f>
        <v>0</v>
      </c>
      <c r="D4381" s="182" t="s">
        <v>445</v>
      </c>
      <c r="E4381" s="183" t="s">
        <v>8467</v>
      </c>
      <c r="F4381" s="182" t="s">
        <v>8468</v>
      </c>
      <c r="G4381" s="184">
        <f>'6. Staff time'!I304</f>
        <v>0</v>
      </c>
    </row>
    <row r="4382" spans="1:7" x14ac:dyDescent="0.3">
      <c r="A4382" s="181">
        <v>4381</v>
      </c>
      <c r="B4382" s="181" t="str">
        <f t="shared" si="92"/>
        <v>0-6.26-18</v>
      </c>
      <c r="C4382" s="182">
        <f>'1. General information'!$R$8</f>
        <v>0</v>
      </c>
      <c r="D4382" s="182" t="s">
        <v>445</v>
      </c>
      <c r="E4382" s="183" t="s">
        <v>8469</v>
      </c>
      <c r="F4382" s="182" t="s">
        <v>8470</v>
      </c>
      <c r="G4382" s="184">
        <f>'6. Staff time'!I305</f>
        <v>0</v>
      </c>
    </row>
    <row r="4383" spans="1:7" x14ac:dyDescent="0.3">
      <c r="A4383" s="181">
        <v>4382</v>
      </c>
      <c r="B4383" s="181" t="str">
        <f t="shared" si="92"/>
        <v>0-6.26-19</v>
      </c>
      <c r="C4383" s="182">
        <f>'1. General information'!$R$8</f>
        <v>0</v>
      </c>
      <c r="D4383" s="182" t="s">
        <v>445</v>
      </c>
      <c r="E4383" s="183" t="s">
        <v>8471</v>
      </c>
      <c r="F4383" s="182" t="s">
        <v>8472</v>
      </c>
      <c r="G4383" s="184">
        <f>'6. Staff time'!I306</f>
        <v>0</v>
      </c>
    </row>
    <row r="4384" spans="1:7" x14ac:dyDescent="0.3">
      <c r="A4384" s="181">
        <v>4383</v>
      </c>
      <c r="B4384" s="181" t="str">
        <f t="shared" si="92"/>
        <v>0-6.26-20</v>
      </c>
      <c r="C4384" s="182">
        <f>'1. General information'!$R$8</f>
        <v>0</v>
      </c>
      <c r="D4384" s="182" t="s">
        <v>445</v>
      </c>
      <c r="E4384" s="183" t="s">
        <v>8473</v>
      </c>
      <c r="F4384" s="182" t="s">
        <v>8474</v>
      </c>
      <c r="G4384" s="184">
        <f>'6. Staff time'!I307</f>
        <v>0</v>
      </c>
    </row>
    <row r="4385" spans="1:7" x14ac:dyDescent="0.3">
      <c r="A4385" s="181">
        <v>4384</v>
      </c>
      <c r="B4385" s="181" t="str">
        <f t="shared" si="92"/>
        <v>0-6.26-21</v>
      </c>
      <c r="C4385" s="182">
        <f>'1. General information'!$R$8</f>
        <v>0</v>
      </c>
      <c r="D4385" s="182" t="s">
        <v>445</v>
      </c>
      <c r="E4385" s="183" t="s">
        <v>8475</v>
      </c>
      <c r="F4385" s="182" t="s">
        <v>8476</v>
      </c>
      <c r="G4385" s="184">
        <f>'6. Staff time'!I308</f>
        <v>0</v>
      </c>
    </row>
    <row r="4386" spans="1:7" x14ac:dyDescent="0.3">
      <c r="A4386" s="181">
        <v>4385</v>
      </c>
      <c r="B4386" s="181" t="str">
        <f t="shared" si="92"/>
        <v>0-6.26-22</v>
      </c>
      <c r="C4386" s="182">
        <f>'1. General information'!$R$8</f>
        <v>0</v>
      </c>
      <c r="D4386" s="182" t="s">
        <v>445</v>
      </c>
      <c r="E4386" s="183" t="s">
        <v>8477</v>
      </c>
      <c r="F4386" s="182" t="s">
        <v>8478</v>
      </c>
      <c r="G4386" s="184">
        <f>'6. Staff time'!I309</f>
        <v>0</v>
      </c>
    </row>
    <row r="4387" spans="1:7" x14ac:dyDescent="0.3">
      <c r="A4387" s="181">
        <v>4386</v>
      </c>
      <c r="B4387" s="181" t="str">
        <f t="shared" si="92"/>
        <v>0-6.26-23</v>
      </c>
      <c r="C4387" s="182">
        <f>'1. General information'!$R$8</f>
        <v>0</v>
      </c>
      <c r="D4387" s="182" t="s">
        <v>445</v>
      </c>
      <c r="E4387" s="183" t="s">
        <v>8479</v>
      </c>
      <c r="F4387" s="182" t="s">
        <v>8480</v>
      </c>
      <c r="G4387" s="184">
        <f>'6. Staff time'!I310</f>
        <v>0</v>
      </c>
    </row>
    <row r="4388" spans="1:7" x14ac:dyDescent="0.3">
      <c r="A4388" s="181">
        <v>4387</v>
      </c>
      <c r="B4388" s="181" t="str">
        <f t="shared" si="92"/>
        <v>0-6.26-24</v>
      </c>
      <c r="C4388" s="182">
        <f>'1. General information'!$R$8</f>
        <v>0</v>
      </c>
      <c r="D4388" s="182" t="s">
        <v>445</v>
      </c>
      <c r="E4388" s="183" t="s">
        <v>8481</v>
      </c>
      <c r="F4388" s="182" t="s">
        <v>8482</v>
      </c>
      <c r="G4388" s="184">
        <f>'6. Staff time'!I311</f>
        <v>0</v>
      </c>
    </row>
    <row r="4389" spans="1:7" x14ac:dyDescent="0.3">
      <c r="A4389" s="181">
        <v>4388</v>
      </c>
      <c r="B4389" s="181" t="str">
        <f t="shared" si="92"/>
        <v>0-6.26-25</v>
      </c>
      <c r="C4389" s="182">
        <f>'1. General information'!$R$8</f>
        <v>0</v>
      </c>
      <c r="D4389" s="182" t="s">
        <v>445</v>
      </c>
      <c r="E4389" s="183" t="s">
        <v>8483</v>
      </c>
      <c r="F4389" s="182" t="s">
        <v>8484</v>
      </c>
      <c r="G4389" s="184">
        <f>'6. Staff time'!I312</f>
        <v>0</v>
      </c>
    </row>
    <row r="4390" spans="1:7" x14ac:dyDescent="0.3">
      <c r="A4390" s="181">
        <v>4389</v>
      </c>
      <c r="B4390" s="181" t="str">
        <f t="shared" si="92"/>
        <v>0-6.26-26</v>
      </c>
      <c r="C4390" s="182">
        <f>'1. General information'!$R$8</f>
        <v>0</v>
      </c>
      <c r="D4390" s="182" t="s">
        <v>445</v>
      </c>
      <c r="E4390" s="183" t="s">
        <v>8485</v>
      </c>
      <c r="F4390" s="182" t="s">
        <v>8486</v>
      </c>
      <c r="G4390" s="184">
        <f>'6. Staff time'!I313</f>
        <v>0</v>
      </c>
    </row>
    <row r="4391" spans="1:7" x14ac:dyDescent="0.3">
      <c r="A4391" s="181">
        <v>4390</v>
      </c>
      <c r="B4391" s="181" t="str">
        <f t="shared" si="92"/>
        <v>0-6.26-27</v>
      </c>
      <c r="C4391" s="182">
        <f>'1. General information'!$R$8</f>
        <v>0</v>
      </c>
      <c r="D4391" s="182" t="s">
        <v>445</v>
      </c>
      <c r="E4391" s="183" t="s">
        <v>8487</v>
      </c>
      <c r="F4391" s="182" t="s">
        <v>8488</v>
      </c>
      <c r="G4391" s="184">
        <f>'6. Staff time'!I314</f>
        <v>0</v>
      </c>
    </row>
    <row r="4392" spans="1:7" x14ac:dyDescent="0.3">
      <c r="A4392" s="181">
        <v>4391</v>
      </c>
      <c r="B4392" s="181" t="str">
        <f t="shared" si="92"/>
        <v>0-6.26-28</v>
      </c>
      <c r="C4392" s="182">
        <f>'1. General information'!$R$8</f>
        <v>0</v>
      </c>
      <c r="D4392" s="182" t="s">
        <v>445</v>
      </c>
      <c r="E4392" s="183" t="s">
        <v>8489</v>
      </c>
      <c r="F4392" s="182" t="s">
        <v>8490</v>
      </c>
      <c r="G4392" s="184">
        <f>'6. Staff time'!I315</f>
        <v>0</v>
      </c>
    </row>
    <row r="4393" spans="1:7" x14ac:dyDescent="0.3">
      <c r="A4393" s="181">
        <v>4392</v>
      </c>
      <c r="B4393" s="181" t="str">
        <f t="shared" si="92"/>
        <v>0-6.26-29</v>
      </c>
      <c r="C4393" s="182">
        <f>'1. General information'!$R$8</f>
        <v>0</v>
      </c>
      <c r="D4393" s="182" t="s">
        <v>445</v>
      </c>
      <c r="E4393" s="183" t="s">
        <v>8491</v>
      </c>
      <c r="F4393" s="182" t="s">
        <v>8492</v>
      </c>
      <c r="G4393" s="184">
        <f>'6. Staff time'!I316</f>
        <v>0</v>
      </c>
    </row>
    <row r="4394" spans="1:7" x14ac:dyDescent="0.3">
      <c r="A4394" s="181">
        <v>4393</v>
      </c>
      <c r="B4394" s="181" t="str">
        <f t="shared" si="92"/>
        <v>0-6.26-30</v>
      </c>
      <c r="C4394" s="182">
        <f>'1. General information'!$R$8</f>
        <v>0</v>
      </c>
      <c r="D4394" s="182" t="s">
        <v>445</v>
      </c>
      <c r="E4394" s="183" t="s">
        <v>8493</v>
      </c>
      <c r="F4394" s="182" t="s">
        <v>8494</v>
      </c>
      <c r="G4394" s="184">
        <f>'6. Staff time'!I317</f>
        <v>0</v>
      </c>
    </row>
    <row r="4395" spans="1:7" x14ac:dyDescent="0.3">
      <c r="A4395" s="181">
        <v>4394</v>
      </c>
      <c r="B4395" s="181" t="str">
        <f t="shared" si="92"/>
        <v>0-6.26-31</v>
      </c>
      <c r="C4395" s="182">
        <f>'1. General information'!$R$8</f>
        <v>0</v>
      </c>
      <c r="D4395" s="182" t="s">
        <v>445</v>
      </c>
      <c r="E4395" s="183" t="s">
        <v>8495</v>
      </c>
      <c r="F4395" s="182" t="s">
        <v>8496</v>
      </c>
      <c r="G4395" s="184">
        <f>'6. Staff time'!I318</f>
        <v>0</v>
      </c>
    </row>
    <row r="4396" spans="1:7" x14ac:dyDescent="0.3">
      <c r="A4396" s="181">
        <v>4395</v>
      </c>
      <c r="B4396" s="181" t="str">
        <f t="shared" si="92"/>
        <v>0-6.26-32</v>
      </c>
      <c r="C4396" s="182">
        <f>'1. General information'!$R$8</f>
        <v>0</v>
      </c>
      <c r="D4396" s="182" t="s">
        <v>445</v>
      </c>
      <c r="E4396" s="183" t="s">
        <v>8497</v>
      </c>
      <c r="F4396" s="182" t="s">
        <v>8498</v>
      </c>
      <c r="G4396" s="184">
        <f>'6. Staff time'!I319</f>
        <v>0</v>
      </c>
    </row>
    <row r="4397" spans="1:7" x14ac:dyDescent="0.3">
      <c r="A4397" s="181">
        <v>4396</v>
      </c>
      <c r="B4397" s="181" t="str">
        <f t="shared" si="92"/>
        <v>0-6.26-33</v>
      </c>
      <c r="C4397" s="182">
        <f>'1. General information'!$R$8</f>
        <v>0</v>
      </c>
      <c r="D4397" s="182" t="s">
        <v>445</v>
      </c>
      <c r="E4397" s="183" t="s">
        <v>8499</v>
      </c>
      <c r="F4397" s="182" t="s">
        <v>8500</v>
      </c>
      <c r="G4397" s="184">
        <f>'6. Staff time'!I320</f>
        <v>0</v>
      </c>
    </row>
    <row r="4398" spans="1:7" x14ac:dyDescent="0.3">
      <c r="A4398" s="181">
        <v>4397</v>
      </c>
      <c r="B4398" s="181" t="str">
        <f t="shared" si="92"/>
        <v>0-6.26-34</v>
      </c>
      <c r="C4398" s="182">
        <f>'1. General information'!$R$8</f>
        <v>0</v>
      </c>
      <c r="D4398" s="182" t="s">
        <v>445</v>
      </c>
      <c r="E4398" s="183" t="s">
        <v>8501</v>
      </c>
      <c r="F4398" s="182" t="s">
        <v>8502</v>
      </c>
      <c r="G4398" s="184">
        <f>'6. Staff time'!I321</f>
        <v>0</v>
      </c>
    </row>
    <row r="4399" spans="1:7" x14ac:dyDescent="0.3">
      <c r="A4399" s="181">
        <v>4398</v>
      </c>
      <c r="B4399" s="181" t="str">
        <f t="shared" si="92"/>
        <v>0-6.26-35</v>
      </c>
      <c r="C4399" s="182">
        <f>'1. General information'!$R$8</f>
        <v>0</v>
      </c>
      <c r="D4399" s="182" t="s">
        <v>445</v>
      </c>
      <c r="E4399" s="183" t="s">
        <v>8503</v>
      </c>
      <c r="F4399" s="182" t="s">
        <v>8504</v>
      </c>
      <c r="G4399" s="184">
        <f>'6. Staff time'!I322</f>
        <v>0</v>
      </c>
    </row>
    <row r="4400" spans="1:7" x14ac:dyDescent="0.3">
      <c r="A4400" s="181">
        <v>4399</v>
      </c>
      <c r="B4400" s="181" t="str">
        <f t="shared" si="92"/>
        <v>0-6.26-36</v>
      </c>
      <c r="C4400" s="182">
        <f>'1. General information'!$R$8</f>
        <v>0</v>
      </c>
      <c r="D4400" s="182" t="s">
        <v>445</v>
      </c>
      <c r="E4400" s="183" t="s">
        <v>8505</v>
      </c>
      <c r="F4400" s="182" t="s">
        <v>8506</v>
      </c>
      <c r="G4400" s="184">
        <f>'6. Staff time'!I323</f>
        <v>0</v>
      </c>
    </row>
    <row r="4401" spans="1:7" x14ac:dyDescent="0.3">
      <c r="A4401" s="181">
        <v>4400</v>
      </c>
      <c r="B4401" s="181" t="str">
        <f t="shared" si="92"/>
        <v>0-6.26-37</v>
      </c>
      <c r="C4401" s="182">
        <f>'1. General information'!$R$8</f>
        <v>0</v>
      </c>
      <c r="D4401" s="182" t="s">
        <v>445</v>
      </c>
      <c r="E4401" s="183" t="s">
        <v>8507</v>
      </c>
      <c r="F4401" s="182" t="s">
        <v>8508</v>
      </c>
      <c r="G4401" s="184">
        <f>'6. Staff time'!I324</f>
        <v>0</v>
      </c>
    </row>
    <row r="4402" spans="1:7" x14ac:dyDescent="0.3">
      <c r="A4402" s="181">
        <v>4401</v>
      </c>
      <c r="B4402" s="181" t="str">
        <f t="shared" si="92"/>
        <v>0-6.26-38</v>
      </c>
      <c r="C4402" s="182">
        <f>'1. General information'!$R$8</f>
        <v>0</v>
      </c>
      <c r="D4402" s="182" t="s">
        <v>445</v>
      </c>
      <c r="E4402" s="183" t="s">
        <v>8509</v>
      </c>
      <c r="F4402" s="182" t="s">
        <v>8510</v>
      </c>
      <c r="G4402" s="184">
        <f>'6. Staff time'!I325</f>
        <v>0</v>
      </c>
    </row>
    <row r="4403" spans="1:7" x14ac:dyDescent="0.3">
      <c r="A4403" s="181">
        <v>4402</v>
      </c>
      <c r="B4403" s="181" t="str">
        <f t="shared" si="92"/>
        <v>0-6.26-39</v>
      </c>
      <c r="C4403" s="182">
        <f>'1. General information'!$R$8</f>
        <v>0</v>
      </c>
      <c r="D4403" s="182" t="s">
        <v>445</v>
      </c>
      <c r="E4403" s="183" t="s">
        <v>8511</v>
      </c>
      <c r="F4403" s="182" t="s">
        <v>8512</v>
      </c>
      <c r="G4403" s="184">
        <f>'6. Staff time'!I326</f>
        <v>0</v>
      </c>
    </row>
    <row r="4404" spans="1:7" x14ac:dyDescent="0.3">
      <c r="A4404" s="181">
        <v>4403</v>
      </c>
      <c r="B4404" s="181" t="str">
        <f t="shared" ref="B4404:B4467" si="93">CONCATENATE(LEFT(C4404,2),"-",E4404)</f>
        <v>0-6.26-40</v>
      </c>
      <c r="C4404" s="182">
        <f>'1. General information'!$R$8</f>
        <v>0</v>
      </c>
      <c r="D4404" s="182" t="s">
        <v>445</v>
      </c>
      <c r="E4404" s="183" t="s">
        <v>8513</v>
      </c>
      <c r="F4404" s="182" t="s">
        <v>8514</v>
      </c>
      <c r="G4404" s="184">
        <f>'6. Staff time'!I327</f>
        <v>0</v>
      </c>
    </row>
    <row r="4405" spans="1:7" x14ac:dyDescent="0.3">
      <c r="A4405" s="181">
        <v>4404</v>
      </c>
      <c r="B4405" s="181" t="str">
        <f t="shared" si="93"/>
        <v>0-6.26-41</v>
      </c>
      <c r="C4405" s="182">
        <f>'1. General information'!$R$8</f>
        <v>0</v>
      </c>
      <c r="D4405" s="182" t="s">
        <v>445</v>
      </c>
      <c r="E4405" s="183" t="s">
        <v>8515</v>
      </c>
      <c r="F4405" s="182" t="s">
        <v>8516</v>
      </c>
      <c r="G4405" s="184">
        <f>'6. Staff time'!I328</f>
        <v>0</v>
      </c>
    </row>
    <row r="4406" spans="1:7" x14ac:dyDescent="0.3">
      <c r="A4406" s="181">
        <v>4405</v>
      </c>
      <c r="B4406" s="181" t="str">
        <f t="shared" si="93"/>
        <v>0-6.26-42</v>
      </c>
      <c r="C4406" s="182">
        <f>'1. General information'!$R$8</f>
        <v>0</v>
      </c>
      <c r="D4406" s="182" t="s">
        <v>445</v>
      </c>
      <c r="E4406" s="183" t="s">
        <v>8517</v>
      </c>
      <c r="F4406" s="182" t="s">
        <v>8518</v>
      </c>
      <c r="G4406" s="184">
        <f>'6. Staff time'!I329</f>
        <v>0</v>
      </c>
    </row>
    <row r="4407" spans="1:7" x14ac:dyDescent="0.3">
      <c r="A4407" s="181">
        <v>4406</v>
      </c>
      <c r="B4407" s="181" t="str">
        <f t="shared" si="93"/>
        <v>0-6.26-43</v>
      </c>
      <c r="C4407" s="182">
        <f>'1. General information'!$R$8</f>
        <v>0</v>
      </c>
      <c r="D4407" s="182" t="s">
        <v>445</v>
      </c>
      <c r="E4407" s="183" t="s">
        <v>8519</v>
      </c>
      <c r="F4407" s="182" t="s">
        <v>8520</v>
      </c>
      <c r="G4407" s="184">
        <f>'6. Staff time'!I330</f>
        <v>0</v>
      </c>
    </row>
    <row r="4408" spans="1:7" x14ac:dyDescent="0.3">
      <c r="A4408" s="181">
        <v>4407</v>
      </c>
      <c r="B4408" s="181" t="str">
        <f t="shared" si="93"/>
        <v>0-6.26-44</v>
      </c>
      <c r="C4408" s="182">
        <f>'1. General information'!$R$8</f>
        <v>0</v>
      </c>
      <c r="D4408" s="182" t="s">
        <v>445</v>
      </c>
      <c r="E4408" s="183" t="s">
        <v>8521</v>
      </c>
      <c r="F4408" s="182" t="s">
        <v>8522</v>
      </c>
      <c r="G4408" s="184">
        <f>'6. Staff time'!I331</f>
        <v>0</v>
      </c>
    </row>
    <row r="4409" spans="1:7" x14ac:dyDescent="0.3">
      <c r="A4409" s="181">
        <v>4408</v>
      </c>
      <c r="B4409" s="181" t="str">
        <f t="shared" si="93"/>
        <v>0-6.26-45</v>
      </c>
      <c r="C4409" s="182">
        <f>'1. General information'!$R$8</f>
        <v>0</v>
      </c>
      <c r="D4409" s="182" t="s">
        <v>445</v>
      </c>
      <c r="E4409" s="183" t="s">
        <v>8523</v>
      </c>
      <c r="F4409" s="182" t="s">
        <v>8524</v>
      </c>
      <c r="G4409" s="184">
        <f>'6. Staff time'!I332</f>
        <v>0</v>
      </c>
    </row>
    <row r="4410" spans="1:7" x14ac:dyDescent="0.3">
      <c r="A4410" s="181">
        <v>4409</v>
      </c>
      <c r="B4410" s="181" t="str">
        <f t="shared" si="93"/>
        <v>0-6.26-46</v>
      </c>
      <c r="C4410" s="182">
        <f>'1. General information'!$R$8</f>
        <v>0</v>
      </c>
      <c r="D4410" s="182" t="s">
        <v>445</v>
      </c>
      <c r="E4410" s="183" t="s">
        <v>8525</v>
      </c>
      <c r="F4410" s="182" t="s">
        <v>8526</v>
      </c>
      <c r="G4410" s="184">
        <f>'6. Staff time'!I333</f>
        <v>0</v>
      </c>
    </row>
    <row r="4411" spans="1:7" x14ac:dyDescent="0.3">
      <c r="A4411" s="181">
        <v>4410</v>
      </c>
      <c r="B4411" s="181" t="str">
        <f t="shared" si="93"/>
        <v>0-6.26-47</v>
      </c>
      <c r="C4411" s="182">
        <f>'1. General information'!$R$8</f>
        <v>0</v>
      </c>
      <c r="D4411" s="182" t="s">
        <v>445</v>
      </c>
      <c r="E4411" s="183" t="s">
        <v>8527</v>
      </c>
      <c r="F4411" s="182" t="s">
        <v>8528</v>
      </c>
      <c r="G4411" s="184">
        <f>'6. Staff time'!I334</f>
        <v>0</v>
      </c>
    </row>
    <row r="4412" spans="1:7" x14ac:dyDescent="0.3">
      <c r="A4412" s="181">
        <v>4411</v>
      </c>
      <c r="B4412" s="181" t="str">
        <f t="shared" si="93"/>
        <v>0-6.26-48</v>
      </c>
      <c r="C4412" s="182">
        <f>'1. General information'!$R$8</f>
        <v>0</v>
      </c>
      <c r="D4412" s="182" t="s">
        <v>445</v>
      </c>
      <c r="E4412" s="183" t="s">
        <v>8529</v>
      </c>
      <c r="F4412" s="182" t="s">
        <v>8530</v>
      </c>
      <c r="G4412" s="184">
        <f>'6. Staff time'!I335</f>
        <v>0</v>
      </c>
    </row>
    <row r="4413" spans="1:7" x14ac:dyDescent="0.3">
      <c r="A4413" s="181">
        <v>4412</v>
      </c>
      <c r="B4413" s="181" t="str">
        <f t="shared" si="93"/>
        <v>0-6.26-49</v>
      </c>
      <c r="C4413" s="182">
        <f>'1. General information'!$R$8</f>
        <v>0</v>
      </c>
      <c r="D4413" s="182" t="s">
        <v>445</v>
      </c>
      <c r="E4413" s="183" t="s">
        <v>8531</v>
      </c>
      <c r="F4413" s="182" t="s">
        <v>8532</v>
      </c>
      <c r="G4413" s="184">
        <f>'6. Staff time'!I336</f>
        <v>0</v>
      </c>
    </row>
    <row r="4414" spans="1:7" x14ac:dyDescent="0.3">
      <c r="A4414" s="181">
        <v>4413</v>
      </c>
      <c r="B4414" s="181" t="str">
        <f t="shared" si="93"/>
        <v>0-6.26-50</v>
      </c>
      <c r="C4414" s="182">
        <f>'1. General information'!$R$8</f>
        <v>0</v>
      </c>
      <c r="D4414" s="182" t="s">
        <v>445</v>
      </c>
      <c r="E4414" s="183" t="s">
        <v>8533</v>
      </c>
      <c r="F4414" s="182" t="s">
        <v>8534</v>
      </c>
      <c r="G4414" s="184">
        <f>'6. Staff time'!I337</f>
        <v>0</v>
      </c>
    </row>
    <row r="4415" spans="1:7" x14ac:dyDescent="0.3">
      <c r="A4415" s="181">
        <v>4414</v>
      </c>
      <c r="B4415" s="181" t="str">
        <f t="shared" si="93"/>
        <v>0-6.26-51</v>
      </c>
      <c r="C4415" s="182">
        <f>'1. General information'!$R$8</f>
        <v>0</v>
      </c>
      <c r="D4415" s="182" t="s">
        <v>445</v>
      </c>
      <c r="E4415" s="183" t="s">
        <v>8535</v>
      </c>
      <c r="F4415" s="182" t="s">
        <v>8536</v>
      </c>
      <c r="G4415" s="184">
        <f>'6. Staff time'!I338</f>
        <v>0</v>
      </c>
    </row>
    <row r="4416" spans="1:7" x14ac:dyDescent="0.3">
      <c r="A4416" s="181">
        <v>4415</v>
      </c>
      <c r="B4416" s="181" t="str">
        <f t="shared" si="93"/>
        <v>0-6.26-52</v>
      </c>
      <c r="C4416" s="182">
        <f>'1. General information'!$R$8</f>
        <v>0</v>
      </c>
      <c r="D4416" s="182" t="s">
        <v>445</v>
      </c>
      <c r="E4416" s="183" t="s">
        <v>8537</v>
      </c>
      <c r="F4416" s="182" t="s">
        <v>8538</v>
      </c>
      <c r="G4416" s="184">
        <f>'6. Staff time'!I339</f>
        <v>0</v>
      </c>
    </row>
    <row r="4417" spans="1:7" x14ac:dyDescent="0.3">
      <c r="A4417" s="181">
        <v>4416</v>
      </c>
      <c r="B4417" s="181" t="str">
        <f t="shared" si="93"/>
        <v>0-6.26-53</v>
      </c>
      <c r="C4417" s="182">
        <f>'1. General information'!$R$8</f>
        <v>0</v>
      </c>
      <c r="D4417" s="182" t="s">
        <v>445</v>
      </c>
      <c r="E4417" s="183" t="s">
        <v>8539</v>
      </c>
      <c r="F4417" s="182" t="s">
        <v>8540</v>
      </c>
      <c r="G4417" s="184">
        <f>'6. Staff time'!I340</f>
        <v>0</v>
      </c>
    </row>
    <row r="4418" spans="1:7" x14ac:dyDescent="0.3">
      <c r="A4418" s="181">
        <v>4417</v>
      </c>
      <c r="B4418" s="181" t="str">
        <f t="shared" si="93"/>
        <v>0-6.26-54</v>
      </c>
      <c r="C4418" s="182">
        <f>'1. General information'!$R$8</f>
        <v>0</v>
      </c>
      <c r="D4418" s="182" t="s">
        <v>445</v>
      </c>
      <c r="E4418" s="183" t="s">
        <v>8541</v>
      </c>
      <c r="F4418" s="182" t="s">
        <v>8542</v>
      </c>
      <c r="G4418" s="184">
        <f>'6. Staff time'!I341</f>
        <v>0</v>
      </c>
    </row>
    <row r="4419" spans="1:7" x14ac:dyDescent="0.3">
      <c r="A4419" s="181">
        <v>4418</v>
      </c>
      <c r="B4419" s="181" t="str">
        <f t="shared" si="93"/>
        <v>0-6.26-55</v>
      </c>
      <c r="C4419" s="182">
        <f>'1. General information'!$R$8</f>
        <v>0</v>
      </c>
      <c r="D4419" s="182" t="s">
        <v>445</v>
      </c>
      <c r="E4419" s="183" t="s">
        <v>8543</v>
      </c>
      <c r="F4419" s="182" t="s">
        <v>8544</v>
      </c>
      <c r="G4419" s="184">
        <f>'6. Staff time'!I342</f>
        <v>0</v>
      </c>
    </row>
    <row r="4420" spans="1:7" x14ac:dyDescent="0.3">
      <c r="A4420" s="181">
        <v>4419</v>
      </c>
      <c r="B4420" s="181" t="str">
        <f t="shared" si="93"/>
        <v>0-6.26-56</v>
      </c>
      <c r="C4420" s="182">
        <f>'1. General information'!$R$8</f>
        <v>0</v>
      </c>
      <c r="D4420" s="182" t="s">
        <v>445</v>
      </c>
      <c r="E4420" s="183" t="s">
        <v>8545</v>
      </c>
      <c r="F4420" s="182" t="s">
        <v>8546</v>
      </c>
      <c r="G4420" s="184">
        <f>'6. Staff time'!I343</f>
        <v>0</v>
      </c>
    </row>
    <row r="4421" spans="1:7" x14ac:dyDescent="0.3">
      <c r="A4421" s="181">
        <v>4420</v>
      </c>
      <c r="B4421" s="181" t="str">
        <f t="shared" si="93"/>
        <v>0-6.26-57</v>
      </c>
      <c r="C4421" s="182">
        <f>'1. General information'!$R$8</f>
        <v>0</v>
      </c>
      <c r="D4421" s="182" t="s">
        <v>445</v>
      </c>
      <c r="E4421" s="183" t="s">
        <v>8547</v>
      </c>
      <c r="F4421" s="182" t="s">
        <v>8548</v>
      </c>
      <c r="G4421" s="184">
        <f>'6. Staff time'!I344</f>
        <v>0</v>
      </c>
    </row>
    <row r="4422" spans="1:7" x14ac:dyDescent="0.3">
      <c r="A4422" s="181">
        <v>4421</v>
      </c>
      <c r="B4422" s="181" t="str">
        <f t="shared" si="93"/>
        <v>0-6.26-58</v>
      </c>
      <c r="C4422" s="182">
        <f>'1. General information'!$R$8</f>
        <v>0</v>
      </c>
      <c r="D4422" s="182" t="s">
        <v>445</v>
      </c>
      <c r="E4422" s="183" t="s">
        <v>8549</v>
      </c>
      <c r="F4422" s="182" t="s">
        <v>8550</v>
      </c>
      <c r="G4422" s="184">
        <f>'6. Staff time'!I345</f>
        <v>0</v>
      </c>
    </row>
    <row r="4423" spans="1:7" x14ac:dyDescent="0.3">
      <c r="A4423" s="181">
        <v>4422</v>
      </c>
      <c r="B4423" s="181" t="str">
        <f t="shared" si="93"/>
        <v>0-6.26-59</v>
      </c>
      <c r="C4423" s="182">
        <f>'1. General information'!$R$8</f>
        <v>0</v>
      </c>
      <c r="D4423" s="182" t="s">
        <v>445</v>
      </c>
      <c r="E4423" s="183" t="s">
        <v>8551</v>
      </c>
      <c r="F4423" s="182" t="s">
        <v>8552</v>
      </c>
      <c r="G4423" s="184">
        <f>'6. Staff time'!I346</f>
        <v>0</v>
      </c>
    </row>
    <row r="4424" spans="1:7" x14ac:dyDescent="0.3">
      <c r="A4424" s="181">
        <v>4423</v>
      </c>
      <c r="B4424" s="181" t="str">
        <f t="shared" si="93"/>
        <v>0-6.26-60</v>
      </c>
      <c r="C4424" s="182">
        <f>'1. General information'!$R$8</f>
        <v>0</v>
      </c>
      <c r="D4424" s="182" t="s">
        <v>445</v>
      </c>
      <c r="E4424" s="183" t="s">
        <v>8553</v>
      </c>
      <c r="F4424" s="182" t="s">
        <v>8554</v>
      </c>
      <c r="G4424" s="184">
        <f>'6. Staff time'!I347</f>
        <v>0</v>
      </c>
    </row>
    <row r="4425" spans="1:7" x14ac:dyDescent="0.3">
      <c r="A4425" s="181">
        <v>4424</v>
      </c>
      <c r="B4425" s="181" t="str">
        <f t="shared" si="93"/>
        <v>0-6.26-61</v>
      </c>
      <c r="C4425" s="182">
        <f>'1. General information'!$R$8</f>
        <v>0</v>
      </c>
      <c r="D4425" s="182" t="s">
        <v>445</v>
      </c>
      <c r="E4425" s="183" t="s">
        <v>8555</v>
      </c>
      <c r="F4425" s="182" t="s">
        <v>8556</v>
      </c>
      <c r="G4425" s="184">
        <f>'6. Staff time'!I348</f>
        <v>0</v>
      </c>
    </row>
    <row r="4426" spans="1:7" x14ac:dyDescent="0.3">
      <c r="A4426" s="181">
        <v>4425</v>
      </c>
      <c r="B4426" s="181" t="str">
        <f t="shared" si="93"/>
        <v>0-6.26-62</v>
      </c>
      <c r="C4426" s="182">
        <f>'1. General information'!$R$8</f>
        <v>0</v>
      </c>
      <c r="D4426" s="182" t="s">
        <v>445</v>
      </c>
      <c r="E4426" s="183" t="s">
        <v>8557</v>
      </c>
      <c r="F4426" s="182" t="s">
        <v>8558</v>
      </c>
      <c r="G4426" s="184">
        <f>'6. Staff time'!I349</f>
        <v>0</v>
      </c>
    </row>
    <row r="4427" spans="1:7" x14ac:dyDescent="0.3">
      <c r="A4427" s="181">
        <v>4426</v>
      </c>
      <c r="B4427" s="181" t="str">
        <f t="shared" si="93"/>
        <v>0-6.26-63</v>
      </c>
      <c r="C4427" s="182">
        <f>'1. General information'!$R$8</f>
        <v>0</v>
      </c>
      <c r="D4427" s="182" t="s">
        <v>445</v>
      </c>
      <c r="E4427" s="183" t="s">
        <v>8559</v>
      </c>
      <c r="F4427" s="182" t="s">
        <v>8560</v>
      </c>
      <c r="G4427" s="184">
        <f>'6. Staff time'!I350</f>
        <v>0</v>
      </c>
    </row>
    <row r="4428" spans="1:7" x14ac:dyDescent="0.3">
      <c r="A4428" s="181">
        <v>4427</v>
      </c>
      <c r="B4428" s="181" t="str">
        <f t="shared" si="93"/>
        <v>0-6.26-64</v>
      </c>
      <c r="C4428" s="182">
        <f>'1. General information'!$R$8</f>
        <v>0</v>
      </c>
      <c r="D4428" s="182" t="s">
        <v>445</v>
      </c>
      <c r="E4428" s="183" t="s">
        <v>8561</v>
      </c>
      <c r="F4428" s="182" t="s">
        <v>8562</v>
      </c>
      <c r="G4428" s="184">
        <f>'6. Staff time'!I351</f>
        <v>0</v>
      </c>
    </row>
    <row r="4429" spans="1:7" x14ac:dyDescent="0.3">
      <c r="A4429" s="181">
        <v>4428</v>
      </c>
      <c r="B4429" s="181" t="str">
        <f t="shared" si="93"/>
        <v>0-6.26-65</v>
      </c>
      <c r="C4429" s="182">
        <f>'1. General information'!$R$8</f>
        <v>0</v>
      </c>
      <c r="D4429" s="182" t="s">
        <v>445</v>
      </c>
      <c r="E4429" s="183" t="s">
        <v>8563</v>
      </c>
      <c r="F4429" s="182" t="s">
        <v>8564</v>
      </c>
      <c r="G4429" s="184">
        <f>'6. Staff time'!I352</f>
        <v>0</v>
      </c>
    </row>
    <row r="4430" spans="1:7" x14ac:dyDescent="0.3">
      <c r="A4430" s="181">
        <v>4429</v>
      </c>
      <c r="B4430" s="181" t="str">
        <f t="shared" si="93"/>
        <v>0-6.26-66</v>
      </c>
      <c r="C4430" s="182">
        <f>'1. General information'!$R$8</f>
        <v>0</v>
      </c>
      <c r="D4430" s="182" t="s">
        <v>445</v>
      </c>
      <c r="E4430" s="183" t="s">
        <v>8565</v>
      </c>
      <c r="F4430" s="182" t="s">
        <v>8566</v>
      </c>
      <c r="G4430" s="184">
        <f>'6. Staff time'!I353</f>
        <v>0</v>
      </c>
    </row>
    <row r="4431" spans="1:7" x14ac:dyDescent="0.3">
      <c r="A4431" s="181">
        <v>4430</v>
      </c>
      <c r="B4431" s="181" t="str">
        <f t="shared" si="93"/>
        <v>0-6.26-67</v>
      </c>
      <c r="C4431" s="182">
        <f>'1. General information'!$R$8</f>
        <v>0</v>
      </c>
      <c r="D4431" s="182" t="s">
        <v>445</v>
      </c>
      <c r="E4431" s="183" t="s">
        <v>8567</v>
      </c>
      <c r="F4431" s="182" t="s">
        <v>8568</v>
      </c>
      <c r="G4431" s="184">
        <f>'6. Staff time'!I354</f>
        <v>0</v>
      </c>
    </row>
    <row r="4432" spans="1:7" x14ac:dyDescent="0.3">
      <c r="A4432" s="181">
        <v>4431</v>
      </c>
      <c r="B4432" s="181" t="str">
        <f t="shared" si="93"/>
        <v>0-6.26-68</v>
      </c>
      <c r="C4432" s="182">
        <f>'1. General information'!$R$8</f>
        <v>0</v>
      </c>
      <c r="D4432" s="182" t="s">
        <v>445</v>
      </c>
      <c r="E4432" s="183" t="s">
        <v>8569</v>
      </c>
      <c r="F4432" s="182" t="s">
        <v>8570</v>
      </c>
      <c r="G4432" s="184">
        <f>'6. Staff time'!I355</f>
        <v>0</v>
      </c>
    </row>
    <row r="4433" spans="1:7" x14ac:dyDescent="0.3">
      <c r="A4433" s="181">
        <v>4432</v>
      </c>
      <c r="B4433" s="181" t="str">
        <f t="shared" si="93"/>
        <v>0-6.26-69</v>
      </c>
      <c r="C4433" s="182">
        <f>'1. General information'!$R$8</f>
        <v>0</v>
      </c>
      <c r="D4433" s="182" t="s">
        <v>445</v>
      </c>
      <c r="E4433" s="183" t="s">
        <v>8571</v>
      </c>
      <c r="F4433" s="182" t="s">
        <v>8572</v>
      </c>
      <c r="G4433" s="184">
        <f>'6. Staff time'!I356</f>
        <v>0</v>
      </c>
    </row>
    <row r="4434" spans="1:7" x14ac:dyDescent="0.3">
      <c r="A4434" s="181">
        <v>4433</v>
      </c>
      <c r="B4434" s="181" t="str">
        <f t="shared" si="93"/>
        <v>0-6.26-70</v>
      </c>
      <c r="C4434" s="182">
        <f>'1. General information'!$R$8</f>
        <v>0</v>
      </c>
      <c r="D4434" s="182" t="s">
        <v>445</v>
      </c>
      <c r="E4434" s="183" t="s">
        <v>8573</v>
      </c>
      <c r="F4434" s="182" t="s">
        <v>8574</v>
      </c>
      <c r="G4434" s="184">
        <f>'6. Staff time'!I357</f>
        <v>0</v>
      </c>
    </row>
    <row r="4435" spans="1:7" x14ac:dyDescent="0.3">
      <c r="A4435" s="181">
        <v>4434</v>
      </c>
      <c r="B4435" s="181" t="str">
        <f t="shared" si="93"/>
        <v>0-6.26-71</v>
      </c>
      <c r="C4435" s="182">
        <f>'1. General information'!$R$8</f>
        <v>0</v>
      </c>
      <c r="D4435" s="182" t="s">
        <v>445</v>
      </c>
      <c r="E4435" s="183" t="s">
        <v>8575</v>
      </c>
      <c r="F4435" s="182" t="s">
        <v>8576</v>
      </c>
      <c r="G4435" s="184">
        <f>'6. Staff time'!I358</f>
        <v>0</v>
      </c>
    </row>
    <row r="4436" spans="1:7" x14ac:dyDescent="0.3">
      <c r="A4436" s="181">
        <v>4435</v>
      </c>
      <c r="B4436" s="181" t="str">
        <f t="shared" si="93"/>
        <v>0-6.26-72</v>
      </c>
      <c r="C4436" s="182">
        <f>'1. General information'!$R$8</f>
        <v>0</v>
      </c>
      <c r="D4436" s="182" t="s">
        <v>445</v>
      </c>
      <c r="E4436" s="183" t="s">
        <v>8577</v>
      </c>
      <c r="F4436" s="182" t="s">
        <v>8578</v>
      </c>
      <c r="G4436" s="184">
        <f>'6. Staff time'!I359</f>
        <v>0</v>
      </c>
    </row>
    <row r="4437" spans="1:7" x14ac:dyDescent="0.3">
      <c r="A4437" s="181">
        <v>4436</v>
      </c>
      <c r="B4437" s="181" t="str">
        <f t="shared" si="93"/>
        <v>0-6.26-73</v>
      </c>
      <c r="C4437" s="182">
        <f>'1. General information'!$R$8</f>
        <v>0</v>
      </c>
      <c r="D4437" s="182" t="s">
        <v>445</v>
      </c>
      <c r="E4437" s="183" t="s">
        <v>8579</v>
      </c>
      <c r="F4437" s="182" t="s">
        <v>8580</v>
      </c>
      <c r="G4437" s="184">
        <f>'6. Staff time'!I360</f>
        <v>0</v>
      </c>
    </row>
    <row r="4438" spans="1:7" x14ac:dyDescent="0.3">
      <c r="A4438" s="181">
        <v>4437</v>
      </c>
      <c r="B4438" s="181" t="str">
        <f t="shared" si="93"/>
        <v>0-6.26-74</v>
      </c>
      <c r="C4438" s="182">
        <f>'1. General information'!$R$8</f>
        <v>0</v>
      </c>
      <c r="D4438" s="182" t="s">
        <v>445</v>
      </c>
      <c r="E4438" s="183" t="s">
        <v>8581</v>
      </c>
      <c r="F4438" s="182" t="s">
        <v>8582</v>
      </c>
      <c r="G4438" s="184">
        <f>'6. Staff time'!I361</f>
        <v>0</v>
      </c>
    </row>
    <row r="4439" spans="1:7" x14ac:dyDescent="0.3">
      <c r="A4439" s="181">
        <v>4438</v>
      </c>
      <c r="B4439" s="181" t="str">
        <f t="shared" si="93"/>
        <v>0-6.26-75</v>
      </c>
      <c r="C4439" s="182">
        <f>'1. General information'!$R$8</f>
        <v>0</v>
      </c>
      <c r="D4439" s="182" t="s">
        <v>445</v>
      </c>
      <c r="E4439" s="183" t="s">
        <v>8583</v>
      </c>
      <c r="F4439" s="182" t="s">
        <v>8584</v>
      </c>
      <c r="G4439" s="184">
        <f>'6. Staff time'!I362</f>
        <v>0</v>
      </c>
    </row>
    <row r="4440" spans="1:7" x14ac:dyDescent="0.3">
      <c r="A4440" s="181">
        <v>4439</v>
      </c>
      <c r="B4440" s="181" t="str">
        <f t="shared" si="93"/>
        <v>0-6.26-76</v>
      </c>
      <c r="C4440" s="182">
        <f>'1. General information'!$R$8</f>
        <v>0</v>
      </c>
      <c r="D4440" s="182" t="s">
        <v>445</v>
      </c>
      <c r="E4440" s="183" t="s">
        <v>8585</v>
      </c>
      <c r="F4440" s="182" t="s">
        <v>8586</v>
      </c>
      <c r="G4440" s="184">
        <f>'6. Staff time'!I363</f>
        <v>0</v>
      </c>
    </row>
    <row r="4441" spans="1:7" x14ac:dyDescent="0.3">
      <c r="A4441" s="181">
        <v>4440</v>
      </c>
      <c r="B4441" s="181" t="str">
        <f t="shared" si="93"/>
        <v>0-6.26-77</v>
      </c>
      <c r="C4441" s="182">
        <f>'1. General information'!$R$8</f>
        <v>0</v>
      </c>
      <c r="D4441" s="182" t="s">
        <v>445</v>
      </c>
      <c r="E4441" s="183" t="s">
        <v>8587</v>
      </c>
      <c r="F4441" s="182" t="s">
        <v>8588</v>
      </c>
      <c r="G4441" s="184">
        <f>'6. Staff time'!I364</f>
        <v>0</v>
      </c>
    </row>
    <row r="4442" spans="1:7" x14ac:dyDescent="0.3">
      <c r="A4442" s="181">
        <v>4441</v>
      </c>
      <c r="B4442" s="181" t="str">
        <f t="shared" si="93"/>
        <v>0-6.26-78</v>
      </c>
      <c r="C4442" s="182">
        <f>'1. General information'!$R$8</f>
        <v>0</v>
      </c>
      <c r="D4442" s="182" t="s">
        <v>445</v>
      </c>
      <c r="E4442" s="183" t="s">
        <v>8589</v>
      </c>
      <c r="F4442" s="182" t="s">
        <v>8590</v>
      </c>
      <c r="G4442" s="184">
        <f>'6. Staff time'!I365</f>
        <v>0</v>
      </c>
    </row>
    <row r="4443" spans="1:7" x14ac:dyDescent="0.3">
      <c r="A4443" s="181">
        <v>4442</v>
      </c>
      <c r="B4443" s="181" t="str">
        <f t="shared" si="93"/>
        <v>0-6.26-79</v>
      </c>
      <c r="C4443" s="182">
        <f>'1. General information'!$R$8</f>
        <v>0</v>
      </c>
      <c r="D4443" s="182" t="s">
        <v>445</v>
      </c>
      <c r="E4443" s="183" t="s">
        <v>8591</v>
      </c>
      <c r="F4443" s="182" t="s">
        <v>8592</v>
      </c>
      <c r="G4443" s="184">
        <f>'6. Staff time'!I366</f>
        <v>0</v>
      </c>
    </row>
    <row r="4444" spans="1:7" x14ac:dyDescent="0.3">
      <c r="A4444" s="181">
        <v>4443</v>
      </c>
      <c r="B4444" s="181" t="str">
        <f t="shared" si="93"/>
        <v>0-6.26-80</v>
      </c>
      <c r="C4444" s="182">
        <f>'1. General information'!$R$8</f>
        <v>0</v>
      </c>
      <c r="D4444" s="182" t="s">
        <v>445</v>
      </c>
      <c r="E4444" s="183" t="s">
        <v>8593</v>
      </c>
      <c r="F4444" s="182" t="s">
        <v>8594</v>
      </c>
      <c r="G4444" s="184">
        <f>'6. Staff time'!I367</f>
        <v>0</v>
      </c>
    </row>
    <row r="4445" spans="1:7" x14ac:dyDescent="0.3">
      <c r="A4445" s="181">
        <v>4444</v>
      </c>
      <c r="B4445" s="181" t="str">
        <f t="shared" si="93"/>
        <v>0-6.26-81</v>
      </c>
      <c r="C4445" s="182">
        <f>'1. General information'!$R$8</f>
        <v>0</v>
      </c>
      <c r="D4445" s="182" t="s">
        <v>445</v>
      </c>
      <c r="E4445" s="183" t="s">
        <v>8595</v>
      </c>
      <c r="F4445" s="182" t="s">
        <v>8596</v>
      </c>
      <c r="G4445" s="184">
        <f>'6. Staff time'!I368</f>
        <v>0</v>
      </c>
    </row>
    <row r="4446" spans="1:7" x14ac:dyDescent="0.3">
      <c r="A4446" s="181">
        <v>4445</v>
      </c>
      <c r="B4446" s="181" t="str">
        <f t="shared" si="93"/>
        <v>0-6.26-82</v>
      </c>
      <c r="C4446" s="182">
        <f>'1. General information'!$R$8</f>
        <v>0</v>
      </c>
      <c r="D4446" s="182" t="s">
        <v>445</v>
      </c>
      <c r="E4446" s="183" t="s">
        <v>8597</v>
      </c>
      <c r="F4446" s="182" t="s">
        <v>8598</v>
      </c>
      <c r="G4446" s="184">
        <f>'6. Staff time'!I369</f>
        <v>0</v>
      </c>
    </row>
    <row r="4447" spans="1:7" x14ac:dyDescent="0.3">
      <c r="A4447" s="181">
        <v>4446</v>
      </c>
      <c r="B4447" s="181" t="str">
        <f t="shared" si="93"/>
        <v>0-6.26-83</v>
      </c>
      <c r="C4447" s="182">
        <f>'1. General information'!$R$8</f>
        <v>0</v>
      </c>
      <c r="D4447" s="182" t="s">
        <v>445</v>
      </c>
      <c r="E4447" s="183" t="s">
        <v>8599</v>
      </c>
      <c r="F4447" s="182" t="s">
        <v>8600</v>
      </c>
      <c r="G4447" s="184">
        <f>'6. Staff time'!I370</f>
        <v>0</v>
      </c>
    </row>
    <row r="4448" spans="1:7" x14ac:dyDescent="0.3">
      <c r="A4448" s="181">
        <v>4447</v>
      </c>
      <c r="B4448" s="181" t="str">
        <f t="shared" si="93"/>
        <v>0-6.26-84</v>
      </c>
      <c r="C4448" s="182">
        <f>'1. General information'!$R$8</f>
        <v>0</v>
      </c>
      <c r="D4448" s="182" t="s">
        <v>445</v>
      </c>
      <c r="E4448" s="183" t="s">
        <v>8601</v>
      </c>
      <c r="F4448" s="182" t="s">
        <v>8602</v>
      </c>
      <c r="G4448" s="184">
        <f>'6. Staff time'!I371</f>
        <v>0</v>
      </c>
    </row>
    <row r="4449" spans="1:7" x14ac:dyDescent="0.3">
      <c r="A4449" s="181">
        <v>4448</v>
      </c>
      <c r="B4449" s="181" t="str">
        <f t="shared" si="93"/>
        <v>0-6.26-85</v>
      </c>
      <c r="C4449" s="182">
        <f>'1. General information'!$R$8</f>
        <v>0</v>
      </c>
      <c r="D4449" s="182" t="s">
        <v>445</v>
      </c>
      <c r="E4449" s="183" t="s">
        <v>8603</v>
      </c>
      <c r="F4449" s="182" t="s">
        <v>8604</v>
      </c>
      <c r="G4449" s="184">
        <f>'6. Staff time'!I372</f>
        <v>0</v>
      </c>
    </row>
    <row r="4450" spans="1:7" x14ac:dyDescent="0.3">
      <c r="A4450" s="181">
        <v>4449</v>
      </c>
      <c r="B4450" s="181" t="str">
        <f t="shared" si="93"/>
        <v>0-6.26-86</v>
      </c>
      <c r="C4450" s="182">
        <f>'1. General information'!$R$8</f>
        <v>0</v>
      </c>
      <c r="D4450" s="182" t="s">
        <v>445</v>
      </c>
      <c r="E4450" s="183" t="s">
        <v>8605</v>
      </c>
      <c r="F4450" s="182" t="s">
        <v>8606</v>
      </c>
      <c r="G4450" s="184">
        <f>'6. Staff time'!I373</f>
        <v>0</v>
      </c>
    </row>
    <row r="4451" spans="1:7" x14ac:dyDescent="0.3">
      <c r="A4451" s="181">
        <v>4450</v>
      </c>
      <c r="B4451" s="181" t="str">
        <f t="shared" si="93"/>
        <v>0-6.26-87</v>
      </c>
      <c r="C4451" s="182">
        <f>'1. General information'!$R$8</f>
        <v>0</v>
      </c>
      <c r="D4451" s="182" t="s">
        <v>445</v>
      </c>
      <c r="E4451" s="183" t="s">
        <v>8607</v>
      </c>
      <c r="F4451" s="182" t="s">
        <v>8608</v>
      </c>
      <c r="G4451" s="184">
        <f>'6. Staff time'!I374</f>
        <v>0</v>
      </c>
    </row>
    <row r="4452" spans="1:7" x14ac:dyDescent="0.3">
      <c r="A4452" s="181">
        <v>4451</v>
      </c>
      <c r="B4452" s="181" t="str">
        <f t="shared" si="93"/>
        <v>0-6.26-88</v>
      </c>
      <c r="C4452" s="182">
        <f>'1. General information'!$R$8</f>
        <v>0</v>
      </c>
      <c r="D4452" s="182" t="s">
        <v>445</v>
      </c>
      <c r="E4452" s="183" t="s">
        <v>8609</v>
      </c>
      <c r="F4452" s="182" t="s">
        <v>8610</v>
      </c>
      <c r="G4452" s="184">
        <f>'6. Staff time'!I375</f>
        <v>0</v>
      </c>
    </row>
    <row r="4453" spans="1:7" x14ac:dyDescent="0.3">
      <c r="A4453" s="181">
        <v>4452</v>
      </c>
      <c r="B4453" s="181" t="str">
        <f t="shared" si="93"/>
        <v>0-6.26-89</v>
      </c>
      <c r="C4453" s="182">
        <f>'1. General information'!$R$8</f>
        <v>0</v>
      </c>
      <c r="D4453" s="182" t="s">
        <v>445</v>
      </c>
      <c r="E4453" s="183" t="s">
        <v>8611</v>
      </c>
      <c r="F4453" s="182" t="s">
        <v>8612</v>
      </c>
      <c r="G4453" s="184">
        <f>'6. Staff time'!I376</f>
        <v>0</v>
      </c>
    </row>
    <row r="4454" spans="1:7" x14ac:dyDescent="0.3">
      <c r="A4454" s="181">
        <v>4453</v>
      </c>
      <c r="B4454" s="181" t="str">
        <f t="shared" si="93"/>
        <v>0-6.26-90</v>
      </c>
      <c r="C4454" s="182">
        <f>'1. General information'!$R$8</f>
        <v>0</v>
      </c>
      <c r="D4454" s="182" t="s">
        <v>445</v>
      </c>
      <c r="E4454" s="183" t="s">
        <v>8613</v>
      </c>
      <c r="F4454" s="182" t="s">
        <v>8614</v>
      </c>
      <c r="G4454" s="184">
        <f>'6. Staff time'!I377</f>
        <v>0</v>
      </c>
    </row>
    <row r="4455" spans="1:7" x14ac:dyDescent="0.3">
      <c r="A4455" s="181">
        <v>4454</v>
      </c>
      <c r="B4455" s="181" t="str">
        <f t="shared" si="93"/>
        <v>0-6.26-91</v>
      </c>
      <c r="C4455" s="182">
        <f>'1. General information'!$R$8</f>
        <v>0</v>
      </c>
      <c r="D4455" s="182" t="s">
        <v>445</v>
      </c>
      <c r="E4455" s="183" t="s">
        <v>8615</v>
      </c>
      <c r="F4455" s="182" t="s">
        <v>8616</v>
      </c>
      <c r="G4455" s="184">
        <f>'6. Staff time'!I378</f>
        <v>0</v>
      </c>
    </row>
    <row r="4456" spans="1:7" x14ac:dyDescent="0.3">
      <c r="A4456" s="181">
        <v>4455</v>
      </c>
      <c r="B4456" s="181" t="str">
        <f t="shared" si="93"/>
        <v>0-6.26-92</v>
      </c>
      <c r="C4456" s="182">
        <f>'1. General information'!$R$8</f>
        <v>0</v>
      </c>
      <c r="D4456" s="182" t="s">
        <v>445</v>
      </c>
      <c r="E4456" s="183" t="s">
        <v>8617</v>
      </c>
      <c r="F4456" s="182" t="s">
        <v>8618</v>
      </c>
      <c r="G4456" s="184">
        <f>'6. Staff time'!I379</f>
        <v>0</v>
      </c>
    </row>
    <row r="4457" spans="1:7" x14ac:dyDescent="0.3">
      <c r="A4457" s="181">
        <v>4456</v>
      </c>
      <c r="B4457" s="181" t="str">
        <f t="shared" si="93"/>
        <v>0-6.26-93</v>
      </c>
      <c r="C4457" s="182">
        <f>'1. General information'!$R$8</f>
        <v>0</v>
      </c>
      <c r="D4457" s="182" t="s">
        <v>445</v>
      </c>
      <c r="E4457" s="183" t="s">
        <v>8619</v>
      </c>
      <c r="F4457" s="182" t="s">
        <v>8620</v>
      </c>
      <c r="G4457" s="184">
        <f>'6. Staff time'!I380</f>
        <v>0</v>
      </c>
    </row>
    <row r="4458" spans="1:7" x14ac:dyDescent="0.3">
      <c r="A4458" s="181">
        <v>4457</v>
      </c>
      <c r="B4458" s="181" t="str">
        <f t="shared" si="93"/>
        <v>0-6.26-94</v>
      </c>
      <c r="C4458" s="182">
        <f>'1. General information'!$R$8</f>
        <v>0</v>
      </c>
      <c r="D4458" s="182" t="s">
        <v>445</v>
      </c>
      <c r="E4458" s="183" t="s">
        <v>8621</v>
      </c>
      <c r="F4458" s="182" t="s">
        <v>8622</v>
      </c>
      <c r="G4458" s="184">
        <f>'6. Staff time'!I381</f>
        <v>0</v>
      </c>
    </row>
    <row r="4459" spans="1:7" x14ac:dyDescent="0.3">
      <c r="A4459" s="181">
        <v>4458</v>
      </c>
      <c r="B4459" s="181" t="str">
        <f t="shared" si="93"/>
        <v>0-6.26-95</v>
      </c>
      <c r="C4459" s="182">
        <f>'1. General information'!$R$8</f>
        <v>0</v>
      </c>
      <c r="D4459" s="182" t="s">
        <v>445</v>
      </c>
      <c r="E4459" s="183" t="s">
        <v>8623</v>
      </c>
      <c r="F4459" s="182" t="s">
        <v>8624</v>
      </c>
      <c r="G4459" s="184">
        <f>'6. Staff time'!I382</f>
        <v>0</v>
      </c>
    </row>
    <row r="4460" spans="1:7" x14ac:dyDescent="0.3">
      <c r="A4460" s="181">
        <v>4459</v>
      </c>
      <c r="B4460" s="181" t="str">
        <f t="shared" si="93"/>
        <v>0-6.26-96</v>
      </c>
      <c r="C4460" s="182">
        <f>'1. General information'!$R$8</f>
        <v>0</v>
      </c>
      <c r="D4460" s="182" t="s">
        <v>445</v>
      </c>
      <c r="E4460" s="183" t="s">
        <v>8625</v>
      </c>
      <c r="F4460" s="182" t="s">
        <v>8626</v>
      </c>
      <c r="G4460" s="184">
        <f>'6. Staff time'!I383</f>
        <v>0</v>
      </c>
    </row>
    <row r="4461" spans="1:7" x14ac:dyDescent="0.3">
      <c r="A4461" s="181">
        <v>4460</v>
      </c>
      <c r="B4461" s="181" t="str">
        <f t="shared" si="93"/>
        <v>0-6.26-97</v>
      </c>
      <c r="C4461" s="182">
        <f>'1. General information'!$R$8</f>
        <v>0</v>
      </c>
      <c r="D4461" s="182" t="s">
        <v>445</v>
      </c>
      <c r="E4461" s="183" t="s">
        <v>8627</v>
      </c>
      <c r="F4461" s="182" t="s">
        <v>8628</v>
      </c>
      <c r="G4461" s="184">
        <f>'6. Staff time'!I384</f>
        <v>0</v>
      </c>
    </row>
    <row r="4462" spans="1:7" x14ac:dyDescent="0.3">
      <c r="A4462" s="181">
        <v>4461</v>
      </c>
      <c r="B4462" s="181" t="str">
        <f t="shared" si="93"/>
        <v>0-6.26-98</v>
      </c>
      <c r="C4462" s="182">
        <f>'1. General information'!$R$8</f>
        <v>0</v>
      </c>
      <c r="D4462" s="182" t="s">
        <v>445</v>
      </c>
      <c r="E4462" s="183" t="s">
        <v>8629</v>
      </c>
      <c r="F4462" s="182" t="s">
        <v>8630</v>
      </c>
      <c r="G4462" s="184">
        <f>'6. Staff time'!I385</f>
        <v>0</v>
      </c>
    </row>
    <row r="4463" spans="1:7" x14ac:dyDescent="0.3">
      <c r="A4463" s="181">
        <v>4462</v>
      </c>
      <c r="B4463" s="181" t="str">
        <f t="shared" si="93"/>
        <v>0-6.26-99</v>
      </c>
      <c r="C4463" s="182">
        <f>'1. General information'!$R$8</f>
        <v>0</v>
      </c>
      <c r="D4463" s="182" t="s">
        <v>445</v>
      </c>
      <c r="E4463" s="183" t="s">
        <v>8631</v>
      </c>
      <c r="F4463" s="182" t="s">
        <v>8632</v>
      </c>
      <c r="G4463" s="184">
        <f>'6. Staff time'!I386</f>
        <v>0</v>
      </c>
    </row>
    <row r="4464" spans="1:7" x14ac:dyDescent="0.3">
      <c r="A4464" s="181">
        <v>4463</v>
      </c>
      <c r="B4464" s="181" t="str">
        <f t="shared" si="93"/>
        <v>0-6.26-100</v>
      </c>
      <c r="C4464" s="182">
        <f>'1. General information'!$R$8</f>
        <v>0</v>
      </c>
      <c r="D4464" s="182" t="s">
        <v>445</v>
      </c>
      <c r="E4464" s="183" t="s">
        <v>8633</v>
      </c>
      <c r="F4464" s="182" t="s">
        <v>8634</v>
      </c>
      <c r="G4464" s="184">
        <f>'6. Staff time'!I387</f>
        <v>0</v>
      </c>
    </row>
    <row r="4465" spans="1:7" x14ac:dyDescent="0.3">
      <c r="A4465" s="181">
        <v>4464</v>
      </c>
      <c r="B4465" s="181" t="str">
        <f t="shared" si="93"/>
        <v>0-6.26-101</v>
      </c>
      <c r="C4465" s="182">
        <f>'1. General information'!$R$8</f>
        <v>0</v>
      </c>
      <c r="D4465" s="182" t="s">
        <v>445</v>
      </c>
      <c r="E4465" s="183" t="s">
        <v>8635</v>
      </c>
      <c r="F4465" s="182" t="s">
        <v>8636</v>
      </c>
      <c r="G4465" s="184">
        <f>'6. Staff time'!I388</f>
        <v>0</v>
      </c>
    </row>
    <row r="4466" spans="1:7" x14ac:dyDescent="0.3">
      <c r="A4466" s="181">
        <v>4465</v>
      </c>
      <c r="B4466" s="181" t="str">
        <f t="shared" si="93"/>
        <v>0-6.26-102</v>
      </c>
      <c r="C4466" s="182">
        <f>'1. General information'!$R$8</f>
        <v>0</v>
      </c>
      <c r="D4466" s="182" t="s">
        <v>445</v>
      </c>
      <c r="E4466" s="183" t="s">
        <v>8637</v>
      </c>
      <c r="F4466" s="182" t="s">
        <v>8638</v>
      </c>
      <c r="G4466" s="184">
        <f>'6. Staff time'!I389</f>
        <v>0</v>
      </c>
    </row>
    <row r="4467" spans="1:7" x14ac:dyDescent="0.3">
      <c r="A4467" s="181">
        <v>4466</v>
      </c>
      <c r="B4467" s="181" t="str">
        <f t="shared" si="93"/>
        <v>0-6.26-103</v>
      </c>
      <c r="C4467" s="182">
        <f>'1. General information'!$R$8</f>
        <v>0</v>
      </c>
      <c r="D4467" s="182" t="s">
        <v>445</v>
      </c>
      <c r="E4467" s="183" t="s">
        <v>8639</v>
      </c>
      <c r="F4467" s="182" t="s">
        <v>8640</v>
      </c>
      <c r="G4467" s="184">
        <f>'6. Staff time'!I390</f>
        <v>0</v>
      </c>
    </row>
    <row r="4468" spans="1:7" x14ac:dyDescent="0.3">
      <c r="A4468" s="181">
        <v>4467</v>
      </c>
      <c r="B4468" s="181" t="str">
        <f t="shared" ref="B4468:B4531" si="94">CONCATENATE(LEFT(C4468,2),"-",E4468)</f>
        <v>0-6.26-104</v>
      </c>
      <c r="C4468" s="182">
        <f>'1. General information'!$R$8</f>
        <v>0</v>
      </c>
      <c r="D4468" s="182" t="s">
        <v>445</v>
      </c>
      <c r="E4468" s="183" t="s">
        <v>8641</v>
      </c>
      <c r="F4468" s="182" t="s">
        <v>8642</v>
      </c>
      <c r="G4468" s="184">
        <f>'6. Staff time'!I391</f>
        <v>0</v>
      </c>
    </row>
    <row r="4469" spans="1:7" x14ac:dyDescent="0.3">
      <c r="A4469" s="181">
        <v>4468</v>
      </c>
      <c r="B4469" s="181" t="str">
        <f t="shared" si="94"/>
        <v>0-6.26-105</v>
      </c>
      <c r="C4469" s="182">
        <f>'1. General information'!$R$8</f>
        <v>0</v>
      </c>
      <c r="D4469" s="182" t="s">
        <v>445</v>
      </c>
      <c r="E4469" s="183" t="s">
        <v>8643</v>
      </c>
      <c r="F4469" s="182" t="s">
        <v>8644</v>
      </c>
      <c r="G4469" s="184">
        <f>'6. Staff time'!I392</f>
        <v>0</v>
      </c>
    </row>
    <row r="4470" spans="1:7" x14ac:dyDescent="0.3">
      <c r="A4470" s="181">
        <v>4469</v>
      </c>
      <c r="B4470" s="181" t="str">
        <f t="shared" si="94"/>
        <v>0-6.26-106</v>
      </c>
      <c r="C4470" s="182">
        <f>'1. General information'!$R$8</f>
        <v>0</v>
      </c>
      <c r="D4470" s="182" t="s">
        <v>445</v>
      </c>
      <c r="E4470" s="183" t="s">
        <v>8645</v>
      </c>
      <c r="F4470" s="182" t="s">
        <v>8646</v>
      </c>
      <c r="G4470" s="184">
        <f>'6. Staff time'!I393</f>
        <v>0</v>
      </c>
    </row>
    <row r="4471" spans="1:7" x14ac:dyDescent="0.3">
      <c r="A4471" s="181">
        <v>4470</v>
      </c>
      <c r="B4471" s="181" t="str">
        <f t="shared" si="94"/>
        <v>0-6.26-107</v>
      </c>
      <c r="C4471" s="182">
        <f>'1. General information'!$R$8</f>
        <v>0</v>
      </c>
      <c r="D4471" s="182" t="s">
        <v>445</v>
      </c>
      <c r="E4471" s="183" t="s">
        <v>8647</v>
      </c>
      <c r="F4471" s="182" t="s">
        <v>8648</v>
      </c>
      <c r="G4471" s="184">
        <f>'6. Staff time'!I394</f>
        <v>0</v>
      </c>
    </row>
    <row r="4472" spans="1:7" x14ac:dyDescent="0.3">
      <c r="A4472" s="181">
        <v>4471</v>
      </c>
      <c r="B4472" s="181" t="str">
        <f t="shared" si="94"/>
        <v>0-6.26-108</v>
      </c>
      <c r="C4472" s="182">
        <f>'1. General information'!$R$8</f>
        <v>0</v>
      </c>
      <c r="D4472" s="182" t="s">
        <v>445</v>
      </c>
      <c r="E4472" s="183" t="s">
        <v>8649</v>
      </c>
      <c r="F4472" s="182" t="s">
        <v>8650</v>
      </c>
      <c r="G4472" s="184">
        <f>'6. Staff time'!I395</f>
        <v>0</v>
      </c>
    </row>
    <row r="4473" spans="1:7" x14ac:dyDescent="0.3">
      <c r="A4473" s="181">
        <v>4472</v>
      </c>
      <c r="B4473" s="181" t="str">
        <f t="shared" si="94"/>
        <v>0-6.26-109</v>
      </c>
      <c r="C4473" s="182">
        <f>'1. General information'!$R$8</f>
        <v>0</v>
      </c>
      <c r="D4473" s="182" t="s">
        <v>445</v>
      </c>
      <c r="E4473" s="183" t="s">
        <v>8651</v>
      </c>
      <c r="F4473" s="182" t="s">
        <v>8652</v>
      </c>
      <c r="G4473" s="184">
        <f>'6. Staff time'!I396</f>
        <v>0</v>
      </c>
    </row>
    <row r="4474" spans="1:7" x14ac:dyDescent="0.3">
      <c r="A4474" s="181">
        <v>4473</v>
      </c>
      <c r="B4474" s="181" t="str">
        <f t="shared" si="94"/>
        <v>0-6.26-110</v>
      </c>
      <c r="C4474" s="182">
        <f>'1. General information'!$R$8</f>
        <v>0</v>
      </c>
      <c r="D4474" s="182" t="s">
        <v>445</v>
      </c>
      <c r="E4474" s="183" t="s">
        <v>8653</v>
      </c>
      <c r="F4474" s="182" t="s">
        <v>8654</v>
      </c>
      <c r="G4474" s="184">
        <f>'6. Staff time'!I397</f>
        <v>0</v>
      </c>
    </row>
    <row r="4475" spans="1:7" x14ac:dyDescent="0.3">
      <c r="A4475" s="181">
        <v>4474</v>
      </c>
      <c r="B4475" s="181" t="str">
        <f t="shared" si="94"/>
        <v>0-6.26-111</v>
      </c>
      <c r="C4475" s="182">
        <f>'1. General information'!$R$8</f>
        <v>0</v>
      </c>
      <c r="D4475" s="182" t="s">
        <v>445</v>
      </c>
      <c r="E4475" s="183" t="s">
        <v>8655</v>
      </c>
      <c r="F4475" s="182" t="s">
        <v>8656</v>
      </c>
      <c r="G4475" s="184">
        <f>'6. Staff time'!I398</f>
        <v>0</v>
      </c>
    </row>
    <row r="4476" spans="1:7" x14ac:dyDescent="0.3">
      <c r="A4476" s="181">
        <v>4475</v>
      </c>
      <c r="B4476" s="181" t="str">
        <f t="shared" si="94"/>
        <v>0-6.26-112</v>
      </c>
      <c r="C4476" s="182">
        <f>'1. General information'!$R$8</f>
        <v>0</v>
      </c>
      <c r="D4476" s="182" t="s">
        <v>445</v>
      </c>
      <c r="E4476" s="183" t="s">
        <v>8657</v>
      </c>
      <c r="F4476" s="182" t="s">
        <v>8658</v>
      </c>
      <c r="G4476" s="184">
        <f>'6. Staff time'!I399</f>
        <v>0</v>
      </c>
    </row>
    <row r="4477" spans="1:7" x14ac:dyDescent="0.3">
      <c r="A4477" s="181">
        <v>4476</v>
      </c>
      <c r="B4477" s="181" t="str">
        <f t="shared" si="94"/>
        <v>0-6.26-113</v>
      </c>
      <c r="C4477" s="182">
        <f>'1. General information'!$R$8</f>
        <v>0</v>
      </c>
      <c r="D4477" s="182" t="s">
        <v>445</v>
      </c>
      <c r="E4477" s="183" t="s">
        <v>8659</v>
      </c>
      <c r="F4477" s="182" t="s">
        <v>8660</v>
      </c>
      <c r="G4477" s="184">
        <f>'6. Staff time'!I400</f>
        <v>0</v>
      </c>
    </row>
    <row r="4478" spans="1:7" x14ac:dyDescent="0.3">
      <c r="A4478" s="181">
        <v>4477</v>
      </c>
      <c r="B4478" s="181" t="str">
        <f t="shared" si="94"/>
        <v>0-6.26-114</v>
      </c>
      <c r="C4478" s="182">
        <f>'1. General information'!$R$8</f>
        <v>0</v>
      </c>
      <c r="D4478" s="182" t="s">
        <v>445</v>
      </c>
      <c r="E4478" s="183" t="s">
        <v>8661</v>
      </c>
      <c r="F4478" s="182" t="s">
        <v>8662</v>
      </c>
      <c r="G4478" s="184">
        <f>'6. Staff time'!I401</f>
        <v>0</v>
      </c>
    </row>
    <row r="4479" spans="1:7" x14ac:dyDescent="0.3">
      <c r="A4479" s="181">
        <v>4478</v>
      </c>
      <c r="B4479" s="181" t="str">
        <f t="shared" si="94"/>
        <v>0-6.26-115</v>
      </c>
      <c r="C4479" s="182">
        <f>'1. General information'!$R$8</f>
        <v>0</v>
      </c>
      <c r="D4479" s="182" t="s">
        <v>445</v>
      </c>
      <c r="E4479" s="183" t="s">
        <v>8663</v>
      </c>
      <c r="F4479" s="182" t="s">
        <v>8664</v>
      </c>
      <c r="G4479" s="184">
        <f>'6. Staff time'!I402</f>
        <v>0</v>
      </c>
    </row>
    <row r="4480" spans="1:7" x14ac:dyDescent="0.3">
      <c r="A4480" s="181">
        <v>4479</v>
      </c>
      <c r="B4480" s="181" t="str">
        <f t="shared" si="94"/>
        <v>0-6.26-116</v>
      </c>
      <c r="C4480" s="182">
        <f>'1. General information'!$R$8</f>
        <v>0</v>
      </c>
      <c r="D4480" s="182" t="s">
        <v>445</v>
      </c>
      <c r="E4480" s="183" t="s">
        <v>8665</v>
      </c>
      <c r="F4480" s="182" t="s">
        <v>8666</v>
      </c>
      <c r="G4480" s="184">
        <f>'6. Staff time'!I403</f>
        <v>0</v>
      </c>
    </row>
    <row r="4481" spans="1:7" x14ac:dyDescent="0.3">
      <c r="A4481" s="181">
        <v>4480</v>
      </c>
      <c r="B4481" s="181" t="str">
        <f t="shared" si="94"/>
        <v>0-6.26-117</v>
      </c>
      <c r="C4481" s="182">
        <f>'1. General information'!$R$8</f>
        <v>0</v>
      </c>
      <c r="D4481" s="182" t="s">
        <v>445</v>
      </c>
      <c r="E4481" s="183" t="s">
        <v>8667</v>
      </c>
      <c r="F4481" s="182" t="s">
        <v>8668</v>
      </c>
      <c r="G4481" s="184">
        <f>'6. Staff time'!I404</f>
        <v>0</v>
      </c>
    </row>
    <row r="4482" spans="1:7" x14ac:dyDescent="0.3">
      <c r="A4482" s="181">
        <v>4481</v>
      </c>
      <c r="B4482" s="181" t="str">
        <f t="shared" si="94"/>
        <v>0-6.26-118</v>
      </c>
      <c r="C4482" s="182">
        <f>'1. General information'!$R$8</f>
        <v>0</v>
      </c>
      <c r="D4482" s="182" t="s">
        <v>445</v>
      </c>
      <c r="E4482" s="183" t="s">
        <v>8669</v>
      </c>
      <c r="F4482" s="182" t="s">
        <v>8670</v>
      </c>
      <c r="G4482" s="184">
        <f>'6. Staff time'!I405</f>
        <v>0</v>
      </c>
    </row>
    <row r="4483" spans="1:7" x14ac:dyDescent="0.3">
      <c r="A4483" s="181">
        <v>4482</v>
      </c>
      <c r="B4483" s="181" t="str">
        <f t="shared" si="94"/>
        <v>0-6.26-119</v>
      </c>
      <c r="C4483" s="182">
        <f>'1. General information'!$R$8</f>
        <v>0</v>
      </c>
      <c r="D4483" s="182" t="s">
        <v>445</v>
      </c>
      <c r="E4483" s="183" t="s">
        <v>8671</v>
      </c>
      <c r="F4483" s="182" t="s">
        <v>8672</v>
      </c>
      <c r="G4483" s="184">
        <f>'6. Staff time'!I406</f>
        <v>0</v>
      </c>
    </row>
    <row r="4484" spans="1:7" x14ac:dyDescent="0.3">
      <c r="A4484" s="181">
        <v>4483</v>
      </c>
      <c r="B4484" s="181" t="str">
        <f t="shared" si="94"/>
        <v>0-6.26-120</v>
      </c>
      <c r="C4484" s="182">
        <f>'1. General information'!$R$8</f>
        <v>0</v>
      </c>
      <c r="D4484" s="182" t="s">
        <v>445</v>
      </c>
      <c r="E4484" s="183" t="s">
        <v>8673</v>
      </c>
      <c r="F4484" s="182" t="s">
        <v>8674</v>
      </c>
      <c r="G4484" s="184">
        <f>'6. Staff time'!I407</f>
        <v>0</v>
      </c>
    </row>
    <row r="4485" spans="1:7" x14ac:dyDescent="0.3">
      <c r="A4485" s="181">
        <v>4484</v>
      </c>
      <c r="B4485" s="181" t="str">
        <f t="shared" si="94"/>
        <v>0-6.26-121</v>
      </c>
      <c r="C4485" s="182">
        <f>'1. General information'!$R$8</f>
        <v>0</v>
      </c>
      <c r="D4485" s="182" t="s">
        <v>445</v>
      </c>
      <c r="E4485" s="183" t="s">
        <v>8675</v>
      </c>
      <c r="F4485" s="182" t="s">
        <v>8676</v>
      </c>
      <c r="G4485" s="184">
        <f>'6. Staff time'!I408</f>
        <v>0</v>
      </c>
    </row>
    <row r="4486" spans="1:7" x14ac:dyDescent="0.3">
      <c r="A4486" s="181">
        <v>4485</v>
      </c>
      <c r="B4486" s="181" t="str">
        <f t="shared" si="94"/>
        <v>0-6.26-122</v>
      </c>
      <c r="C4486" s="182">
        <f>'1. General information'!$R$8</f>
        <v>0</v>
      </c>
      <c r="D4486" s="182" t="s">
        <v>445</v>
      </c>
      <c r="E4486" s="183" t="s">
        <v>8677</v>
      </c>
      <c r="F4486" s="182" t="s">
        <v>8678</v>
      </c>
      <c r="G4486" s="184">
        <f>'6. Staff time'!I409</f>
        <v>0</v>
      </c>
    </row>
    <row r="4487" spans="1:7" x14ac:dyDescent="0.3">
      <c r="A4487" s="181">
        <v>4486</v>
      </c>
      <c r="B4487" s="181" t="str">
        <f t="shared" si="94"/>
        <v>0-6.26-123</v>
      </c>
      <c r="C4487" s="182">
        <f>'1. General information'!$R$8</f>
        <v>0</v>
      </c>
      <c r="D4487" s="182" t="s">
        <v>445</v>
      </c>
      <c r="E4487" s="183" t="s">
        <v>8679</v>
      </c>
      <c r="F4487" s="182" t="s">
        <v>8680</v>
      </c>
      <c r="G4487" s="184">
        <f>'6. Staff time'!I410</f>
        <v>0</v>
      </c>
    </row>
    <row r="4488" spans="1:7" x14ac:dyDescent="0.3">
      <c r="A4488" s="181">
        <v>4487</v>
      </c>
      <c r="B4488" s="181" t="str">
        <f t="shared" si="94"/>
        <v>0-6.26-124</v>
      </c>
      <c r="C4488" s="182">
        <f>'1. General information'!$R$8</f>
        <v>0</v>
      </c>
      <c r="D4488" s="182" t="s">
        <v>445</v>
      </c>
      <c r="E4488" s="183" t="s">
        <v>8681</v>
      </c>
      <c r="F4488" s="182" t="s">
        <v>8682</v>
      </c>
      <c r="G4488" s="184">
        <f>'6. Staff time'!I411</f>
        <v>0</v>
      </c>
    </row>
    <row r="4489" spans="1:7" x14ac:dyDescent="0.3">
      <c r="A4489" s="181">
        <v>4488</v>
      </c>
      <c r="B4489" s="181" t="str">
        <f t="shared" si="94"/>
        <v>0-6.26-125</v>
      </c>
      <c r="C4489" s="182">
        <f>'1. General information'!$R$8</f>
        <v>0</v>
      </c>
      <c r="D4489" s="182" t="s">
        <v>445</v>
      </c>
      <c r="E4489" s="183" t="s">
        <v>8683</v>
      </c>
      <c r="F4489" s="182" t="s">
        <v>8684</v>
      </c>
      <c r="G4489" s="184">
        <f>'6. Staff time'!I412</f>
        <v>0</v>
      </c>
    </row>
    <row r="4490" spans="1:7" x14ac:dyDescent="0.3">
      <c r="A4490" s="181">
        <v>4489</v>
      </c>
      <c r="B4490" s="181" t="str">
        <f t="shared" si="94"/>
        <v>0-6.26-126</v>
      </c>
      <c r="C4490" s="182">
        <f>'1. General information'!$R$8</f>
        <v>0</v>
      </c>
      <c r="D4490" s="182" t="s">
        <v>445</v>
      </c>
      <c r="E4490" s="183" t="s">
        <v>8685</v>
      </c>
      <c r="F4490" s="182" t="s">
        <v>8686</v>
      </c>
      <c r="G4490" s="184">
        <f>'6. Staff time'!I413</f>
        <v>0</v>
      </c>
    </row>
    <row r="4491" spans="1:7" x14ac:dyDescent="0.3">
      <c r="A4491" s="181">
        <v>4490</v>
      </c>
      <c r="B4491" s="181" t="str">
        <f t="shared" si="94"/>
        <v>0-6.26-127</v>
      </c>
      <c r="C4491" s="182">
        <f>'1. General information'!$R$8</f>
        <v>0</v>
      </c>
      <c r="D4491" s="182" t="s">
        <v>445</v>
      </c>
      <c r="E4491" s="183" t="s">
        <v>8687</v>
      </c>
      <c r="F4491" s="182" t="s">
        <v>8688</v>
      </c>
      <c r="G4491" s="184">
        <f>'6. Staff time'!I414</f>
        <v>0</v>
      </c>
    </row>
    <row r="4492" spans="1:7" x14ac:dyDescent="0.3">
      <c r="A4492" s="181">
        <v>4491</v>
      </c>
      <c r="B4492" s="181" t="str">
        <f t="shared" si="94"/>
        <v>0-6.26-128</v>
      </c>
      <c r="C4492" s="182">
        <f>'1. General information'!$R$8</f>
        <v>0</v>
      </c>
      <c r="D4492" s="182" t="s">
        <v>445</v>
      </c>
      <c r="E4492" s="183" t="s">
        <v>8689</v>
      </c>
      <c r="F4492" s="182" t="s">
        <v>8690</v>
      </c>
      <c r="G4492" s="184">
        <f>'6. Staff time'!I415</f>
        <v>0</v>
      </c>
    </row>
    <row r="4493" spans="1:7" x14ac:dyDescent="0.3">
      <c r="A4493" s="181">
        <v>4492</v>
      </c>
      <c r="B4493" s="181" t="str">
        <f t="shared" si="94"/>
        <v>0-6.26-129</v>
      </c>
      <c r="C4493" s="182">
        <f>'1. General information'!$R$8</f>
        <v>0</v>
      </c>
      <c r="D4493" s="182" t="s">
        <v>445</v>
      </c>
      <c r="E4493" s="183" t="s">
        <v>8691</v>
      </c>
      <c r="F4493" s="182" t="s">
        <v>8692</v>
      </c>
      <c r="G4493" s="184">
        <f>'6. Staff time'!I416</f>
        <v>0</v>
      </c>
    </row>
    <row r="4494" spans="1:7" x14ac:dyDescent="0.3">
      <c r="A4494" s="181">
        <v>4493</v>
      </c>
      <c r="B4494" s="181" t="str">
        <f t="shared" si="94"/>
        <v>0-6.26-130</v>
      </c>
      <c r="C4494" s="182">
        <f>'1. General information'!$R$8</f>
        <v>0</v>
      </c>
      <c r="D4494" s="182" t="s">
        <v>445</v>
      </c>
      <c r="E4494" s="183" t="s">
        <v>8693</v>
      </c>
      <c r="F4494" s="182" t="s">
        <v>8694</v>
      </c>
      <c r="G4494" s="184">
        <f>'6. Staff time'!I417</f>
        <v>0</v>
      </c>
    </row>
    <row r="4495" spans="1:7" x14ac:dyDescent="0.3">
      <c r="A4495" s="181">
        <v>4494</v>
      </c>
      <c r="B4495" s="181" t="str">
        <f t="shared" si="94"/>
        <v>0-6.27-1</v>
      </c>
      <c r="C4495" s="182">
        <f>'1. General information'!$R$8</f>
        <v>0</v>
      </c>
      <c r="D4495" s="182" t="s">
        <v>445</v>
      </c>
      <c r="E4495" s="183" t="s">
        <v>8695</v>
      </c>
      <c r="F4495" s="182" t="s">
        <v>8696</v>
      </c>
      <c r="G4495" s="184">
        <f>'6. Staff time'!K288</f>
        <v>0</v>
      </c>
    </row>
    <row r="4496" spans="1:7" x14ac:dyDescent="0.3">
      <c r="A4496" s="181">
        <v>4495</v>
      </c>
      <c r="B4496" s="181" t="str">
        <f t="shared" si="94"/>
        <v>0-6.27-2</v>
      </c>
      <c r="C4496" s="182">
        <f>'1. General information'!$R$8</f>
        <v>0</v>
      </c>
      <c r="D4496" s="182" t="s">
        <v>445</v>
      </c>
      <c r="E4496" s="183" t="s">
        <v>8697</v>
      </c>
      <c r="F4496" s="182" t="s">
        <v>8698</v>
      </c>
      <c r="G4496" s="184">
        <f>'6. Staff time'!K289</f>
        <v>0</v>
      </c>
    </row>
    <row r="4497" spans="1:7" x14ac:dyDescent="0.3">
      <c r="A4497" s="181">
        <v>4496</v>
      </c>
      <c r="B4497" s="181" t="str">
        <f t="shared" si="94"/>
        <v>0-6.27-3</v>
      </c>
      <c r="C4497" s="182">
        <f>'1. General information'!$R$8</f>
        <v>0</v>
      </c>
      <c r="D4497" s="182" t="s">
        <v>445</v>
      </c>
      <c r="E4497" s="183" t="s">
        <v>8699</v>
      </c>
      <c r="F4497" s="182" t="s">
        <v>8700</v>
      </c>
      <c r="G4497" s="184">
        <f>'6. Staff time'!K290</f>
        <v>0</v>
      </c>
    </row>
    <row r="4498" spans="1:7" x14ac:dyDescent="0.3">
      <c r="A4498" s="181">
        <v>4497</v>
      </c>
      <c r="B4498" s="181" t="str">
        <f t="shared" si="94"/>
        <v>0-6.27-4</v>
      </c>
      <c r="C4498" s="182">
        <f>'1. General information'!$R$8</f>
        <v>0</v>
      </c>
      <c r="D4498" s="182" t="s">
        <v>445</v>
      </c>
      <c r="E4498" s="183" t="s">
        <v>8701</v>
      </c>
      <c r="F4498" s="182" t="s">
        <v>8702</v>
      </c>
      <c r="G4498" s="184">
        <f>'6. Staff time'!K291</f>
        <v>0</v>
      </c>
    </row>
    <row r="4499" spans="1:7" x14ac:dyDescent="0.3">
      <c r="A4499" s="181">
        <v>4498</v>
      </c>
      <c r="B4499" s="181" t="str">
        <f t="shared" si="94"/>
        <v>0-6.27-5</v>
      </c>
      <c r="C4499" s="182">
        <f>'1. General information'!$R$8</f>
        <v>0</v>
      </c>
      <c r="D4499" s="182" t="s">
        <v>445</v>
      </c>
      <c r="E4499" s="183" t="s">
        <v>8703</v>
      </c>
      <c r="F4499" s="182" t="s">
        <v>8704</v>
      </c>
      <c r="G4499" s="184">
        <f>'6. Staff time'!K292</f>
        <v>0</v>
      </c>
    </row>
    <row r="4500" spans="1:7" x14ac:dyDescent="0.3">
      <c r="A4500" s="181">
        <v>4499</v>
      </c>
      <c r="B4500" s="181" t="str">
        <f t="shared" si="94"/>
        <v>0-6.27-6</v>
      </c>
      <c r="C4500" s="182">
        <f>'1. General information'!$R$8</f>
        <v>0</v>
      </c>
      <c r="D4500" s="182" t="s">
        <v>445</v>
      </c>
      <c r="E4500" s="183" t="s">
        <v>8705</v>
      </c>
      <c r="F4500" s="182" t="s">
        <v>8706</v>
      </c>
      <c r="G4500" s="184">
        <f>'6. Staff time'!K293</f>
        <v>0</v>
      </c>
    </row>
    <row r="4501" spans="1:7" x14ac:dyDescent="0.3">
      <c r="A4501" s="181">
        <v>4500</v>
      </c>
      <c r="B4501" s="181" t="str">
        <f t="shared" si="94"/>
        <v>0-6.27-7</v>
      </c>
      <c r="C4501" s="182">
        <f>'1. General information'!$R$8</f>
        <v>0</v>
      </c>
      <c r="D4501" s="182" t="s">
        <v>445</v>
      </c>
      <c r="E4501" s="183" t="s">
        <v>8707</v>
      </c>
      <c r="F4501" s="182" t="s">
        <v>8708</v>
      </c>
      <c r="G4501" s="184">
        <f>'6. Staff time'!K294</f>
        <v>0</v>
      </c>
    </row>
    <row r="4502" spans="1:7" x14ac:dyDescent="0.3">
      <c r="A4502" s="181">
        <v>4501</v>
      </c>
      <c r="B4502" s="181" t="str">
        <f t="shared" si="94"/>
        <v>0-6.27-8</v>
      </c>
      <c r="C4502" s="182">
        <f>'1. General information'!$R$8</f>
        <v>0</v>
      </c>
      <c r="D4502" s="182" t="s">
        <v>445</v>
      </c>
      <c r="E4502" s="183" t="s">
        <v>8709</v>
      </c>
      <c r="F4502" s="182" t="s">
        <v>8710</v>
      </c>
      <c r="G4502" s="184">
        <f>'6. Staff time'!K295</f>
        <v>0</v>
      </c>
    </row>
    <row r="4503" spans="1:7" x14ac:dyDescent="0.3">
      <c r="A4503" s="181">
        <v>4502</v>
      </c>
      <c r="B4503" s="181" t="str">
        <f t="shared" si="94"/>
        <v>0-6.27-9</v>
      </c>
      <c r="C4503" s="182">
        <f>'1. General information'!$R$8</f>
        <v>0</v>
      </c>
      <c r="D4503" s="182" t="s">
        <v>445</v>
      </c>
      <c r="E4503" s="183" t="s">
        <v>8711</v>
      </c>
      <c r="F4503" s="182" t="s">
        <v>8712</v>
      </c>
      <c r="G4503" s="184">
        <f>'6. Staff time'!K296</f>
        <v>0</v>
      </c>
    </row>
    <row r="4504" spans="1:7" x14ac:dyDescent="0.3">
      <c r="A4504" s="181">
        <v>4503</v>
      </c>
      <c r="B4504" s="181" t="str">
        <f t="shared" si="94"/>
        <v>0-6.27-10</v>
      </c>
      <c r="C4504" s="182">
        <f>'1. General information'!$R$8</f>
        <v>0</v>
      </c>
      <c r="D4504" s="182" t="s">
        <v>445</v>
      </c>
      <c r="E4504" s="183" t="s">
        <v>8713</v>
      </c>
      <c r="F4504" s="182" t="s">
        <v>8714</v>
      </c>
      <c r="G4504" s="184">
        <f>'6. Staff time'!K297</f>
        <v>0</v>
      </c>
    </row>
    <row r="4505" spans="1:7" x14ac:dyDescent="0.3">
      <c r="A4505" s="181">
        <v>4504</v>
      </c>
      <c r="B4505" s="181" t="str">
        <f t="shared" si="94"/>
        <v>0-6.27-11</v>
      </c>
      <c r="C4505" s="182">
        <f>'1. General information'!$R$8</f>
        <v>0</v>
      </c>
      <c r="D4505" s="182" t="s">
        <v>445</v>
      </c>
      <c r="E4505" s="183" t="s">
        <v>8715</v>
      </c>
      <c r="F4505" s="182" t="s">
        <v>8716</v>
      </c>
      <c r="G4505" s="184">
        <f>'6. Staff time'!K298</f>
        <v>0</v>
      </c>
    </row>
    <row r="4506" spans="1:7" x14ac:dyDescent="0.3">
      <c r="A4506" s="181">
        <v>4505</v>
      </c>
      <c r="B4506" s="181" t="str">
        <f t="shared" si="94"/>
        <v>0-6.27-12</v>
      </c>
      <c r="C4506" s="182">
        <f>'1. General information'!$R$8</f>
        <v>0</v>
      </c>
      <c r="D4506" s="182" t="s">
        <v>445</v>
      </c>
      <c r="E4506" s="183" t="s">
        <v>8717</v>
      </c>
      <c r="F4506" s="182" t="s">
        <v>8718</v>
      </c>
      <c r="G4506" s="184">
        <f>'6. Staff time'!K299</f>
        <v>0</v>
      </c>
    </row>
    <row r="4507" spans="1:7" x14ac:dyDescent="0.3">
      <c r="A4507" s="181">
        <v>4506</v>
      </c>
      <c r="B4507" s="181" t="str">
        <f t="shared" si="94"/>
        <v>0-6.27-13</v>
      </c>
      <c r="C4507" s="182">
        <f>'1. General information'!$R$8</f>
        <v>0</v>
      </c>
      <c r="D4507" s="182" t="s">
        <v>445</v>
      </c>
      <c r="E4507" s="183" t="s">
        <v>8719</v>
      </c>
      <c r="F4507" s="182" t="s">
        <v>8720</v>
      </c>
      <c r="G4507" s="184">
        <f>'6. Staff time'!K300</f>
        <v>0</v>
      </c>
    </row>
    <row r="4508" spans="1:7" x14ac:dyDescent="0.3">
      <c r="A4508" s="181">
        <v>4507</v>
      </c>
      <c r="B4508" s="181" t="str">
        <f t="shared" si="94"/>
        <v>0-6.27-14</v>
      </c>
      <c r="C4508" s="182">
        <f>'1. General information'!$R$8</f>
        <v>0</v>
      </c>
      <c r="D4508" s="182" t="s">
        <v>445</v>
      </c>
      <c r="E4508" s="183" t="s">
        <v>8721</v>
      </c>
      <c r="F4508" s="182" t="s">
        <v>8722</v>
      </c>
      <c r="G4508" s="184">
        <f>'6. Staff time'!K301</f>
        <v>0</v>
      </c>
    </row>
    <row r="4509" spans="1:7" x14ac:dyDescent="0.3">
      <c r="A4509" s="181">
        <v>4508</v>
      </c>
      <c r="B4509" s="181" t="str">
        <f t="shared" si="94"/>
        <v>0-6.27-15</v>
      </c>
      <c r="C4509" s="182">
        <f>'1. General information'!$R$8</f>
        <v>0</v>
      </c>
      <c r="D4509" s="182" t="s">
        <v>445</v>
      </c>
      <c r="E4509" s="183" t="s">
        <v>8723</v>
      </c>
      <c r="F4509" s="182" t="s">
        <v>8724</v>
      </c>
      <c r="G4509" s="184">
        <f>'6. Staff time'!K302</f>
        <v>0</v>
      </c>
    </row>
    <row r="4510" spans="1:7" x14ac:dyDescent="0.3">
      <c r="A4510" s="181">
        <v>4509</v>
      </c>
      <c r="B4510" s="181" t="str">
        <f t="shared" si="94"/>
        <v>0-6.27-16</v>
      </c>
      <c r="C4510" s="182">
        <f>'1. General information'!$R$8</f>
        <v>0</v>
      </c>
      <c r="D4510" s="182" t="s">
        <v>445</v>
      </c>
      <c r="E4510" s="183" t="s">
        <v>8725</v>
      </c>
      <c r="F4510" s="182" t="s">
        <v>8726</v>
      </c>
      <c r="G4510" s="184">
        <f>'6. Staff time'!K303</f>
        <v>0</v>
      </c>
    </row>
    <row r="4511" spans="1:7" x14ac:dyDescent="0.3">
      <c r="A4511" s="181">
        <v>4510</v>
      </c>
      <c r="B4511" s="181" t="str">
        <f t="shared" si="94"/>
        <v>0-6.27-17</v>
      </c>
      <c r="C4511" s="182">
        <f>'1. General information'!$R$8</f>
        <v>0</v>
      </c>
      <c r="D4511" s="182" t="s">
        <v>445</v>
      </c>
      <c r="E4511" s="183" t="s">
        <v>8727</v>
      </c>
      <c r="F4511" s="182" t="s">
        <v>8728</v>
      </c>
      <c r="G4511" s="184">
        <f>'6. Staff time'!K304</f>
        <v>0</v>
      </c>
    </row>
    <row r="4512" spans="1:7" x14ac:dyDescent="0.3">
      <c r="A4512" s="181">
        <v>4511</v>
      </c>
      <c r="B4512" s="181" t="str">
        <f t="shared" si="94"/>
        <v>0-6.27-18</v>
      </c>
      <c r="C4512" s="182">
        <f>'1. General information'!$R$8</f>
        <v>0</v>
      </c>
      <c r="D4512" s="182" t="s">
        <v>445</v>
      </c>
      <c r="E4512" s="183" t="s">
        <v>8729</v>
      </c>
      <c r="F4512" s="182" t="s">
        <v>8730</v>
      </c>
      <c r="G4512" s="184">
        <f>'6. Staff time'!K305</f>
        <v>0</v>
      </c>
    </row>
    <row r="4513" spans="1:7" x14ac:dyDescent="0.3">
      <c r="A4513" s="181">
        <v>4512</v>
      </c>
      <c r="B4513" s="181" t="str">
        <f t="shared" si="94"/>
        <v>0-6.27-19</v>
      </c>
      <c r="C4513" s="182">
        <f>'1. General information'!$R$8</f>
        <v>0</v>
      </c>
      <c r="D4513" s="182" t="s">
        <v>445</v>
      </c>
      <c r="E4513" s="183" t="s">
        <v>8731</v>
      </c>
      <c r="F4513" s="182" t="s">
        <v>8732</v>
      </c>
      <c r="G4513" s="184">
        <f>'6. Staff time'!K306</f>
        <v>0</v>
      </c>
    </row>
    <row r="4514" spans="1:7" x14ac:dyDescent="0.3">
      <c r="A4514" s="181">
        <v>4513</v>
      </c>
      <c r="B4514" s="181" t="str">
        <f t="shared" si="94"/>
        <v>0-6.27-20</v>
      </c>
      <c r="C4514" s="182">
        <f>'1. General information'!$R$8</f>
        <v>0</v>
      </c>
      <c r="D4514" s="182" t="s">
        <v>445</v>
      </c>
      <c r="E4514" s="183" t="s">
        <v>8733</v>
      </c>
      <c r="F4514" s="182" t="s">
        <v>8734</v>
      </c>
      <c r="G4514" s="184">
        <f>'6. Staff time'!K307</f>
        <v>0</v>
      </c>
    </row>
    <row r="4515" spans="1:7" x14ac:dyDescent="0.3">
      <c r="A4515" s="181">
        <v>4514</v>
      </c>
      <c r="B4515" s="181" t="str">
        <f t="shared" si="94"/>
        <v>0-6.27-21</v>
      </c>
      <c r="C4515" s="182">
        <f>'1. General information'!$R$8</f>
        <v>0</v>
      </c>
      <c r="D4515" s="182" t="s">
        <v>445</v>
      </c>
      <c r="E4515" s="183" t="s">
        <v>8735</v>
      </c>
      <c r="F4515" s="182" t="s">
        <v>8736</v>
      </c>
      <c r="G4515" s="184">
        <f>'6. Staff time'!K308</f>
        <v>0</v>
      </c>
    </row>
    <row r="4516" spans="1:7" x14ac:dyDescent="0.3">
      <c r="A4516" s="181">
        <v>4515</v>
      </c>
      <c r="B4516" s="181" t="str">
        <f t="shared" si="94"/>
        <v>0-6.27-22</v>
      </c>
      <c r="C4516" s="182">
        <f>'1. General information'!$R$8</f>
        <v>0</v>
      </c>
      <c r="D4516" s="182" t="s">
        <v>445</v>
      </c>
      <c r="E4516" s="183" t="s">
        <v>8737</v>
      </c>
      <c r="F4516" s="182" t="s">
        <v>8738</v>
      </c>
      <c r="G4516" s="184">
        <f>'6. Staff time'!K309</f>
        <v>0</v>
      </c>
    </row>
    <row r="4517" spans="1:7" x14ac:dyDescent="0.3">
      <c r="A4517" s="181">
        <v>4516</v>
      </c>
      <c r="B4517" s="181" t="str">
        <f t="shared" si="94"/>
        <v>0-6.27-23</v>
      </c>
      <c r="C4517" s="182">
        <f>'1. General information'!$R$8</f>
        <v>0</v>
      </c>
      <c r="D4517" s="182" t="s">
        <v>445</v>
      </c>
      <c r="E4517" s="183" t="s">
        <v>8739</v>
      </c>
      <c r="F4517" s="182" t="s">
        <v>8740</v>
      </c>
      <c r="G4517" s="184">
        <f>'6. Staff time'!K310</f>
        <v>0</v>
      </c>
    </row>
    <row r="4518" spans="1:7" x14ac:dyDescent="0.3">
      <c r="A4518" s="181">
        <v>4517</v>
      </c>
      <c r="B4518" s="181" t="str">
        <f t="shared" si="94"/>
        <v>0-6.27-24</v>
      </c>
      <c r="C4518" s="182">
        <f>'1. General information'!$R$8</f>
        <v>0</v>
      </c>
      <c r="D4518" s="182" t="s">
        <v>445</v>
      </c>
      <c r="E4518" s="183" t="s">
        <v>8741</v>
      </c>
      <c r="F4518" s="182" t="s">
        <v>8742</v>
      </c>
      <c r="G4518" s="184">
        <f>'6. Staff time'!K311</f>
        <v>0</v>
      </c>
    </row>
    <row r="4519" spans="1:7" x14ac:dyDescent="0.3">
      <c r="A4519" s="181">
        <v>4518</v>
      </c>
      <c r="B4519" s="181" t="str">
        <f t="shared" si="94"/>
        <v>0-6.27-25</v>
      </c>
      <c r="C4519" s="182">
        <f>'1. General information'!$R$8</f>
        <v>0</v>
      </c>
      <c r="D4519" s="182" t="s">
        <v>445</v>
      </c>
      <c r="E4519" s="183" t="s">
        <v>8743</v>
      </c>
      <c r="F4519" s="182" t="s">
        <v>8744</v>
      </c>
      <c r="G4519" s="184">
        <f>'6. Staff time'!K312</f>
        <v>0</v>
      </c>
    </row>
    <row r="4520" spans="1:7" x14ac:dyDescent="0.3">
      <c r="A4520" s="181">
        <v>4519</v>
      </c>
      <c r="B4520" s="181" t="str">
        <f t="shared" si="94"/>
        <v>0-6.27-26</v>
      </c>
      <c r="C4520" s="182">
        <f>'1. General information'!$R$8</f>
        <v>0</v>
      </c>
      <c r="D4520" s="182" t="s">
        <v>445</v>
      </c>
      <c r="E4520" s="183" t="s">
        <v>8745</v>
      </c>
      <c r="F4520" s="182" t="s">
        <v>8746</v>
      </c>
      <c r="G4520" s="184">
        <f>'6. Staff time'!K313</f>
        <v>0</v>
      </c>
    </row>
    <row r="4521" spans="1:7" x14ac:dyDescent="0.3">
      <c r="A4521" s="181">
        <v>4520</v>
      </c>
      <c r="B4521" s="181" t="str">
        <f t="shared" si="94"/>
        <v>0-6.27-27</v>
      </c>
      <c r="C4521" s="182">
        <f>'1. General information'!$R$8</f>
        <v>0</v>
      </c>
      <c r="D4521" s="182" t="s">
        <v>445</v>
      </c>
      <c r="E4521" s="183" t="s">
        <v>8747</v>
      </c>
      <c r="F4521" s="182" t="s">
        <v>8748</v>
      </c>
      <c r="G4521" s="184">
        <f>'6. Staff time'!K314</f>
        <v>0</v>
      </c>
    </row>
    <row r="4522" spans="1:7" x14ac:dyDescent="0.3">
      <c r="A4522" s="181">
        <v>4521</v>
      </c>
      <c r="B4522" s="181" t="str">
        <f t="shared" si="94"/>
        <v>0-6.27-28</v>
      </c>
      <c r="C4522" s="182">
        <f>'1. General information'!$R$8</f>
        <v>0</v>
      </c>
      <c r="D4522" s="182" t="s">
        <v>445</v>
      </c>
      <c r="E4522" s="183" t="s">
        <v>8749</v>
      </c>
      <c r="F4522" s="182" t="s">
        <v>8750</v>
      </c>
      <c r="G4522" s="184">
        <f>'6. Staff time'!K315</f>
        <v>0</v>
      </c>
    </row>
    <row r="4523" spans="1:7" x14ac:dyDescent="0.3">
      <c r="A4523" s="181">
        <v>4522</v>
      </c>
      <c r="B4523" s="181" t="str">
        <f t="shared" si="94"/>
        <v>0-6.27-29</v>
      </c>
      <c r="C4523" s="182">
        <f>'1. General information'!$R$8</f>
        <v>0</v>
      </c>
      <c r="D4523" s="182" t="s">
        <v>445</v>
      </c>
      <c r="E4523" s="183" t="s">
        <v>8751</v>
      </c>
      <c r="F4523" s="182" t="s">
        <v>8752</v>
      </c>
      <c r="G4523" s="184">
        <f>'6. Staff time'!K316</f>
        <v>0</v>
      </c>
    </row>
    <row r="4524" spans="1:7" x14ac:dyDescent="0.3">
      <c r="A4524" s="181">
        <v>4523</v>
      </c>
      <c r="B4524" s="181" t="str">
        <f t="shared" si="94"/>
        <v>0-6.27-30</v>
      </c>
      <c r="C4524" s="182">
        <f>'1. General information'!$R$8</f>
        <v>0</v>
      </c>
      <c r="D4524" s="182" t="s">
        <v>445</v>
      </c>
      <c r="E4524" s="183" t="s">
        <v>8753</v>
      </c>
      <c r="F4524" s="182" t="s">
        <v>8754</v>
      </c>
      <c r="G4524" s="184">
        <f>'6. Staff time'!K317</f>
        <v>0</v>
      </c>
    </row>
    <row r="4525" spans="1:7" x14ac:dyDescent="0.3">
      <c r="A4525" s="181">
        <v>4524</v>
      </c>
      <c r="B4525" s="181" t="str">
        <f t="shared" si="94"/>
        <v>0-6.27-31</v>
      </c>
      <c r="C4525" s="182">
        <f>'1. General information'!$R$8</f>
        <v>0</v>
      </c>
      <c r="D4525" s="182" t="s">
        <v>445</v>
      </c>
      <c r="E4525" s="183" t="s">
        <v>8755</v>
      </c>
      <c r="F4525" s="182" t="s">
        <v>8756</v>
      </c>
      <c r="G4525" s="184">
        <f>'6. Staff time'!K318</f>
        <v>0</v>
      </c>
    </row>
    <row r="4526" spans="1:7" x14ac:dyDescent="0.3">
      <c r="A4526" s="181">
        <v>4525</v>
      </c>
      <c r="B4526" s="181" t="str">
        <f t="shared" si="94"/>
        <v>0-6.27-32</v>
      </c>
      <c r="C4526" s="182">
        <f>'1. General information'!$R$8</f>
        <v>0</v>
      </c>
      <c r="D4526" s="182" t="s">
        <v>445</v>
      </c>
      <c r="E4526" s="183" t="s">
        <v>8757</v>
      </c>
      <c r="F4526" s="182" t="s">
        <v>8758</v>
      </c>
      <c r="G4526" s="184">
        <f>'6. Staff time'!K319</f>
        <v>0</v>
      </c>
    </row>
    <row r="4527" spans="1:7" x14ac:dyDescent="0.3">
      <c r="A4527" s="181">
        <v>4526</v>
      </c>
      <c r="B4527" s="181" t="str">
        <f t="shared" si="94"/>
        <v>0-6.27-33</v>
      </c>
      <c r="C4527" s="182">
        <f>'1. General information'!$R$8</f>
        <v>0</v>
      </c>
      <c r="D4527" s="182" t="s">
        <v>445</v>
      </c>
      <c r="E4527" s="183" t="s">
        <v>8759</v>
      </c>
      <c r="F4527" s="182" t="s">
        <v>8760</v>
      </c>
      <c r="G4527" s="184">
        <f>'6. Staff time'!K320</f>
        <v>0</v>
      </c>
    </row>
    <row r="4528" spans="1:7" x14ac:dyDescent="0.3">
      <c r="A4528" s="181">
        <v>4527</v>
      </c>
      <c r="B4528" s="181" t="str">
        <f t="shared" si="94"/>
        <v>0-6.27-34</v>
      </c>
      <c r="C4528" s="182">
        <f>'1. General information'!$R$8</f>
        <v>0</v>
      </c>
      <c r="D4528" s="182" t="s">
        <v>445</v>
      </c>
      <c r="E4528" s="183" t="s">
        <v>8761</v>
      </c>
      <c r="F4528" s="182" t="s">
        <v>8762</v>
      </c>
      <c r="G4528" s="184">
        <f>'6. Staff time'!K321</f>
        <v>0</v>
      </c>
    </row>
    <row r="4529" spans="1:7" x14ac:dyDescent="0.3">
      <c r="A4529" s="181">
        <v>4528</v>
      </c>
      <c r="B4529" s="181" t="str">
        <f t="shared" si="94"/>
        <v>0-6.27-35</v>
      </c>
      <c r="C4529" s="182">
        <f>'1. General information'!$R$8</f>
        <v>0</v>
      </c>
      <c r="D4529" s="182" t="s">
        <v>445</v>
      </c>
      <c r="E4529" s="183" t="s">
        <v>8763</v>
      </c>
      <c r="F4529" s="182" t="s">
        <v>8764</v>
      </c>
      <c r="G4529" s="184">
        <f>'6. Staff time'!K322</f>
        <v>0</v>
      </c>
    </row>
    <row r="4530" spans="1:7" x14ac:dyDescent="0.3">
      <c r="A4530" s="181">
        <v>4529</v>
      </c>
      <c r="B4530" s="181" t="str">
        <f t="shared" si="94"/>
        <v>0-6.27-36</v>
      </c>
      <c r="C4530" s="182">
        <f>'1. General information'!$R$8</f>
        <v>0</v>
      </c>
      <c r="D4530" s="182" t="s">
        <v>445</v>
      </c>
      <c r="E4530" s="183" t="s">
        <v>8765</v>
      </c>
      <c r="F4530" s="182" t="s">
        <v>8766</v>
      </c>
      <c r="G4530" s="184">
        <f>'6. Staff time'!K323</f>
        <v>0</v>
      </c>
    </row>
    <row r="4531" spans="1:7" x14ac:dyDescent="0.3">
      <c r="A4531" s="181">
        <v>4530</v>
      </c>
      <c r="B4531" s="181" t="str">
        <f t="shared" si="94"/>
        <v>0-6.27-37</v>
      </c>
      <c r="C4531" s="182">
        <f>'1. General information'!$R$8</f>
        <v>0</v>
      </c>
      <c r="D4531" s="182" t="s">
        <v>445</v>
      </c>
      <c r="E4531" s="183" t="s">
        <v>8767</v>
      </c>
      <c r="F4531" s="182" t="s">
        <v>8768</v>
      </c>
      <c r="G4531" s="184">
        <f>'6. Staff time'!K324</f>
        <v>0</v>
      </c>
    </row>
    <row r="4532" spans="1:7" x14ac:dyDescent="0.3">
      <c r="A4532" s="181">
        <v>4531</v>
      </c>
      <c r="B4532" s="181" t="str">
        <f t="shared" ref="B4532:B4595" si="95">CONCATENATE(LEFT(C4532,2),"-",E4532)</f>
        <v>0-6.27-38</v>
      </c>
      <c r="C4532" s="182">
        <f>'1. General information'!$R$8</f>
        <v>0</v>
      </c>
      <c r="D4532" s="182" t="s">
        <v>445</v>
      </c>
      <c r="E4532" s="183" t="s">
        <v>8769</v>
      </c>
      <c r="F4532" s="182" t="s">
        <v>8770</v>
      </c>
      <c r="G4532" s="184">
        <f>'6. Staff time'!K325</f>
        <v>0</v>
      </c>
    </row>
    <row r="4533" spans="1:7" x14ac:dyDescent="0.3">
      <c r="A4533" s="181">
        <v>4532</v>
      </c>
      <c r="B4533" s="181" t="str">
        <f t="shared" si="95"/>
        <v>0-6.27-39</v>
      </c>
      <c r="C4533" s="182">
        <f>'1. General information'!$R$8</f>
        <v>0</v>
      </c>
      <c r="D4533" s="182" t="s">
        <v>445</v>
      </c>
      <c r="E4533" s="183" t="s">
        <v>8771</v>
      </c>
      <c r="F4533" s="182" t="s">
        <v>8772</v>
      </c>
      <c r="G4533" s="184">
        <f>'6. Staff time'!K326</f>
        <v>0</v>
      </c>
    </row>
    <row r="4534" spans="1:7" x14ac:dyDescent="0.3">
      <c r="A4534" s="181">
        <v>4533</v>
      </c>
      <c r="B4534" s="181" t="str">
        <f t="shared" si="95"/>
        <v>0-6.27-40</v>
      </c>
      <c r="C4534" s="182">
        <f>'1. General information'!$R$8</f>
        <v>0</v>
      </c>
      <c r="D4534" s="182" t="s">
        <v>445</v>
      </c>
      <c r="E4534" s="183" t="s">
        <v>8773</v>
      </c>
      <c r="F4534" s="182" t="s">
        <v>8774</v>
      </c>
      <c r="G4534" s="184">
        <f>'6. Staff time'!K327</f>
        <v>0</v>
      </c>
    </row>
    <row r="4535" spans="1:7" x14ac:dyDescent="0.3">
      <c r="A4535" s="181">
        <v>4534</v>
      </c>
      <c r="B4535" s="181" t="str">
        <f t="shared" si="95"/>
        <v>0-6.27-41</v>
      </c>
      <c r="C4535" s="182">
        <f>'1. General information'!$R$8</f>
        <v>0</v>
      </c>
      <c r="D4535" s="182" t="s">
        <v>445</v>
      </c>
      <c r="E4535" s="183" t="s">
        <v>8775</v>
      </c>
      <c r="F4535" s="182" t="s">
        <v>8776</v>
      </c>
      <c r="G4535" s="184">
        <f>'6. Staff time'!K328</f>
        <v>0</v>
      </c>
    </row>
    <row r="4536" spans="1:7" x14ac:dyDescent="0.3">
      <c r="A4536" s="181">
        <v>4535</v>
      </c>
      <c r="B4536" s="181" t="str">
        <f t="shared" si="95"/>
        <v>0-6.27-42</v>
      </c>
      <c r="C4536" s="182">
        <f>'1. General information'!$R$8</f>
        <v>0</v>
      </c>
      <c r="D4536" s="182" t="s">
        <v>445</v>
      </c>
      <c r="E4536" s="183" t="s">
        <v>8777</v>
      </c>
      <c r="F4536" s="182" t="s">
        <v>8778</v>
      </c>
      <c r="G4536" s="184">
        <f>'6. Staff time'!K329</f>
        <v>0</v>
      </c>
    </row>
    <row r="4537" spans="1:7" x14ac:dyDescent="0.3">
      <c r="A4537" s="181">
        <v>4536</v>
      </c>
      <c r="B4537" s="181" t="str">
        <f t="shared" si="95"/>
        <v>0-6.27-43</v>
      </c>
      <c r="C4537" s="182">
        <f>'1. General information'!$R$8</f>
        <v>0</v>
      </c>
      <c r="D4537" s="182" t="s">
        <v>445</v>
      </c>
      <c r="E4537" s="183" t="s">
        <v>8779</v>
      </c>
      <c r="F4537" s="182" t="s">
        <v>8780</v>
      </c>
      <c r="G4537" s="184">
        <f>'6. Staff time'!K330</f>
        <v>0</v>
      </c>
    </row>
    <row r="4538" spans="1:7" x14ac:dyDescent="0.3">
      <c r="A4538" s="181">
        <v>4537</v>
      </c>
      <c r="B4538" s="181" t="str">
        <f t="shared" si="95"/>
        <v>0-6.27-44</v>
      </c>
      <c r="C4538" s="182">
        <f>'1. General information'!$R$8</f>
        <v>0</v>
      </c>
      <c r="D4538" s="182" t="s">
        <v>445</v>
      </c>
      <c r="E4538" s="183" t="s">
        <v>8781</v>
      </c>
      <c r="F4538" s="182" t="s">
        <v>8782</v>
      </c>
      <c r="G4538" s="184">
        <f>'6. Staff time'!K331</f>
        <v>0</v>
      </c>
    </row>
    <row r="4539" spans="1:7" x14ac:dyDescent="0.3">
      <c r="A4539" s="181">
        <v>4538</v>
      </c>
      <c r="B4539" s="181" t="str">
        <f t="shared" si="95"/>
        <v>0-6.27-45</v>
      </c>
      <c r="C4539" s="182">
        <f>'1. General information'!$R$8</f>
        <v>0</v>
      </c>
      <c r="D4539" s="182" t="s">
        <v>445</v>
      </c>
      <c r="E4539" s="183" t="s">
        <v>8783</v>
      </c>
      <c r="F4539" s="182" t="s">
        <v>8784</v>
      </c>
      <c r="G4539" s="184">
        <f>'6. Staff time'!K332</f>
        <v>0</v>
      </c>
    </row>
    <row r="4540" spans="1:7" x14ac:dyDescent="0.3">
      <c r="A4540" s="181">
        <v>4539</v>
      </c>
      <c r="B4540" s="181" t="str">
        <f t="shared" si="95"/>
        <v>0-6.27-46</v>
      </c>
      <c r="C4540" s="182">
        <f>'1. General information'!$R$8</f>
        <v>0</v>
      </c>
      <c r="D4540" s="182" t="s">
        <v>445</v>
      </c>
      <c r="E4540" s="183" t="s">
        <v>8785</v>
      </c>
      <c r="F4540" s="182" t="s">
        <v>8786</v>
      </c>
      <c r="G4540" s="184">
        <f>'6. Staff time'!K333</f>
        <v>0</v>
      </c>
    </row>
    <row r="4541" spans="1:7" x14ac:dyDescent="0.3">
      <c r="A4541" s="181">
        <v>4540</v>
      </c>
      <c r="B4541" s="181" t="str">
        <f t="shared" si="95"/>
        <v>0-6.27-47</v>
      </c>
      <c r="C4541" s="182">
        <f>'1. General information'!$R$8</f>
        <v>0</v>
      </c>
      <c r="D4541" s="182" t="s">
        <v>445</v>
      </c>
      <c r="E4541" s="183" t="s">
        <v>8787</v>
      </c>
      <c r="F4541" s="182" t="s">
        <v>8788</v>
      </c>
      <c r="G4541" s="184">
        <f>'6. Staff time'!K334</f>
        <v>0</v>
      </c>
    </row>
    <row r="4542" spans="1:7" x14ac:dyDescent="0.3">
      <c r="A4542" s="181">
        <v>4541</v>
      </c>
      <c r="B4542" s="181" t="str">
        <f t="shared" si="95"/>
        <v>0-6.27-48</v>
      </c>
      <c r="C4542" s="182">
        <f>'1. General information'!$R$8</f>
        <v>0</v>
      </c>
      <c r="D4542" s="182" t="s">
        <v>445</v>
      </c>
      <c r="E4542" s="183" t="s">
        <v>8789</v>
      </c>
      <c r="F4542" s="182" t="s">
        <v>8790</v>
      </c>
      <c r="G4542" s="184">
        <f>'6. Staff time'!K335</f>
        <v>0</v>
      </c>
    </row>
    <row r="4543" spans="1:7" x14ac:dyDescent="0.3">
      <c r="A4543" s="181">
        <v>4542</v>
      </c>
      <c r="B4543" s="181" t="str">
        <f t="shared" si="95"/>
        <v>0-6.27-49</v>
      </c>
      <c r="C4543" s="182">
        <f>'1. General information'!$R$8</f>
        <v>0</v>
      </c>
      <c r="D4543" s="182" t="s">
        <v>445</v>
      </c>
      <c r="E4543" s="183" t="s">
        <v>8791</v>
      </c>
      <c r="F4543" s="182" t="s">
        <v>8792</v>
      </c>
      <c r="G4543" s="184">
        <f>'6. Staff time'!K336</f>
        <v>0</v>
      </c>
    </row>
    <row r="4544" spans="1:7" x14ac:dyDescent="0.3">
      <c r="A4544" s="181">
        <v>4543</v>
      </c>
      <c r="B4544" s="181" t="str">
        <f t="shared" si="95"/>
        <v>0-6.27-50</v>
      </c>
      <c r="C4544" s="182">
        <f>'1. General information'!$R$8</f>
        <v>0</v>
      </c>
      <c r="D4544" s="182" t="s">
        <v>445</v>
      </c>
      <c r="E4544" s="183" t="s">
        <v>8793</v>
      </c>
      <c r="F4544" s="182" t="s">
        <v>8794</v>
      </c>
      <c r="G4544" s="184">
        <f>'6. Staff time'!K337</f>
        <v>0</v>
      </c>
    </row>
    <row r="4545" spans="1:7" x14ac:dyDescent="0.3">
      <c r="A4545" s="181">
        <v>4544</v>
      </c>
      <c r="B4545" s="181" t="str">
        <f t="shared" si="95"/>
        <v>0-6.27-51</v>
      </c>
      <c r="C4545" s="182">
        <f>'1. General information'!$R$8</f>
        <v>0</v>
      </c>
      <c r="D4545" s="182" t="s">
        <v>445</v>
      </c>
      <c r="E4545" s="183" t="s">
        <v>8795</v>
      </c>
      <c r="F4545" s="182" t="s">
        <v>8796</v>
      </c>
      <c r="G4545" s="184">
        <f>'6. Staff time'!K338</f>
        <v>0</v>
      </c>
    </row>
    <row r="4546" spans="1:7" x14ac:dyDescent="0.3">
      <c r="A4546" s="181">
        <v>4545</v>
      </c>
      <c r="B4546" s="181" t="str">
        <f t="shared" si="95"/>
        <v>0-6.27-52</v>
      </c>
      <c r="C4546" s="182">
        <f>'1. General information'!$R$8</f>
        <v>0</v>
      </c>
      <c r="D4546" s="182" t="s">
        <v>445</v>
      </c>
      <c r="E4546" s="183" t="s">
        <v>8797</v>
      </c>
      <c r="F4546" s="182" t="s">
        <v>8798</v>
      </c>
      <c r="G4546" s="184">
        <f>'6. Staff time'!K339</f>
        <v>0</v>
      </c>
    </row>
    <row r="4547" spans="1:7" x14ac:dyDescent="0.3">
      <c r="A4547" s="181">
        <v>4546</v>
      </c>
      <c r="B4547" s="181" t="str">
        <f t="shared" si="95"/>
        <v>0-6.27-53</v>
      </c>
      <c r="C4547" s="182">
        <f>'1. General information'!$R$8</f>
        <v>0</v>
      </c>
      <c r="D4547" s="182" t="s">
        <v>445</v>
      </c>
      <c r="E4547" s="183" t="s">
        <v>8799</v>
      </c>
      <c r="F4547" s="182" t="s">
        <v>8800</v>
      </c>
      <c r="G4547" s="184">
        <f>'6. Staff time'!K340</f>
        <v>0</v>
      </c>
    </row>
    <row r="4548" spans="1:7" x14ac:dyDescent="0.3">
      <c r="A4548" s="181">
        <v>4547</v>
      </c>
      <c r="B4548" s="181" t="str">
        <f t="shared" si="95"/>
        <v>0-6.27-54</v>
      </c>
      <c r="C4548" s="182">
        <f>'1. General information'!$R$8</f>
        <v>0</v>
      </c>
      <c r="D4548" s="182" t="s">
        <v>445</v>
      </c>
      <c r="E4548" s="183" t="s">
        <v>8801</v>
      </c>
      <c r="F4548" s="182" t="s">
        <v>8802</v>
      </c>
      <c r="G4548" s="184">
        <f>'6. Staff time'!K341</f>
        <v>0</v>
      </c>
    </row>
    <row r="4549" spans="1:7" x14ac:dyDescent="0.3">
      <c r="A4549" s="181">
        <v>4548</v>
      </c>
      <c r="B4549" s="181" t="str">
        <f t="shared" si="95"/>
        <v>0-6.27-55</v>
      </c>
      <c r="C4549" s="182">
        <f>'1. General information'!$R$8</f>
        <v>0</v>
      </c>
      <c r="D4549" s="182" t="s">
        <v>445</v>
      </c>
      <c r="E4549" s="183" t="s">
        <v>8803</v>
      </c>
      <c r="F4549" s="182" t="s">
        <v>8804</v>
      </c>
      <c r="G4549" s="184">
        <f>'6. Staff time'!K342</f>
        <v>0</v>
      </c>
    </row>
    <row r="4550" spans="1:7" x14ac:dyDescent="0.3">
      <c r="A4550" s="181">
        <v>4549</v>
      </c>
      <c r="B4550" s="181" t="str">
        <f t="shared" si="95"/>
        <v>0-6.27-56</v>
      </c>
      <c r="C4550" s="182">
        <f>'1. General information'!$R$8</f>
        <v>0</v>
      </c>
      <c r="D4550" s="182" t="s">
        <v>445</v>
      </c>
      <c r="E4550" s="183" t="s">
        <v>8805</v>
      </c>
      <c r="F4550" s="182" t="s">
        <v>8806</v>
      </c>
      <c r="G4550" s="184">
        <f>'6. Staff time'!K343</f>
        <v>0</v>
      </c>
    </row>
    <row r="4551" spans="1:7" x14ac:dyDescent="0.3">
      <c r="A4551" s="181">
        <v>4550</v>
      </c>
      <c r="B4551" s="181" t="str">
        <f t="shared" si="95"/>
        <v>0-6.27-57</v>
      </c>
      <c r="C4551" s="182">
        <f>'1. General information'!$R$8</f>
        <v>0</v>
      </c>
      <c r="D4551" s="182" t="s">
        <v>445</v>
      </c>
      <c r="E4551" s="183" t="s">
        <v>8807</v>
      </c>
      <c r="F4551" s="182" t="s">
        <v>8808</v>
      </c>
      <c r="G4551" s="184">
        <f>'6. Staff time'!K344</f>
        <v>0</v>
      </c>
    </row>
    <row r="4552" spans="1:7" x14ac:dyDescent="0.3">
      <c r="A4552" s="181">
        <v>4551</v>
      </c>
      <c r="B4552" s="181" t="str">
        <f t="shared" si="95"/>
        <v>0-6.27-58</v>
      </c>
      <c r="C4552" s="182">
        <f>'1. General information'!$R$8</f>
        <v>0</v>
      </c>
      <c r="D4552" s="182" t="s">
        <v>445</v>
      </c>
      <c r="E4552" s="183" t="s">
        <v>8809</v>
      </c>
      <c r="F4552" s="182" t="s">
        <v>8810</v>
      </c>
      <c r="G4552" s="184">
        <f>'6. Staff time'!K345</f>
        <v>0</v>
      </c>
    </row>
    <row r="4553" spans="1:7" x14ac:dyDescent="0.3">
      <c r="A4553" s="181">
        <v>4552</v>
      </c>
      <c r="B4553" s="181" t="str">
        <f t="shared" si="95"/>
        <v>0-6.27-59</v>
      </c>
      <c r="C4553" s="182">
        <f>'1. General information'!$R$8</f>
        <v>0</v>
      </c>
      <c r="D4553" s="182" t="s">
        <v>445</v>
      </c>
      <c r="E4553" s="183" t="s">
        <v>8811</v>
      </c>
      <c r="F4553" s="182" t="s">
        <v>8812</v>
      </c>
      <c r="G4553" s="184">
        <f>'6. Staff time'!K346</f>
        <v>0</v>
      </c>
    </row>
    <row r="4554" spans="1:7" x14ac:dyDescent="0.3">
      <c r="A4554" s="181">
        <v>4553</v>
      </c>
      <c r="B4554" s="181" t="str">
        <f t="shared" si="95"/>
        <v>0-6.27-60</v>
      </c>
      <c r="C4554" s="182">
        <f>'1. General information'!$R$8</f>
        <v>0</v>
      </c>
      <c r="D4554" s="182" t="s">
        <v>445</v>
      </c>
      <c r="E4554" s="183" t="s">
        <v>8813</v>
      </c>
      <c r="F4554" s="182" t="s">
        <v>8814</v>
      </c>
      <c r="G4554" s="184">
        <f>'6. Staff time'!K347</f>
        <v>0</v>
      </c>
    </row>
    <row r="4555" spans="1:7" x14ac:dyDescent="0.3">
      <c r="A4555" s="181">
        <v>4554</v>
      </c>
      <c r="B4555" s="181" t="str">
        <f t="shared" si="95"/>
        <v>0-6.27-61</v>
      </c>
      <c r="C4555" s="182">
        <f>'1. General information'!$R$8</f>
        <v>0</v>
      </c>
      <c r="D4555" s="182" t="s">
        <v>445</v>
      </c>
      <c r="E4555" s="183" t="s">
        <v>8815</v>
      </c>
      <c r="F4555" s="182" t="s">
        <v>8816</v>
      </c>
      <c r="G4555" s="184">
        <f>'6. Staff time'!K348</f>
        <v>0</v>
      </c>
    </row>
    <row r="4556" spans="1:7" x14ac:dyDescent="0.3">
      <c r="A4556" s="181">
        <v>4555</v>
      </c>
      <c r="B4556" s="181" t="str">
        <f t="shared" si="95"/>
        <v>0-6.27-62</v>
      </c>
      <c r="C4556" s="182">
        <f>'1. General information'!$R$8</f>
        <v>0</v>
      </c>
      <c r="D4556" s="182" t="s">
        <v>445</v>
      </c>
      <c r="E4556" s="183" t="s">
        <v>8817</v>
      </c>
      <c r="F4556" s="182" t="s">
        <v>8818</v>
      </c>
      <c r="G4556" s="184">
        <f>'6. Staff time'!K349</f>
        <v>0</v>
      </c>
    </row>
    <row r="4557" spans="1:7" x14ac:dyDescent="0.3">
      <c r="A4557" s="181">
        <v>4556</v>
      </c>
      <c r="B4557" s="181" t="str">
        <f t="shared" si="95"/>
        <v>0-6.27-63</v>
      </c>
      <c r="C4557" s="182">
        <f>'1. General information'!$R$8</f>
        <v>0</v>
      </c>
      <c r="D4557" s="182" t="s">
        <v>445</v>
      </c>
      <c r="E4557" s="183" t="s">
        <v>8819</v>
      </c>
      <c r="F4557" s="182" t="s">
        <v>8820</v>
      </c>
      <c r="G4557" s="184">
        <f>'6. Staff time'!K350</f>
        <v>0</v>
      </c>
    </row>
    <row r="4558" spans="1:7" x14ac:dyDescent="0.3">
      <c r="A4558" s="181">
        <v>4557</v>
      </c>
      <c r="B4558" s="181" t="str">
        <f t="shared" si="95"/>
        <v>0-6.27-64</v>
      </c>
      <c r="C4558" s="182">
        <f>'1. General information'!$R$8</f>
        <v>0</v>
      </c>
      <c r="D4558" s="182" t="s">
        <v>445</v>
      </c>
      <c r="E4558" s="183" t="s">
        <v>8821</v>
      </c>
      <c r="F4558" s="182" t="s">
        <v>8822</v>
      </c>
      <c r="G4558" s="184">
        <f>'6. Staff time'!K351</f>
        <v>0</v>
      </c>
    </row>
    <row r="4559" spans="1:7" x14ac:dyDescent="0.3">
      <c r="A4559" s="181">
        <v>4558</v>
      </c>
      <c r="B4559" s="181" t="str">
        <f t="shared" si="95"/>
        <v>0-6.27-65</v>
      </c>
      <c r="C4559" s="182">
        <f>'1. General information'!$R$8</f>
        <v>0</v>
      </c>
      <c r="D4559" s="182" t="s">
        <v>445</v>
      </c>
      <c r="E4559" s="183" t="s">
        <v>8823</v>
      </c>
      <c r="F4559" s="182" t="s">
        <v>8824</v>
      </c>
      <c r="G4559" s="184">
        <f>'6. Staff time'!K352</f>
        <v>0</v>
      </c>
    </row>
    <row r="4560" spans="1:7" x14ac:dyDescent="0.3">
      <c r="A4560" s="181">
        <v>4559</v>
      </c>
      <c r="B4560" s="181" t="str">
        <f t="shared" si="95"/>
        <v>0-6.27-66</v>
      </c>
      <c r="C4560" s="182">
        <f>'1. General information'!$R$8</f>
        <v>0</v>
      </c>
      <c r="D4560" s="182" t="s">
        <v>445</v>
      </c>
      <c r="E4560" s="183" t="s">
        <v>8825</v>
      </c>
      <c r="F4560" s="182" t="s">
        <v>8826</v>
      </c>
      <c r="G4560" s="184">
        <f>'6. Staff time'!K353</f>
        <v>0</v>
      </c>
    </row>
    <row r="4561" spans="1:7" x14ac:dyDescent="0.3">
      <c r="A4561" s="181">
        <v>4560</v>
      </c>
      <c r="B4561" s="181" t="str">
        <f t="shared" si="95"/>
        <v>0-6.27-67</v>
      </c>
      <c r="C4561" s="182">
        <f>'1. General information'!$R$8</f>
        <v>0</v>
      </c>
      <c r="D4561" s="182" t="s">
        <v>445</v>
      </c>
      <c r="E4561" s="183" t="s">
        <v>8827</v>
      </c>
      <c r="F4561" s="182" t="s">
        <v>8828</v>
      </c>
      <c r="G4561" s="184">
        <f>'6. Staff time'!K354</f>
        <v>0</v>
      </c>
    </row>
    <row r="4562" spans="1:7" x14ac:dyDescent="0.3">
      <c r="A4562" s="181">
        <v>4561</v>
      </c>
      <c r="B4562" s="181" t="str">
        <f t="shared" si="95"/>
        <v>0-6.27-68</v>
      </c>
      <c r="C4562" s="182">
        <f>'1. General information'!$R$8</f>
        <v>0</v>
      </c>
      <c r="D4562" s="182" t="s">
        <v>445</v>
      </c>
      <c r="E4562" s="183" t="s">
        <v>8829</v>
      </c>
      <c r="F4562" s="182" t="s">
        <v>8830</v>
      </c>
      <c r="G4562" s="184">
        <f>'6. Staff time'!K355</f>
        <v>0</v>
      </c>
    </row>
    <row r="4563" spans="1:7" x14ac:dyDescent="0.3">
      <c r="A4563" s="181">
        <v>4562</v>
      </c>
      <c r="B4563" s="181" t="str">
        <f t="shared" si="95"/>
        <v>0-6.27-69</v>
      </c>
      <c r="C4563" s="182">
        <f>'1. General information'!$R$8</f>
        <v>0</v>
      </c>
      <c r="D4563" s="182" t="s">
        <v>445</v>
      </c>
      <c r="E4563" s="183" t="s">
        <v>8831</v>
      </c>
      <c r="F4563" s="182" t="s">
        <v>8832</v>
      </c>
      <c r="G4563" s="184">
        <f>'6. Staff time'!K356</f>
        <v>0</v>
      </c>
    </row>
    <row r="4564" spans="1:7" x14ac:dyDescent="0.3">
      <c r="A4564" s="181">
        <v>4563</v>
      </c>
      <c r="B4564" s="181" t="str">
        <f t="shared" si="95"/>
        <v>0-6.27-70</v>
      </c>
      <c r="C4564" s="182">
        <f>'1. General information'!$R$8</f>
        <v>0</v>
      </c>
      <c r="D4564" s="182" t="s">
        <v>445</v>
      </c>
      <c r="E4564" s="183" t="s">
        <v>8833</v>
      </c>
      <c r="F4564" s="182" t="s">
        <v>8834</v>
      </c>
      <c r="G4564" s="184">
        <f>'6. Staff time'!K357</f>
        <v>0</v>
      </c>
    </row>
    <row r="4565" spans="1:7" x14ac:dyDescent="0.3">
      <c r="A4565" s="181">
        <v>4564</v>
      </c>
      <c r="B4565" s="181" t="str">
        <f t="shared" si="95"/>
        <v>0-6.27-71</v>
      </c>
      <c r="C4565" s="182">
        <f>'1. General information'!$R$8</f>
        <v>0</v>
      </c>
      <c r="D4565" s="182" t="s">
        <v>445</v>
      </c>
      <c r="E4565" s="183" t="s">
        <v>8835</v>
      </c>
      <c r="F4565" s="182" t="s">
        <v>8836</v>
      </c>
      <c r="G4565" s="184">
        <f>'6. Staff time'!K358</f>
        <v>0</v>
      </c>
    </row>
    <row r="4566" spans="1:7" x14ac:dyDescent="0.3">
      <c r="A4566" s="181">
        <v>4565</v>
      </c>
      <c r="B4566" s="181" t="str">
        <f t="shared" si="95"/>
        <v>0-6.27-72</v>
      </c>
      <c r="C4566" s="182">
        <f>'1. General information'!$R$8</f>
        <v>0</v>
      </c>
      <c r="D4566" s="182" t="s">
        <v>445</v>
      </c>
      <c r="E4566" s="183" t="s">
        <v>8837</v>
      </c>
      <c r="F4566" s="182" t="s">
        <v>8838</v>
      </c>
      <c r="G4566" s="184">
        <f>'6. Staff time'!K359</f>
        <v>0</v>
      </c>
    </row>
    <row r="4567" spans="1:7" x14ac:dyDescent="0.3">
      <c r="A4567" s="181">
        <v>4566</v>
      </c>
      <c r="B4567" s="181" t="str">
        <f t="shared" si="95"/>
        <v>0-6.27-73</v>
      </c>
      <c r="C4567" s="182">
        <f>'1. General information'!$R$8</f>
        <v>0</v>
      </c>
      <c r="D4567" s="182" t="s">
        <v>445</v>
      </c>
      <c r="E4567" s="183" t="s">
        <v>8839</v>
      </c>
      <c r="F4567" s="182" t="s">
        <v>8840</v>
      </c>
      <c r="G4567" s="184">
        <f>'6. Staff time'!K360</f>
        <v>0</v>
      </c>
    </row>
    <row r="4568" spans="1:7" x14ac:dyDescent="0.3">
      <c r="A4568" s="181">
        <v>4567</v>
      </c>
      <c r="B4568" s="181" t="str">
        <f t="shared" si="95"/>
        <v>0-6.27-74</v>
      </c>
      <c r="C4568" s="182">
        <f>'1. General information'!$R$8</f>
        <v>0</v>
      </c>
      <c r="D4568" s="182" t="s">
        <v>445</v>
      </c>
      <c r="E4568" s="183" t="s">
        <v>8841</v>
      </c>
      <c r="F4568" s="182" t="s">
        <v>8842</v>
      </c>
      <c r="G4568" s="184">
        <f>'6. Staff time'!K361</f>
        <v>0</v>
      </c>
    </row>
    <row r="4569" spans="1:7" x14ac:dyDescent="0.3">
      <c r="A4569" s="181">
        <v>4568</v>
      </c>
      <c r="B4569" s="181" t="str">
        <f t="shared" si="95"/>
        <v>0-6.27-75</v>
      </c>
      <c r="C4569" s="182">
        <f>'1. General information'!$R$8</f>
        <v>0</v>
      </c>
      <c r="D4569" s="182" t="s">
        <v>445</v>
      </c>
      <c r="E4569" s="183" t="s">
        <v>8843</v>
      </c>
      <c r="F4569" s="182" t="s">
        <v>8844</v>
      </c>
      <c r="G4569" s="184">
        <f>'6. Staff time'!K362</f>
        <v>0</v>
      </c>
    </row>
    <row r="4570" spans="1:7" x14ac:dyDescent="0.3">
      <c r="A4570" s="181">
        <v>4569</v>
      </c>
      <c r="B4570" s="181" t="str">
        <f t="shared" si="95"/>
        <v>0-6.27-76</v>
      </c>
      <c r="C4570" s="182">
        <f>'1. General information'!$R$8</f>
        <v>0</v>
      </c>
      <c r="D4570" s="182" t="s">
        <v>445</v>
      </c>
      <c r="E4570" s="183" t="s">
        <v>8845</v>
      </c>
      <c r="F4570" s="182" t="s">
        <v>8846</v>
      </c>
      <c r="G4570" s="184">
        <f>'6. Staff time'!K363</f>
        <v>0</v>
      </c>
    </row>
    <row r="4571" spans="1:7" x14ac:dyDescent="0.3">
      <c r="A4571" s="181">
        <v>4570</v>
      </c>
      <c r="B4571" s="181" t="str">
        <f t="shared" si="95"/>
        <v>0-6.27-77</v>
      </c>
      <c r="C4571" s="182">
        <f>'1. General information'!$R$8</f>
        <v>0</v>
      </c>
      <c r="D4571" s="182" t="s">
        <v>445</v>
      </c>
      <c r="E4571" s="183" t="s">
        <v>8847</v>
      </c>
      <c r="F4571" s="182" t="s">
        <v>8848</v>
      </c>
      <c r="G4571" s="184">
        <f>'6. Staff time'!K364</f>
        <v>0</v>
      </c>
    </row>
    <row r="4572" spans="1:7" x14ac:dyDescent="0.3">
      <c r="A4572" s="181">
        <v>4571</v>
      </c>
      <c r="B4572" s="181" t="str">
        <f t="shared" si="95"/>
        <v>0-6.27-78</v>
      </c>
      <c r="C4572" s="182">
        <f>'1. General information'!$R$8</f>
        <v>0</v>
      </c>
      <c r="D4572" s="182" t="s">
        <v>445</v>
      </c>
      <c r="E4572" s="183" t="s">
        <v>8849</v>
      </c>
      <c r="F4572" s="182" t="s">
        <v>8850</v>
      </c>
      <c r="G4572" s="184">
        <f>'6. Staff time'!K365</f>
        <v>0</v>
      </c>
    </row>
    <row r="4573" spans="1:7" x14ac:dyDescent="0.3">
      <c r="A4573" s="181">
        <v>4572</v>
      </c>
      <c r="B4573" s="181" t="str">
        <f t="shared" si="95"/>
        <v>0-6.27-79</v>
      </c>
      <c r="C4573" s="182">
        <f>'1. General information'!$R$8</f>
        <v>0</v>
      </c>
      <c r="D4573" s="182" t="s">
        <v>445</v>
      </c>
      <c r="E4573" s="183" t="s">
        <v>8851</v>
      </c>
      <c r="F4573" s="182" t="s">
        <v>8852</v>
      </c>
      <c r="G4573" s="184">
        <f>'6. Staff time'!K366</f>
        <v>0</v>
      </c>
    </row>
    <row r="4574" spans="1:7" x14ac:dyDescent="0.3">
      <c r="A4574" s="181">
        <v>4573</v>
      </c>
      <c r="B4574" s="181" t="str">
        <f t="shared" si="95"/>
        <v>0-6.27-80</v>
      </c>
      <c r="C4574" s="182">
        <f>'1. General information'!$R$8</f>
        <v>0</v>
      </c>
      <c r="D4574" s="182" t="s">
        <v>445</v>
      </c>
      <c r="E4574" s="183" t="s">
        <v>8853</v>
      </c>
      <c r="F4574" s="182" t="s">
        <v>8854</v>
      </c>
      <c r="G4574" s="184">
        <f>'6. Staff time'!K367</f>
        <v>0</v>
      </c>
    </row>
    <row r="4575" spans="1:7" x14ac:dyDescent="0.3">
      <c r="A4575" s="181">
        <v>4574</v>
      </c>
      <c r="B4575" s="181" t="str">
        <f t="shared" si="95"/>
        <v>0-6.27-81</v>
      </c>
      <c r="C4575" s="182">
        <f>'1. General information'!$R$8</f>
        <v>0</v>
      </c>
      <c r="D4575" s="182" t="s">
        <v>445</v>
      </c>
      <c r="E4575" s="183" t="s">
        <v>8855</v>
      </c>
      <c r="F4575" s="182" t="s">
        <v>8856</v>
      </c>
      <c r="G4575" s="184">
        <f>'6. Staff time'!K368</f>
        <v>0</v>
      </c>
    </row>
    <row r="4576" spans="1:7" x14ac:dyDescent="0.3">
      <c r="A4576" s="181">
        <v>4575</v>
      </c>
      <c r="B4576" s="181" t="str">
        <f t="shared" si="95"/>
        <v>0-6.27-82</v>
      </c>
      <c r="C4576" s="182">
        <f>'1. General information'!$R$8</f>
        <v>0</v>
      </c>
      <c r="D4576" s="182" t="s">
        <v>445</v>
      </c>
      <c r="E4576" s="183" t="s">
        <v>8857</v>
      </c>
      <c r="F4576" s="182" t="s">
        <v>8858</v>
      </c>
      <c r="G4576" s="184">
        <f>'6. Staff time'!K369</f>
        <v>0</v>
      </c>
    </row>
    <row r="4577" spans="1:7" x14ac:dyDescent="0.3">
      <c r="A4577" s="181">
        <v>4576</v>
      </c>
      <c r="B4577" s="181" t="str">
        <f t="shared" si="95"/>
        <v>0-6.27-83</v>
      </c>
      <c r="C4577" s="182">
        <f>'1. General information'!$R$8</f>
        <v>0</v>
      </c>
      <c r="D4577" s="182" t="s">
        <v>445</v>
      </c>
      <c r="E4577" s="183" t="s">
        <v>8859</v>
      </c>
      <c r="F4577" s="182" t="s">
        <v>8860</v>
      </c>
      <c r="G4577" s="184">
        <f>'6. Staff time'!K370</f>
        <v>0</v>
      </c>
    </row>
    <row r="4578" spans="1:7" x14ac:dyDescent="0.3">
      <c r="A4578" s="181">
        <v>4577</v>
      </c>
      <c r="B4578" s="181" t="str">
        <f t="shared" si="95"/>
        <v>0-6.27-84</v>
      </c>
      <c r="C4578" s="182">
        <f>'1. General information'!$R$8</f>
        <v>0</v>
      </c>
      <c r="D4578" s="182" t="s">
        <v>445</v>
      </c>
      <c r="E4578" s="183" t="s">
        <v>8861</v>
      </c>
      <c r="F4578" s="182" t="s">
        <v>8862</v>
      </c>
      <c r="G4578" s="184">
        <f>'6. Staff time'!K371</f>
        <v>0</v>
      </c>
    </row>
    <row r="4579" spans="1:7" x14ac:dyDescent="0.3">
      <c r="A4579" s="181">
        <v>4578</v>
      </c>
      <c r="B4579" s="181" t="str">
        <f t="shared" si="95"/>
        <v>0-6.27-85</v>
      </c>
      <c r="C4579" s="182">
        <f>'1. General information'!$R$8</f>
        <v>0</v>
      </c>
      <c r="D4579" s="182" t="s">
        <v>445</v>
      </c>
      <c r="E4579" s="183" t="s">
        <v>8863</v>
      </c>
      <c r="F4579" s="182" t="s">
        <v>8864</v>
      </c>
      <c r="G4579" s="184">
        <f>'6. Staff time'!K372</f>
        <v>0</v>
      </c>
    </row>
    <row r="4580" spans="1:7" x14ac:dyDescent="0.3">
      <c r="A4580" s="181">
        <v>4579</v>
      </c>
      <c r="B4580" s="181" t="str">
        <f t="shared" si="95"/>
        <v>0-6.27-86</v>
      </c>
      <c r="C4580" s="182">
        <f>'1. General information'!$R$8</f>
        <v>0</v>
      </c>
      <c r="D4580" s="182" t="s">
        <v>445</v>
      </c>
      <c r="E4580" s="183" t="s">
        <v>8865</v>
      </c>
      <c r="F4580" s="182" t="s">
        <v>8866</v>
      </c>
      <c r="G4580" s="184">
        <f>'6. Staff time'!K373</f>
        <v>0</v>
      </c>
    </row>
    <row r="4581" spans="1:7" x14ac:dyDescent="0.3">
      <c r="A4581" s="181">
        <v>4580</v>
      </c>
      <c r="B4581" s="181" t="str">
        <f t="shared" si="95"/>
        <v>0-6.27-87</v>
      </c>
      <c r="C4581" s="182">
        <f>'1. General information'!$R$8</f>
        <v>0</v>
      </c>
      <c r="D4581" s="182" t="s">
        <v>445</v>
      </c>
      <c r="E4581" s="183" t="s">
        <v>8867</v>
      </c>
      <c r="F4581" s="182" t="s">
        <v>8868</v>
      </c>
      <c r="G4581" s="184">
        <f>'6. Staff time'!K374</f>
        <v>0</v>
      </c>
    </row>
    <row r="4582" spans="1:7" x14ac:dyDescent="0.3">
      <c r="A4582" s="181">
        <v>4581</v>
      </c>
      <c r="B4582" s="181" t="str">
        <f t="shared" si="95"/>
        <v>0-6.27-88</v>
      </c>
      <c r="C4582" s="182">
        <f>'1. General information'!$R$8</f>
        <v>0</v>
      </c>
      <c r="D4582" s="182" t="s">
        <v>445</v>
      </c>
      <c r="E4582" s="183" t="s">
        <v>8869</v>
      </c>
      <c r="F4582" s="182" t="s">
        <v>8870</v>
      </c>
      <c r="G4582" s="184">
        <f>'6. Staff time'!K375</f>
        <v>0</v>
      </c>
    </row>
    <row r="4583" spans="1:7" x14ac:dyDescent="0.3">
      <c r="A4583" s="181">
        <v>4582</v>
      </c>
      <c r="B4583" s="181" t="str">
        <f t="shared" si="95"/>
        <v>0-6.27-89</v>
      </c>
      <c r="C4583" s="182">
        <f>'1. General information'!$R$8</f>
        <v>0</v>
      </c>
      <c r="D4583" s="182" t="s">
        <v>445</v>
      </c>
      <c r="E4583" s="183" t="s">
        <v>8871</v>
      </c>
      <c r="F4583" s="182" t="s">
        <v>8872</v>
      </c>
      <c r="G4583" s="184">
        <f>'6. Staff time'!K376</f>
        <v>0</v>
      </c>
    </row>
    <row r="4584" spans="1:7" x14ac:dyDescent="0.3">
      <c r="A4584" s="181">
        <v>4583</v>
      </c>
      <c r="B4584" s="181" t="str">
        <f t="shared" si="95"/>
        <v>0-6.27-90</v>
      </c>
      <c r="C4584" s="182">
        <f>'1. General information'!$R$8</f>
        <v>0</v>
      </c>
      <c r="D4584" s="182" t="s">
        <v>445</v>
      </c>
      <c r="E4584" s="183" t="s">
        <v>8873</v>
      </c>
      <c r="F4584" s="182" t="s">
        <v>8874</v>
      </c>
      <c r="G4584" s="184">
        <f>'6. Staff time'!K377</f>
        <v>0</v>
      </c>
    </row>
    <row r="4585" spans="1:7" x14ac:dyDescent="0.3">
      <c r="A4585" s="181">
        <v>4584</v>
      </c>
      <c r="B4585" s="181" t="str">
        <f t="shared" si="95"/>
        <v>0-6.27-91</v>
      </c>
      <c r="C4585" s="182">
        <f>'1. General information'!$R$8</f>
        <v>0</v>
      </c>
      <c r="D4585" s="182" t="s">
        <v>445</v>
      </c>
      <c r="E4585" s="183" t="s">
        <v>8875</v>
      </c>
      <c r="F4585" s="182" t="s">
        <v>8876</v>
      </c>
      <c r="G4585" s="184">
        <f>'6. Staff time'!K378</f>
        <v>0</v>
      </c>
    </row>
    <row r="4586" spans="1:7" x14ac:dyDescent="0.3">
      <c r="A4586" s="181">
        <v>4585</v>
      </c>
      <c r="B4586" s="181" t="str">
        <f t="shared" si="95"/>
        <v>0-6.27-92</v>
      </c>
      <c r="C4586" s="182">
        <f>'1. General information'!$R$8</f>
        <v>0</v>
      </c>
      <c r="D4586" s="182" t="s">
        <v>445</v>
      </c>
      <c r="E4586" s="183" t="s">
        <v>8877</v>
      </c>
      <c r="F4586" s="182" t="s">
        <v>8878</v>
      </c>
      <c r="G4586" s="184">
        <f>'6. Staff time'!K379</f>
        <v>0</v>
      </c>
    </row>
    <row r="4587" spans="1:7" x14ac:dyDescent="0.3">
      <c r="A4587" s="181">
        <v>4586</v>
      </c>
      <c r="B4587" s="181" t="str">
        <f t="shared" si="95"/>
        <v>0-6.27-93</v>
      </c>
      <c r="C4587" s="182">
        <f>'1. General information'!$R$8</f>
        <v>0</v>
      </c>
      <c r="D4587" s="182" t="s">
        <v>445</v>
      </c>
      <c r="E4587" s="183" t="s">
        <v>8879</v>
      </c>
      <c r="F4587" s="182" t="s">
        <v>8880</v>
      </c>
      <c r="G4587" s="184">
        <f>'6. Staff time'!K380</f>
        <v>0</v>
      </c>
    </row>
    <row r="4588" spans="1:7" x14ac:dyDescent="0.3">
      <c r="A4588" s="181">
        <v>4587</v>
      </c>
      <c r="B4588" s="181" t="str">
        <f t="shared" si="95"/>
        <v>0-6.27-94</v>
      </c>
      <c r="C4588" s="182">
        <f>'1. General information'!$R$8</f>
        <v>0</v>
      </c>
      <c r="D4588" s="182" t="s">
        <v>445</v>
      </c>
      <c r="E4588" s="183" t="s">
        <v>8881</v>
      </c>
      <c r="F4588" s="182" t="s">
        <v>8882</v>
      </c>
      <c r="G4588" s="184">
        <f>'6. Staff time'!K381</f>
        <v>0</v>
      </c>
    </row>
    <row r="4589" spans="1:7" x14ac:dyDescent="0.3">
      <c r="A4589" s="181">
        <v>4588</v>
      </c>
      <c r="B4589" s="181" t="str">
        <f t="shared" si="95"/>
        <v>0-6.27-95</v>
      </c>
      <c r="C4589" s="182">
        <f>'1. General information'!$R$8</f>
        <v>0</v>
      </c>
      <c r="D4589" s="182" t="s">
        <v>445</v>
      </c>
      <c r="E4589" s="183" t="s">
        <v>8883</v>
      </c>
      <c r="F4589" s="182" t="s">
        <v>8884</v>
      </c>
      <c r="G4589" s="184">
        <f>'6. Staff time'!K382</f>
        <v>0</v>
      </c>
    </row>
    <row r="4590" spans="1:7" x14ac:dyDescent="0.3">
      <c r="A4590" s="181">
        <v>4589</v>
      </c>
      <c r="B4590" s="181" t="str">
        <f t="shared" si="95"/>
        <v>0-6.27-96</v>
      </c>
      <c r="C4590" s="182">
        <f>'1. General information'!$R$8</f>
        <v>0</v>
      </c>
      <c r="D4590" s="182" t="s">
        <v>445</v>
      </c>
      <c r="E4590" s="183" t="s">
        <v>8885</v>
      </c>
      <c r="F4590" s="182" t="s">
        <v>8886</v>
      </c>
      <c r="G4590" s="184">
        <f>'6. Staff time'!K383</f>
        <v>0</v>
      </c>
    </row>
    <row r="4591" spans="1:7" x14ac:dyDescent="0.3">
      <c r="A4591" s="181">
        <v>4590</v>
      </c>
      <c r="B4591" s="181" t="str">
        <f t="shared" si="95"/>
        <v>0-6.27-97</v>
      </c>
      <c r="C4591" s="182">
        <f>'1. General information'!$R$8</f>
        <v>0</v>
      </c>
      <c r="D4591" s="182" t="s">
        <v>445</v>
      </c>
      <c r="E4591" s="183" t="s">
        <v>8887</v>
      </c>
      <c r="F4591" s="182" t="s">
        <v>8888</v>
      </c>
      <c r="G4591" s="184">
        <f>'6. Staff time'!K384</f>
        <v>0</v>
      </c>
    </row>
    <row r="4592" spans="1:7" x14ac:dyDescent="0.3">
      <c r="A4592" s="181">
        <v>4591</v>
      </c>
      <c r="B4592" s="181" t="str">
        <f t="shared" si="95"/>
        <v>0-6.27-98</v>
      </c>
      <c r="C4592" s="182">
        <f>'1. General information'!$R$8</f>
        <v>0</v>
      </c>
      <c r="D4592" s="182" t="s">
        <v>445</v>
      </c>
      <c r="E4592" s="183" t="s">
        <v>8889</v>
      </c>
      <c r="F4592" s="182" t="s">
        <v>8890</v>
      </c>
      <c r="G4592" s="184">
        <f>'6. Staff time'!K385</f>
        <v>0</v>
      </c>
    </row>
    <row r="4593" spans="1:7" x14ac:dyDescent="0.3">
      <c r="A4593" s="181">
        <v>4592</v>
      </c>
      <c r="B4593" s="181" t="str">
        <f t="shared" si="95"/>
        <v>0-6.27-99</v>
      </c>
      <c r="C4593" s="182">
        <f>'1. General information'!$R$8</f>
        <v>0</v>
      </c>
      <c r="D4593" s="182" t="s">
        <v>445</v>
      </c>
      <c r="E4593" s="183" t="s">
        <v>8891</v>
      </c>
      <c r="F4593" s="182" t="s">
        <v>8892</v>
      </c>
      <c r="G4593" s="184">
        <f>'6. Staff time'!K386</f>
        <v>0</v>
      </c>
    </row>
    <row r="4594" spans="1:7" x14ac:dyDescent="0.3">
      <c r="A4594" s="181">
        <v>4593</v>
      </c>
      <c r="B4594" s="181" t="str">
        <f t="shared" si="95"/>
        <v>0-6.27-100</v>
      </c>
      <c r="C4594" s="182">
        <f>'1. General information'!$R$8</f>
        <v>0</v>
      </c>
      <c r="D4594" s="182" t="s">
        <v>445</v>
      </c>
      <c r="E4594" s="183" t="s">
        <v>8893</v>
      </c>
      <c r="F4594" s="182" t="s">
        <v>8894</v>
      </c>
      <c r="G4594" s="184">
        <f>'6. Staff time'!K387</f>
        <v>0</v>
      </c>
    </row>
    <row r="4595" spans="1:7" x14ac:dyDescent="0.3">
      <c r="A4595" s="181">
        <v>4594</v>
      </c>
      <c r="B4595" s="181" t="str">
        <f t="shared" si="95"/>
        <v>0-6.27-101</v>
      </c>
      <c r="C4595" s="182">
        <f>'1. General information'!$R$8</f>
        <v>0</v>
      </c>
      <c r="D4595" s="182" t="s">
        <v>445</v>
      </c>
      <c r="E4595" s="183" t="s">
        <v>8895</v>
      </c>
      <c r="F4595" s="182" t="s">
        <v>8896</v>
      </c>
      <c r="G4595" s="184">
        <f>'6. Staff time'!K388</f>
        <v>0</v>
      </c>
    </row>
    <row r="4596" spans="1:7" x14ac:dyDescent="0.3">
      <c r="A4596" s="181">
        <v>4595</v>
      </c>
      <c r="B4596" s="181" t="str">
        <f t="shared" ref="B4596:B4659" si="96">CONCATENATE(LEFT(C4596,2),"-",E4596)</f>
        <v>0-6.27-102</v>
      </c>
      <c r="C4596" s="182">
        <f>'1. General information'!$R$8</f>
        <v>0</v>
      </c>
      <c r="D4596" s="182" t="s">
        <v>445</v>
      </c>
      <c r="E4596" s="183" t="s">
        <v>8897</v>
      </c>
      <c r="F4596" s="182" t="s">
        <v>8898</v>
      </c>
      <c r="G4596" s="184">
        <f>'6. Staff time'!K389</f>
        <v>0</v>
      </c>
    </row>
    <row r="4597" spans="1:7" x14ac:dyDescent="0.3">
      <c r="A4597" s="181">
        <v>4596</v>
      </c>
      <c r="B4597" s="181" t="str">
        <f t="shared" si="96"/>
        <v>0-6.27-103</v>
      </c>
      <c r="C4597" s="182">
        <f>'1. General information'!$R$8</f>
        <v>0</v>
      </c>
      <c r="D4597" s="182" t="s">
        <v>445</v>
      </c>
      <c r="E4597" s="183" t="s">
        <v>8899</v>
      </c>
      <c r="F4597" s="182" t="s">
        <v>8900</v>
      </c>
      <c r="G4597" s="184">
        <f>'6. Staff time'!K390</f>
        <v>0</v>
      </c>
    </row>
    <row r="4598" spans="1:7" x14ac:dyDescent="0.3">
      <c r="A4598" s="181">
        <v>4597</v>
      </c>
      <c r="B4598" s="181" t="str">
        <f t="shared" si="96"/>
        <v>0-6.27-104</v>
      </c>
      <c r="C4598" s="182">
        <f>'1. General information'!$R$8</f>
        <v>0</v>
      </c>
      <c r="D4598" s="182" t="s">
        <v>445</v>
      </c>
      <c r="E4598" s="183" t="s">
        <v>8901</v>
      </c>
      <c r="F4598" s="182" t="s">
        <v>8902</v>
      </c>
      <c r="G4598" s="184">
        <f>'6. Staff time'!K391</f>
        <v>0</v>
      </c>
    </row>
    <row r="4599" spans="1:7" x14ac:dyDescent="0.3">
      <c r="A4599" s="181">
        <v>4598</v>
      </c>
      <c r="B4599" s="181" t="str">
        <f t="shared" si="96"/>
        <v>0-6.27-105</v>
      </c>
      <c r="C4599" s="182">
        <f>'1. General information'!$R$8</f>
        <v>0</v>
      </c>
      <c r="D4599" s="182" t="s">
        <v>445</v>
      </c>
      <c r="E4599" s="183" t="s">
        <v>8903</v>
      </c>
      <c r="F4599" s="182" t="s">
        <v>8904</v>
      </c>
      <c r="G4599" s="184">
        <f>'6. Staff time'!K392</f>
        <v>0</v>
      </c>
    </row>
    <row r="4600" spans="1:7" x14ac:dyDescent="0.3">
      <c r="A4600" s="181">
        <v>4599</v>
      </c>
      <c r="B4600" s="181" t="str">
        <f t="shared" si="96"/>
        <v>0-6.27-106</v>
      </c>
      <c r="C4600" s="182">
        <f>'1. General information'!$R$8</f>
        <v>0</v>
      </c>
      <c r="D4600" s="182" t="s">
        <v>445</v>
      </c>
      <c r="E4600" s="183" t="s">
        <v>8905</v>
      </c>
      <c r="F4600" s="182" t="s">
        <v>8906</v>
      </c>
      <c r="G4600" s="184">
        <f>'6. Staff time'!K393</f>
        <v>0</v>
      </c>
    </row>
    <row r="4601" spans="1:7" x14ac:dyDescent="0.3">
      <c r="A4601" s="181">
        <v>4600</v>
      </c>
      <c r="B4601" s="181" t="str">
        <f t="shared" si="96"/>
        <v>0-6.27-107</v>
      </c>
      <c r="C4601" s="182">
        <f>'1. General information'!$R$8</f>
        <v>0</v>
      </c>
      <c r="D4601" s="182" t="s">
        <v>445</v>
      </c>
      <c r="E4601" s="183" t="s">
        <v>8907</v>
      </c>
      <c r="F4601" s="182" t="s">
        <v>8908</v>
      </c>
      <c r="G4601" s="184">
        <f>'6. Staff time'!K394</f>
        <v>0</v>
      </c>
    </row>
    <row r="4602" spans="1:7" x14ac:dyDescent="0.3">
      <c r="A4602" s="181">
        <v>4601</v>
      </c>
      <c r="B4602" s="181" t="str">
        <f t="shared" si="96"/>
        <v>0-6.27-108</v>
      </c>
      <c r="C4602" s="182">
        <f>'1. General information'!$R$8</f>
        <v>0</v>
      </c>
      <c r="D4602" s="182" t="s">
        <v>445</v>
      </c>
      <c r="E4602" s="183" t="s">
        <v>8909</v>
      </c>
      <c r="F4602" s="182" t="s">
        <v>8910</v>
      </c>
      <c r="G4602" s="184">
        <f>'6. Staff time'!K395</f>
        <v>0</v>
      </c>
    </row>
    <row r="4603" spans="1:7" x14ac:dyDescent="0.3">
      <c r="A4603" s="181">
        <v>4602</v>
      </c>
      <c r="B4603" s="181" t="str">
        <f t="shared" si="96"/>
        <v>0-6.27-109</v>
      </c>
      <c r="C4603" s="182">
        <f>'1. General information'!$R$8</f>
        <v>0</v>
      </c>
      <c r="D4603" s="182" t="s">
        <v>445</v>
      </c>
      <c r="E4603" s="183" t="s">
        <v>8911</v>
      </c>
      <c r="F4603" s="182" t="s">
        <v>8912</v>
      </c>
      <c r="G4603" s="184">
        <f>'6. Staff time'!K396</f>
        <v>0</v>
      </c>
    </row>
    <row r="4604" spans="1:7" x14ac:dyDescent="0.3">
      <c r="A4604" s="181">
        <v>4603</v>
      </c>
      <c r="B4604" s="181" t="str">
        <f t="shared" si="96"/>
        <v>0-6.27-110</v>
      </c>
      <c r="C4604" s="182">
        <f>'1. General information'!$R$8</f>
        <v>0</v>
      </c>
      <c r="D4604" s="182" t="s">
        <v>445</v>
      </c>
      <c r="E4604" s="183" t="s">
        <v>8913</v>
      </c>
      <c r="F4604" s="182" t="s">
        <v>8914</v>
      </c>
      <c r="G4604" s="184">
        <f>'6. Staff time'!K397</f>
        <v>0</v>
      </c>
    </row>
    <row r="4605" spans="1:7" x14ac:dyDescent="0.3">
      <c r="A4605" s="181">
        <v>4604</v>
      </c>
      <c r="B4605" s="181" t="str">
        <f t="shared" si="96"/>
        <v>0-6.27-111</v>
      </c>
      <c r="C4605" s="182">
        <f>'1. General information'!$R$8</f>
        <v>0</v>
      </c>
      <c r="D4605" s="182" t="s">
        <v>445</v>
      </c>
      <c r="E4605" s="183" t="s">
        <v>8915</v>
      </c>
      <c r="F4605" s="182" t="s">
        <v>8916</v>
      </c>
      <c r="G4605" s="184">
        <f>'6. Staff time'!K398</f>
        <v>0</v>
      </c>
    </row>
    <row r="4606" spans="1:7" x14ac:dyDescent="0.3">
      <c r="A4606" s="181">
        <v>4605</v>
      </c>
      <c r="B4606" s="181" t="str">
        <f t="shared" si="96"/>
        <v>0-6.27-112</v>
      </c>
      <c r="C4606" s="182">
        <f>'1. General information'!$R$8</f>
        <v>0</v>
      </c>
      <c r="D4606" s="182" t="s">
        <v>445</v>
      </c>
      <c r="E4606" s="183" t="s">
        <v>8917</v>
      </c>
      <c r="F4606" s="182" t="s">
        <v>8918</v>
      </c>
      <c r="G4606" s="184">
        <f>'6. Staff time'!K399</f>
        <v>0</v>
      </c>
    </row>
    <row r="4607" spans="1:7" x14ac:dyDescent="0.3">
      <c r="A4607" s="181">
        <v>4606</v>
      </c>
      <c r="B4607" s="181" t="str">
        <f t="shared" si="96"/>
        <v>0-6.27-113</v>
      </c>
      <c r="C4607" s="182">
        <f>'1. General information'!$R$8</f>
        <v>0</v>
      </c>
      <c r="D4607" s="182" t="s">
        <v>445</v>
      </c>
      <c r="E4607" s="183" t="s">
        <v>8919</v>
      </c>
      <c r="F4607" s="182" t="s">
        <v>8920</v>
      </c>
      <c r="G4607" s="184">
        <f>'6. Staff time'!K400</f>
        <v>0</v>
      </c>
    </row>
    <row r="4608" spans="1:7" x14ac:dyDescent="0.3">
      <c r="A4608" s="181">
        <v>4607</v>
      </c>
      <c r="B4608" s="181" t="str">
        <f t="shared" si="96"/>
        <v>0-6.27-114</v>
      </c>
      <c r="C4608" s="182">
        <f>'1. General information'!$R$8</f>
        <v>0</v>
      </c>
      <c r="D4608" s="182" t="s">
        <v>445</v>
      </c>
      <c r="E4608" s="183" t="s">
        <v>8921</v>
      </c>
      <c r="F4608" s="182" t="s">
        <v>8922</v>
      </c>
      <c r="G4608" s="184">
        <f>'6. Staff time'!K401</f>
        <v>0</v>
      </c>
    </row>
    <row r="4609" spans="1:7" x14ac:dyDescent="0.3">
      <c r="A4609" s="181">
        <v>4608</v>
      </c>
      <c r="B4609" s="181" t="str">
        <f t="shared" si="96"/>
        <v>0-6.27-115</v>
      </c>
      <c r="C4609" s="182">
        <f>'1. General information'!$R$8</f>
        <v>0</v>
      </c>
      <c r="D4609" s="182" t="s">
        <v>445</v>
      </c>
      <c r="E4609" s="183" t="s">
        <v>8923</v>
      </c>
      <c r="F4609" s="182" t="s">
        <v>8924</v>
      </c>
      <c r="G4609" s="184">
        <f>'6. Staff time'!K402</f>
        <v>0</v>
      </c>
    </row>
    <row r="4610" spans="1:7" x14ac:dyDescent="0.3">
      <c r="A4610" s="181">
        <v>4609</v>
      </c>
      <c r="B4610" s="181" t="str">
        <f t="shared" si="96"/>
        <v>0-6.27-116</v>
      </c>
      <c r="C4610" s="182">
        <f>'1. General information'!$R$8</f>
        <v>0</v>
      </c>
      <c r="D4610" s="182" t="s">
        <v>445</v>
      </c>
      <c r="E4610" s="183" t="s">
        <v>8925</v>
      </c>
      <c r="F4610" s="182" t="s">
        <v>8926</v>
      </c>
      <c r="G4610" s="184">
        <f>'6. Staff time'!K403</f>
        <v>0</v>
      </c>
    </row>
    <row r="4611" spans="1:7" x14ac:dyDescent="0.3">
      <c r="A4611" s="181">
        <v>4610</v>
      </c>
      <c r="B4611" s="181" t="str">
        <f t="shared" si="96"/>
        <v>0-6.27-117</v>
      </c>
      <c r="C4611" s="182">
        <f>'1. General information'!$R$8</f>
        <v>0</v>
      </c>
      <c r="D4611" s="182" t="s">
        <v>445</v>
      </c>
      <c r="E4611" s="183" t="s">
        <v>8927</v>
      </c>
      <c r="F4611" s="182" t="s">
        <v>8928</v>
      </c>
      <c r="G4611" s="184">
        <f>'6. Staff time'!K404</f>
        <v>0</v>
      </c>
    </row>
    <row r="4612" spans="1:7" x14ac:dyDescent="0.3">
      <c r="A4612" s="181">
        <v>4611</v>
      </c>
      <c r="B4612" s="181" t="str">
        <f t="shared" si="96"/>
        <v>0-6.27-118</v>
      </c>
      <c r="C4612" s="182">
        <f>'1. General information'!$R$8</f>
        <v>0</v>
      </c>
      <c r="D4612" s="182" t="s">
        <v>445</v>
      </c>
      <c r="E4612" s="183" t="s">
        <v>8929</v>
      </c>
      <c r="F4612" s="182" t="s">
        <v>8930</v>
      </c>
      <c r="G4612" s="184">
        <f>'6. Staff time'!K405</f>
        <v>0</v>
      </c>
    </row>
    <row r="4613" spans="1:7" x14ac:dyDescent="0.3">
      <c r="A4613" s="181">
        <v>4612</v>
      </c>
      <c r="B4613" s="181" t="str">
        <f t="shared" si="96"/>
        <v>0-6.27-119</v>
      </c>
      <c r="C4613" s="182">
        <f>'1. General information'!$R$8</f>
        <v>0</v>
      </c>
      <c r="D4613" s="182" t="s">
        <v>445</v>
      </c>
      <c r="E4613" s="183" t="s">
        <v>8931</v>
      </c>
      <c r="F4613" s="182" t="s">
        <v>8932</v>
      </c>
      <c r="G4613" s="184">
        <f>'6. Staff time'!K406</f>
        <v>0</v>
      </c>
    </row>
    <row r="4614" spans="1:7" x14ac:dyDescent="0.3">
      <c r="A4614" s="181">
        <v>4613</v>
      </c>
      <c r="B4614" s="181" t="str">
        <f t="shared" si="96"/>
        <v>0-6.27-120</v>
      </c>
      <c r="C4614" s="182">
        <f>'1. General information'!$R$8</f>
        <v>0</v>
      </c>
      <c r="D4614" s="182" t="s">
        <v>445</v>
      </c>
      <c r="E4614" s="183" t="s">
        <v>8933</v>
      </c>
      <c r="F4614" s="182" t="s">
        <v>8934</v>
      </c>
      <c r="G4614" s="184">
        <f>'6. Staff time'!K407</f>
        <v>0</v>
      </c>
    </row>
    <row r="4615" spans="1:7" x14ac:dyDescent="0.3">
      <c r="A4615" s="181">
        <v>4614</v>
      </c>
      <c r="B4615" s="181" t="str">
        <f t="shared" si="96"/>
        <v>0-6.27-121</v>
      </c>
      <c r="C4615" s="182">
        <f>'1. General information'!$R$8</f>
        <v>0</v>
      </c>
      <c r="D4615" s="182" t="s">
        <v>445</v>
      </c>
      <c r="E4615" s="183" t="s">
        <v>8935</v>
      </c>
      <c r="F4615" s="182" t="s">
        <v>8936</v>
      </c>
      <c r="G4615" s="184">
        <f>'6. Staff time'!K408</f>
        <v>0</v>
      </c>
    </row>
    <row r="4616" spans="1:7" x14ac:dyDescent="0.3">
      <c r="A4616" s="181">
        <v>4615</v>
      </c>
      <c r="B4616" s="181" t="str">
        <f t="shared" si="96"/>
        <v>0-6.27-122</v>
      </c>
      <c r="C4616" s="182">
        <f>'1. General information'!$R$8</f>
        <v>0</v>
      </c>
      <c r="D4616" s="182" t="s">
        <v>445</v>
      </c>
      <c r="E4616" s="183" t="s">
        <v>8937</v>
      </c>
      <c r="F4616" s="182" t="s">
        <v>8938</v>
      </c>
      <c r="G4616" s="184">
        <f>'6. Staff time'!K409</f>
        <v>0</v>
      </c>
    </row>
    <row r="4617" spans="1:7" x14ac:dyDescent="0.3">
      <c r="A4617" s="181">
        <v>4616</v>
      </c>
      <c r="B4617" s="181" t="str">
        <f t="shared" si="96"/>
        <v>0-6.27-123</v>
      </c>
      <c r="C4617" s="182">
        <f>'1. General information'!$R$8</f>
        <v>0</v>
      </c>
      <c r="D4617" s="182" t="s">
        <v>445</v>
      </c>
      <c r="E4617" s="183" t="s">
        <v>8939</v>
      </c>
      <c r="F4617" s="182" t="s">
        <v>8940</v>
      </c>
      <c r="G4617" s="184">
        <f>'6. Staff time'!K410</f>
        <v>0</v>
      </c>
    </row>
    <row r="4618" spans="1:7" x14ac:dyDescent="0.3">
      <c r="A4618" s="181">
        <v>4617</v>
      </c>
      <c r="B4618" s="181" t="str">
        <f t="shared" si="96"/>
        <v>0-6.27-124</v>
      </c>
      <c r="C4618" s="182">
        <f>'1. General information'!$R$8</f>
        <v>0</v>
      </c>
      <c r="D4618" s="182" t="s">
        <v>445</v>
      </c>
      <c r="E4618" s="183" t="s">
        <v>8941</v>
      </c>
      <c r="F4618" s="182" t="s">
        <v>8942</v>
      </c>
      <c r="G4618" s="184">
        <f>'6. Staff time'!K411</f>
        <v>0</v>
      </c>
    </row>
    <row r="4619" spans="1:7" x14ac:dyDescent="0.3">
      <c r="A4619" s="181">
        <v>4618</v>
      </c>
      <c r="B4619" s="181" t="str">
        <f t="shared" si="96"/>
        <v>0-6.27-125</v>
      </c>
      <c r="C4619" s="182">
        <f>'1. General information'!$R$8</f>
        <v>0</v>
      </c>
      <c r="D4619" s="182" t="s">
        <v>445</v>
      </c>
      <c r="E4619" s="183" t="s">
        <v>8943</v>
      </c>
      <c r="F4619" s="182" t="s">
        <v>8944</v>
      </c>
      <c r="G4619" s="184">
        <f>'6. Staff time'!K412</f>
        <v>0</v>
      </c>
    </row>
    <row r="4620" spans="1:7" x14ac:dyDescent="0.3">
      <c r="A4620" s="181">
        <v>4619</v>
      </c>
      <c r="B4620" s="181" t="str">
        <f t="shared" si="96"/>
        <v>0-6.27-126</v>
      </c>
      <c r="C4620" s="182">
        <f>'1. General information'!$R$8</f>
        <v>0</v>
      </c>
      <c r="D4620" s="182" t="s">
        <v>445</v>
      </c>
      <c r="E4620" s="183" t="s">
        <v>8945</v>
      </c>
      <c r="F4620" s="182" t="s">
        <v>8946</v>
      </c>
      <c r="G4620" s="184">
        <f>'6. Staff time'!K413</f>
        <v>0</v>
      </c>
    </row>
    <row r="4621" spans="1:7" x14ac:dyDescent="0.3">
      <c r="A4621" s="181">
        <v>4620</v>
      </c>
      <c r="B4621" s="181" t="str">
        <f t="shared" si="96"/>
        <v>0-6.27-127</v>
      </c>
      <c r="C4621" s="182">
        <f>'1. General information'!$R$8</f>
        <v>0</v>
      </c>
      <c r="D4621" s="182" t="s">
        <v>445</v>
      </c>
      <c r="E4621" s="183" t="s">
        <v>8947</v>
      </c>
      <c r="F4621" s="182" t="s">
        <v>8948</v>
      </c>
      <c r="G4621" s="184">
        <f>'6. Staff time'!K414</f>
        <v>0</v>
      </c>
    </row>
    <row r="4622" spans="1:7" x14ac:dyDescent="0.3">
      <c r="A4622" s="181">
        <v>4621</v>
      </c>
      <c r="B4622" s="181" t="str">
        <f t="shared" si="96"/>
        <v>0-6.27-128</v>
      </c>
      <c r="C4622" s="182">
        <f>'1. General information'!$R$8</f>
        <v>0</v>
      </c>
      <c r="D4622" s="182" t="s">
        <v>445</v>
      </c>
      <c r="E4622" s="183" t="s">
        <v>8949</v>
      </c>
      <c r="F4622" s="182" t="s">
        <v>8950</v>
      </c>
      <c r="G4622" s="184">
        <f>'6. Staff time'!K415</f>
        <v>0</v>
      </c>
    </row>
    <row r="4623" spans="1:7" x14ac:dyDescent="0.3">
      <c r="A4623" s="181">
        <v>4622</v>
      </c>
      <c r="B4623" s="181" t="str">
        <f t="shared" si="96"/>
        <v>0-6.27-129</v>
      </c>
      <c r="C4623" s="182">
        <f>'1. General information'!$R$8</f>
        <v>0</v>
      </c>
      <c r="D4623" s="182" t="s">
        <v>445</v>
      </c>
      <c r="E4623" s="183" t="s">
        <v>8951</v>
      </c>
      <c r="F4623" s="182" t="s">
        <v>8952</v>
      </c>
      <c r="G4623" s="184">
        <f>'6. Staff time'!K416</f>
        <v>0</v>
      </c>
    </row>
    <row r="4624" spans="1:7" x14ac:dyDescent="0.3">
      <c r="A4624" s="181">
        <v>4623</v>
      </c>
      <c r="B4624" s="181" t="str">
        <f t="shared" si="96"/>
        <v>0-6.27-130</v>
      </c>
      <c r="C4624" s="182">
        <f>'1. General information'!$R$8</f>
        <v>0</v>
      </c>
      <c r="D4624" s="182" t="s">
        <v>445</v>
      </c>
      <c r="E4624" s="183" t="s">
        <v>8953</v>
      </c>
      <c r="F4624" s="182" t="s">
        <v>8954</v>
      </c>
      <c r="G4624" s="184">
        <f>'6. Staff time'!K417</f>
        <v>0</v>
      </c>
    </row>
    <row r="4625" spans="1:7" x14ac:dyDescent="0.3">
      <c r="A4625" s="181">
        <v>4624</v>
      </c>
      <c r="B4625" s="181" t="str">
        <f t="shared" si="96"/>
        <v>0-6.28-1</v>
      </c>
      <c r="C4625" s="182">
        <f>'1. General information'!$R$8</f>
        <v>0</v>
      </c>
      <c r="D4625" s="182" t="s">
        <v>445</v>
      </c>
      <c r="E4625" s="183" t="s">
        <v>8955</v>
      </c>
      <c r="F4625" s="182" t="s">
        <v>8956</v>
      </c>
      <c r="G4625" s="184">
        <f>'6. Staff time'!N288</f>
        <v>0</v>
      </c>
    </row>
    <row r="4626" spans="1:7" x14ac:dyDescent="0.3">
      <c r="A4626" s="181">
        <v>4625</v>
      </c>
      <c r="B4626" s="181" t="str">
        <f t="shared" si="96"/>
        <v>0-6.28-2</v>
      </c>
      <c r="C4626" s="182">
        <f>'1. General information'!$R$8</f>
        <v>0</v>
      </c>
      <c r="D4626" s="182" t="s">
        <v>445</v>
      </c>
      <c r="E4626" s="183" t="s">
        <v>8957</v>
      </c>
      <c r="F4626" s="182" t="s">
        <v>8958</v>
      </c>
      <c r="G4626" s="184">
        <f>'6. Staff time'!N289</f>
        <v>0</v>
      </c>
    </row>
    <row r="4627" spans="1:7" x14ac:dyDescent="0.3">
      <c r="A4627" s="181">
        <v>4626</v>
      </c>
      <c r="B4627" s="181" t="str">
        <f t="shared" si="96"/>
        <v>0-6.28-3</v>
      </c>
      <c r="C4627" s="182">
        <f>'1. General information'!$R$8</f>
        <v>0</v>
      </c>
      <c r="D4627" s="182" t="s">
        <v>445</v>
      </c>
      <c r="E4627" s="183" t="s">
        <v>8959</v>
      </c>
      <c r="F4627" s="182" t="s">
        <v>8960</v>
      </c>
      <c r="G4627" s="184">
        <f>'6. Staff time'!N290</f>
        <v>0</v>
      </c>
    </row>
    <row r="4628" spans="1:7" x14ac:dyDescent="0.3">
      <c r="A4628" s="181">
        <v>4627</v>
      </c>
      <c r="B4628" s="181" t="str">
        <f t="shared" si="96"/>
        <v>0-6.28-4</v>
      </c>
      <c r="C4628" s="182">
        <f>'1. General information'!$R$8</f>
        <v>0</v>
      </c>
      <c r="D4628" s="182" t="s">
        <v>445</v>
      </c>
      <c r="E4628" s="183" t="s">
        <v>8961</v>
      </c>
      <c r="F4628" s="182" t="s">
        <v>8962</v>
      </c>
      <c r="G4628" s="184">
        <f>'6. Staff time'!N291</f>
        <v>0</v>
      </c>
    </row>
    <row r="4629" spans="1:7" x14ac:dyDescent="0.3">
      <c r="A4629" s="181">
        <v>4628</v>
      </c>
      <c r="B4629" s="181" t="str">
        <f t="shared" si="96"/>
        <v>0-6.28-5</v>
      </c>
      <c r="C4629" s="182">
        <f>'1. General information'!$R$8</f>
        <v>0</v>
      </c>
      <c r="D4629" s="182" t="s">
        <v>445</v>
      </c>
      <c r="E4629" s="183" t="s">
        <v>8963</v>
      </c>
      <c r="F4629" s="182" t="s">
        <v>8964</v>
      </c>
      <c r="G4629" s="184">
        <f>'6. Staff time'!N292</f>
        <v>0</v>
      </c>
    </row>
    <row r="4630" spans="1:7" x14ac:dyDescent="0.3">
      <c r="A4630" s="181">
        <v>4629</v>
      </c>
      <c r="B4630" s="181" t="str">
        <f t="shared" si="96"/>
        <v>0-6.28-6</v>
      </c>
      <c r="C4630" s="182">
        <f>'1. General information'!$R$8</f>
        <v>0</v>
      </c>
      <c r="D4630" s="182" t="s">
        <v>445</v>
      </c>
      <c r="E4630" s="183" t="s">
        <v>8965</v>
      </c>
      <c r="F4630" s="182" t="s">
        <v>8966</v>
      </c>
      <c r="G4630" s="184">
        <f>'6. Staff time'!N293</f>
        <v>0</v>
      </c>
    </row>
    <row r="4631" spans="1:7" x14ac:dyDescent="0.3">
      <c r="A4631" s="181">
        <v>4630</v>
      </c>
      <c r="B4631" s="181" t="str">
        <f t="shared" si="96"/>
        <v>0-6.28-7</v>
      </c>
      <c r="C4631" s="182">
        <f>'1. General information'!$R$8</f>
        <v>0</v>
      </c>
      <c r="D4631" s="182" t="s">
        <v>445</v>
      </c>
      <c r="E4631" s="183" t="s">
        <v>8967</v>
      </c>
      <c r="F4631" s="182" t="s">
        <v>8968</v>
      </c>
      <c r="G4631" s="184">
        <f>'6. Staff time'!N294</f>
        <v>0</v>
      </c>
    </row>
    <row r="4632" spans="1:7" x14ac:dyDescent="0.3">
      <c r="A4632" s="181">
        <v>4631</v>
      </c>
      <c r="B4632" s="181" t="str">
        <f t="shared" si="96"/>
        <v>0-6.28-8</v>
      </c>
      <c r="C4632" s="182">
        <f>'1. General information'!$R$8</f>
        <v>0</v>
      </c>
      <c r="D4632" s="182" t="s">
        <v>445</v>
      </c>
      <c r="E4632" s="183" t="s">
        <v>8969</v>
      </c>
      <c r="F4632" s="182" t="s">
        <v>8970</v>
      </c>
      <c r="G4632" s="184">
        <f>'6. Staff time'!N295</f>
        <v>0</v>
      </c>
    </row>
    <row r="4633" spans="1:7" x14ac:dyDescent="0.3">
      <c r="A4633" s="181">
        <v>4632</v>
      </c>
      <c r="B4633" s="181" t="str">
        <f t="shared" si="96"/>
        <v>0-6.28-9</v>
      </c>
      <c r="C4633" s="182">
        <f>'1. General information'!$R$8</f>
        <v>0</v>
      </c>
      <c r="D4633" s="182" t="s">
        <v>445</v>
      </c>
      <c r="E4633" s="183" t="s">
        <v>8971</v>
      </c>
      <c r="F4633" s="182" t="s">
        <v>8972</v>
      </c>
      <c r="G4633" s="184">
        <f>'6. Staff time'!N296</f>
        <v>0</v>
      </c>
    </row>
    <row r="4634" spans="1:7" x14ac:dyDescent="0.3">
      <c r="A4634" s="181">
        <v>4633</v>
      </c>
      <c r="B4634" s="181" t="str">
        <f t="shared" si="96"/>
        <v>0-6.28-10</v>
      </c>
      <c r="C4634" s="182">
        <f>'1. General information'!$R$8</f>
        <v>0</v>
      </c>
      <c r="D4634" s="182" t="s">
        <v>445</v>
      </c>
      <c r="E4634" s="183" t="s">
        <v>8973</v>
      </c>
      <c r="F4634" s="182" t="s">
        <v>8974</v>
      </c>
      <c r="G4634" s="184">
        <f>'6. Staff time'!N297</f>
        <v>0</v>
      </c>
    </row>
    <row r="4635" spans="1:7" x14ac:dyDescent="0.3">
      <c r="A4635" s="181">
        <v>4634</v>
      </c>
      <c r="B4635" s="181" t="str">
        <f t="shared" si="96"/>
        <v>0-6.28-11</v>
      </c>
      <c r="C4635" s="182">
        <f>'1. General information'!$R$8</f>
        <v>0</v>
      </c>
      <c r="D4635" s="182" t="s">
        <v>445</v>
      </c>
      <c r="E4635" s="183" t="s">
        <v>8975</v>
      </c>
      <c r="F4635" s="182" t="s">
        <v>8976</v>
      </c>
      <c r="G4635" s="184">
        <f>'6. Staff time'!N298</f>
        <v>0</v>
      </c>
    </row>
    <row r="4636" spans="1:7" x14ac:dyDescent="0.3">
      <c r="A4636" s="181">
        <v>4635</v>
      </c>
      <c r="B4636" s="181" t="str">
        <f t="shared" si="96"/>
        <v>0-6.28-12</v>
      </c>
      <c r="C4636" s="182">
        <f>'1. General information'!$R$8</f>
        <v>0</v>
      </c>
      <c r="D4636" s="182" t="s">
        <v>445</v>
      </c>
      <c r="E4636" s="183" t="s">
        <v>8977</v>
      </c>
      <c r="F4636" s="182" t="s">
        <v>8978</v>
      </c>
      <c r="G4636" s="184">
        <f>'6. Staff time'!N299</f>
        <v>0</v>
      </c>
    </row>
    <row r="4637" spans="1:7" x14ac:dyDescent="0.3">
      <c r="A4637" s="181">
        <v>4636</v>
      </c>
      <c r="B4637" s="181" t="str">
        <f t="shared" si="96"/>
        <v>0-6.28-13</v>
      </c>
      <c r="C4637" s="182">
        <f>'1. General information'!$R$8</f>
        <v>0</v>
      </c>
      <c r="D4637" s="182" t="s">
        <v>445</v>
      </c>
      <c r="E4637" s="183" t="s">
        <v>8979</v>
      </c>
      <c r="F4637" s="182" t="s">
        <v>8980</v>
      </c>
      <c r="G4637" s="184">
        <f>'6. Staff time'!N300</f>
        <v>0</v>
      </c>
    </row>
    <row r="4638" spans="1:7" x14ac:dyDescent="0.3">
      <c r="A4638" s="181">
        <v>4637</v>
      </c>
      <c r="B4638" s="181" t="str">
        <f t="shared" si="96"/>
        <v>0-6.28-14</v>
      </c>
      <c r="C4638" s="182">
        <f>'1. General information'!$R$8</f>
        <v>0</v>
      </c>
      <c r="D4638" s="182" t="s">
        <v>445</v>
      </c>
      <c r="E4638" s="183" t="s">
        <v>8981</v>
      </c>
      <c r="F4638" s="182" t="s">
        <v>8982</v>
      </c>
      <c r="G4638" s="184">
        <f>'6. Staff time'!N301</f>
        <v>0</v>
      </c>
    </row>
    <row r="4639" spans="1:7" x14ac:dyDescent="0.3">
      <c r="A4639" s="181">
        <v>4638</v>
      </c>
      <c r="B4639" s="181" t="str">
        <f t="shared" si="96"/>
        <v>0-6.28-15</v>
      </c>
      <c r="C4639" s="182">
        <f>'1. General information'!$R$8</f>
        <v>0</v>
      </c>
      <c r="D4639" s="182" t="s">
        <v>445</v>
      </c>
      <c r="E4639" s="183" t="s">
        <v>8983</v>
      </c>
      <c r="F4639" s="182" t="s">
        <v>8984</v>
      </c>
      <c r="G4639" s="184">
        <f>'6. Staff time'!N302</f>
        <v>0</v>
      </c>
    </row>
    <row r="4640" spans="1:7" x14ac:dyDescent="0.3">
      <c r="A4640" s="181">
        <v>4639</v>
      </c>
      <c r="B4640" s="181" t="str">
        <f t="shared" si="96"/>
        <v>0-6.28-16</v>
      </c>
      <c r="C4640" s="182">
        <f>'1. General information'!$R$8</f>
        <v>0</v>
      </c>
      <c r="D4640" s="182" t="s">
        <v>445</v>
      </c>
      <c r="E4640" s="183" t="s">
        <v>8985</v>
      </c>
      <c r="F4640" s="182" t="s">
        <v>8986</v>
      </c>
      <c r="G4640" s="184">
        <f>'6. Staff time'!N303</f>
        <v>0</v>
      </c>
    </row>
    <row r="4641" spans="1:7" x14ac:dyDescent="0.3">
      <c r="A4641" s="181">
        <v>4640</v>
      </c>
      <c r="B4641" s="181" t="str">
        <f t="shared" si="96"/>
        <v>0-6.28-17</v>
      </c>
      <c r="C4641" s="182">
        <f>'1. General information'!$R$8</f>
        <v>0</v>
      </c>
      <c r="D4641" s="182" t="s">
        <v>445</v>
      </c>
      <c r="E4641" s="183" t="s">
        <v>8987</v>
      </c>
      <c r="F4641" s="182" t="s">
        <v>8988</v>
      </c>
      <c r="G4641" s="184">
        <f>'6. Staff time'!N304</f>
        <v>0</v>
      </c>
    </row>
    <row r="4642" spans="1:7" x14ac:dyDescent="0.3">
      <c r="A4642" s="181">
        <v>4641</v>
      </c>
      <c r="B4642" s="181" t="str">
        <f t="shared" si="96"/>
        <v>0-6.28-18</v>
      </c>
      <c r="C4642" s="182">
        <f>'1. General information'!$R$8</f>
        <v>0</v>
      </c>
      <c r="D4642" s="182" t="s">
        <v>445</v>
      </c>
      <c r="E4642" s="183" t="s">
        <v>8989</v>
      </c>
      <c r="F4642" s="182" t="s">
        <v>8990</v>
      </c>
      <c r="G4642" s="184">
        <f>'6. Staff time'!N305</f>
        <v>0</v>
      </c>
    </row>
    <row r="4643" spans="1:7" x14ac:dyDescent="0.3">
      <c r="A4643" s="181">
        <v>4642</v>
      </c>
      <c r="B4643" s="181" t="str">
        <f t="shared" si="96"/>
        <v>0-6.28-19</v>
      </c>
      <c r="C4643" s="182">
        <f>'1. General information'!$R$8</f>
        <v>0</v>
      </c>
      <c r="D4643" s="182" t="s">
        <v>445</v>
      </c>
      <c r="E4643" s="183" t="s">
        <v>8991</v>
      </c>
      <c r="F4643" s="182" t="s">
        <v>8992</v>
      </c>
      <c r="G4643" s="184">
        <f>'6. Staff time'!N306</f>
        <v>0</v>
      </c>
    </row>
    <row r="4644" spans="1:7" x14ac:dyDescent="0.3">
      <c r="A4644" s="181">
        <v>4643</v>
      </c>
      <c r="B4644" s="181" t="str">
        <f t="shared" si="96"/>
        <v>0-6.28-20</v>
      </c>
      <c r="C4644" s="182">
        <f>'1. General information'!$R$8</f>
        <v>0</v>
      </c>
      <c r="D4644" s="182" t="s">
        <v>445</v>
      </c>
      <c r="E4644" s="183" t="s">
        <v>8993</v>
      </c>
      <c r="F4644" s="182" t="s">
        <v>8994</v>
      </c>
      <c r="G4644" s="184">
        <f>'6. Staff time'!N307</f>
        <v>0</v>
      </c>
    </row>
    <row r="4645" spans="1:7" x14ac:dyDescent="0.3">
      <c r="A4645" s="181">
        <v>4644</v>
      </c>
      <c r="B4645" s="181" t="str">
        <f t="shared" si="96"/>
        <v>0-6.28-21</v>
      </c>
      <c r="C4645" s="182">
        <f>'1. General information'!$R$8</f>
        <v>0</v>
      </c>
      <c r="D4645" s="182" t="s">
        <v>445</v>
      </c>
      <c r="E4645" s="183" t="s">
        <v>8995</v>
      </c>
      <c r="F4645" s="182" t="s">
        <v>8996</v>
      </c>
      <c r="G4645" s="184">
        <f>'6. Staff time'!N308</f>
        <v>0</v>
      </c>
    </row>
    <row r="4646" spans="1:7" x14ac:dyDescent="0.3">
      <c r="A4646" s="181">
        <v>4645</v>
      </c>
      <c r="B4646" s="181" t="str">
        <f t="shared" si="96"/>
        <v>0-6.28-22</v>
      </c>
      <c r="C4646" s="182">
        <f>'1. General information'!$R$8</f>
        <v>0</v>
      </c>
      <c r="D4646" s="182" t="s">
        <v>445</v>
      </c>
      <c r="E4646" s="183" t="s">
        <v>8997</v>
      </c>
      <c r="F4646" s="182" t="s">
        <v>8998</v>
      </c>
      <c r="G4646" s="184">
        <f>'6. Staff time'!N309</f>
        <v>0</v>
      </c>
    </row>
    <row r="4647" spans="1:7" x14ac:dyDescent="0.3">
      <c r="A4647" s="181">
        <v>4646</v>
      </c>
      <c r="B4647" s="181" t="str">
        <f t="shared" si="96"/>
        <v>0-6.28-23</v>
      </c>
      <c r="C4647" s="182">
        <f>'1. General information'!$R$8</f>
        <v>0</v>
      </c>
      <c r="D4647" s="182" t="s">
        <v>445</v>
      </c>
      <c r="E4647" s="183" t="s">
        <v>8999</v>
      </c>
      <c r="F4647" s="182" t="s">
        <v>9000</v>
      </c>
      <c r="G4647" s="184">
        <f>'6. Staff time'!N310</f>
        <v>0</v>
      </c>
    </row>
    <row r="4648" spans="1:7" x14ac:dyDescent="0.3">
      <c r="A4648" s="181">
        <v>4647</v>
      </c>
      <c r="B4648" s="181" t="str">
        <f t="shared" si="96"/>
        <v>0-6.28-24</v>
      </c>
      <c r="C4648" s="182">
        <f>'1. General information'!$R$8</f>
        <v>0</v>
      </c>
      <c r="D4648" s="182" t="s">
        <v>445</v>
      </c>
      <c r="E4648" s="183" t="s">
        <v>9001</v>
      </c>
      <c r="F4648" s="182" t="s">
        <v>9002</v>
      </c>
      <c r="G4648" s="184">
        <f>'6. Staff time'!N311</f>
        <v>0</v>
      </c>
    </row>
    <row r="4649" spans="1:7" x14ac:dyDescent="0.3">
      <c r="A4649" s="181">
        <v>4648</v>
      </c>
      <c r="B4649" s="181" t="str">
        <f t="shared" si="96"/>
        <v>0-6.28-25</v>
      </c>
      <c r="C4649" s="182">
        <f>'1. General information'!$R$8</f>
        <v>0</v>
      </c>
      <c r="D4649" s="182" t="s">
        <v>445</v>
      </c>
      <c r="E4649" s="183" t="s">
        <v>9003</v>
      </c>
      <c r="F4649" s="182" t="s">
        <v>9004</v>
      </c>
      <c r="G4649" s="184">
        <f>'6. Staff time'!N312</f>
        <v>0</v>
      </c>
    </row>
    <row r="4650" spans="1:7" x14ac:dyDescent="0.3">
      <c r="A4650" s="181">
        <v>4649</v>
      </c>
      <c r="B4650" s="181" t="str">
        <f t="shared" si="96"/>
        <v>0-6.28-26</v>
      </c>
      <c r="C4650" s="182">
        <f>'1. General information'!$R$8</f>
        <v>0</v>
      </c>
      <c r="D4650" s="182" t="s">
        <v>445</v>
      </c>
      <c r="E4650" s="183" t="s">
        <v>9005</v>
      </c>
      <c r="F4650" s="182" t="s">
        <v>9006</v>
      </c>
      <c r="G4650" s="184">
        <f>'6. Staff time'!N313</f>
        <v>0</v>
      </c>
    </row>
    <row r="4651" spans="1:7" x14ac:dyDescent="0.3">
      <c r="A4651" s="181">
        <v>4650</v>
      </c>
      <c r="B4651" s="181" t="str">
        <f t="shared" si="96"/>
        <v>0-6.28-27</v>
      </c>
      <c r="C4651" s="182">
        <f>'1. General information'!$R$8</f>
        <v>0</v>
      </c>
      <c r="D4651" s="182" t="s">
        <v>445</v>
      </c>
      <c r="E4651" s="183" t="s">
        <v>9007</v>
      </c>
      <c r="F4651" s="182" t="s">
        <v>9008</v>
      </c>
      <c r="G4651" s="184">
        <f>'6. Staff time'!N314</f>
        <v>0</v>
      </c>
    </row>
    <row r="4652" spans="1:7" x14ac:dyDescent="0.3">
      <c r="A4652" s="181">
        <v>4651</v>
      </c>
      <c r="B4652" s="181" t="str">
        <f t="shared" si="96"/>
        <v>0-6.28-28</v>
      </c>
      <c r="C4652" s="182">
        <f>'1. General information'!$R$8</f>
        <v>0</v>
      </c>
      <c r="D4652" s="182" t="s">
        <v>445</v>
      </c>
      <c r="E4652" s="183" t="s">
        <v>9009</v>
      </c>
      <c r="F4652" s="182" t="s">
        <v>9010</v>
      </c>
      <c r="G4652" s="184">
        <f>'6. Staff time'!N315</f>
        <v>0</v>
      </c>
    </row>
    <row r="4653" spans="1:7" x14ac:dyDescent="0.3">
      <c r="A4653" s="181">
        <v>4652</v>
      </c>
      <c r="B4653" s="181" t="str">
        <f t="shared" si="96"/>
        <v>0-6.28-29</v>
      </c>
      <c r="C4653" s="182">
        <f>'1. General information'!$R$8</f>
        <v>0</v>
      </c>
      <c r="D4653" s="182" t="s">
        <v>445</v>
      </c>
      <c r="E4653" s="183" t="s">
        <v>9011</v>
      </c>
      <c r="F4653" s="182" t="s">
        <v>9012</v>
      </c>
      <c r="G4653" s="184">
        <f>'6. Staff time'!N316</f>
        <v>0</v>
      </c>
    </row>
    <row r="4654" spans="1:7" x14ac:dyDescent="0.3">
      <c r="A4654" s="181">
        <v>4653</v>
      </c>
      <c r="B4654" s="181" t="str">
        <f t="shared" si="96"/>
        <v>0-6.28-30</v>
      </c>
      <c r="C4654" s="182">
        <f>'1. General information'!$R$8</f>
        <v>0</v>
      </c>
      <c r="D4654" s="182" t="s">
        <v>445</v>
      </c>
      <c r="E4654" s="183" t="s">
        <v>9013</v>
      </c>
      <c r="F4654" s="182" t="s">
        <v>9014</v>
      </c>
      <c r="G4654" s="184">
        <f>'6. Staff time'!N317</f>
        <v>0</v>
      </c>
    </row>
    <row r="4655" spans="1:7" x14ac:dyDescent="0.3">
      <c r="A4655" s="181">
        <v>4654</v>
      </c>
      <c r="B4655" s="181" t="str">
        <f t="shared" si="96"/>
        <v>0-6.28-31</v>
      </c>
      <c r="C4655" s="182">
        <f>'1. General information'!$R$8</f>
        <v>0</v>
      </c>
      <c r="D4655" s="182" t="s">
        <v>445</v>
      </c>
      <c r="E4655" s="183" t="s">
        <v>9015</v>
      </c>
      <c r="F4655" s="182" t="s">
        <v>9016</v>
      </c>
      <c r="G4655" s="184">
        <f>'6. Staff time'!N318</f>
        <v>0</v>
      </c>
    </row>
    <row r="4656" spans="1:7" x14ac:dyDescent="0.3">
      <c r="A4656" s="181">
        <v>4655</v>
      </c>
      <c r="B4656" s="181" t="str">
        <f t="shared" si="96"/>
        <v>0-6.28-32</v>
      </c>
      <c r="C4656" s="182">
        <f>'1. General information'!$R$8</f>
        <v>0</v>
      </c>
      <c r="D4656" s="182" t="s">
        <v>445</v>
      </c>
      <c r="E4656" s="183" t="s">
        <v>9017</v>
      </c>
      <c r="F4656" s="182" t="s">
        <v>9018</v>
      </c>
      <c r="G4656" s="184">
        <f>'6. Staff time'!N319</f>
        <v>0</v>
      </c>
    </row>
    <row r="4657" spans="1:7" x14ac:dyDescent="0.3">
      <c r="A4657" s="181">
        <v>4656</v>
      </c>
      <c r="B4657" s="181" t="str">
        <f t="shared" si="96"/>
        <v>0-6.28-33</v>
      </c>
      <c r="C4657" s="182">
        <f>'1. General information'!$R$8</f>
        <v>0</v>
      </c>
      <c r="D4657" s="182" t="s">
        <v>445</v>
      </c>
      <c r="E4657" s="183" t="s">
        <v>9019</v>
      </c>
      <c r="F4657" s="182" t="s">
        <v>9020</v>
      </c>
      <c r="G4657" s="184">
        <f>'6. Staff time'!N320</f>
        <v>0</v>
      </c>
    </row>
    <row r="4658" spans="1:7" x14ac:dyDescent="0.3">
      <c r="A4658" s="181">
        <v>4657</v>
      </c>
      <c r="B4658" s="181" t="str">
        <f t="shared" si="96"/>
        <v>0-6.28-34</v>
      </c>
      <c r="C4658" s="182">
        <f>'1. General information'!$R$8</f>
        <v>0</v>
      </c>
      <c r="D4658" s="182" t="s">
        <v>445</v>
      </c>
      <c r="E4658" s="183" t="s">
        <v>9021</v>
      </c>
      <c r="F4658" s="182" t="s">
        <v>9022</v>
      </c>
      <c r="G4658" s="184">
        <f>'6. Staff time'!N321</f>
        <v>0</v>
      </c>
    </row>
    <row r="4659" spans="1:7" x14ac:dyDescent="0.3">
      <c r="A4659" s="181">
        <v>4658</v>
      </c>
      <c r="B4659" s="181" t="str">
        <f t="shared" si="96"/>
        <v>0-6.28-35</v>
      </c>
      <c r="C4659" s="182">
        <f>'1. General information'!$R$8</f>
        <v>0</v>
      </c>
      <c r="D4659" s="182" t="s">
        <v>445</v>
      </c>
      <c r="E4659" s="183" t="s">
        <v>9023</v>
      </c>
      <c r="F4659" s="182" t="s">
        <v>9024</v>
      </c>
      <c r="G4659" s="184">
        <f>'6. Staff time'!N322</f>
        <v>0</v>
      </c>
    </row>
    <row r="4660" spans="1:7" x14ac:dyDescent="0.3">
      <c r="A4660" s="181">
        <v>4659</v>
      </c>
      <c r="B4660" s="181" t="str">
        <f t="shared" ref="B4660:B4723" si="97">CONCATENATE(LEFT(C4660,2),"-",E4660)</f>
        <v>0-6.28-36</v>
      </c>
      <c r="C4660" s="182">
        <f>'1. General information'!$R$8</f>
        <v>0</v>
      </c>
      <c r="D4660" s="182" t="s">
        <v>445</v>
      </c>
      <c r="E4660" s="183" t="s">
        <v>9025</v>
      </c>
      <c r="F4660" s="182" t="s">
        <v>9026</v>
      </c>
      <c r="G4660" s="184">
        <f>'6. Staff time'!N323</f>
        <v>0</v>
      </c>
    </row>
    <row r="4661" spans="1:7" x14ac:dyDescent="0.3">
      <c r="A4661" s="181">
        <v>4660</v>
      </c>
      <c r="B4661" s="181" t="str">
        <f t="shared" si="97"/>
        <v>0-6.28-37</v>
      </c>
      <c r="C4661" s="182">
        <f>'1. General information'!$R$8</f>
        <v>0</v>
      </c>
      <c r="D4661" s="182" t="s">
        <v>445</v>
      </c>
      <c r="E4661" s="183" t="s">
        <v>9027</v>
      </c>
      <c r="F4661" s="182" t="s">
        <v>9028</v>
      </c>
      <c r="G4661" s="184">
        <f>'6. Staff time'!N324</f>
        <v>0</v>
      </c>
    </row>
    <row r="4662" spans="1:7" x14ac:dyDescent="0.3">
      <c r="A4662" s="181">
        <v>4661</v>
      </c>
      <c r="B4662" s="181" t="str">
        <f t="shared" si="97"/>
        <v>0-6.28-38</v>
      </c>
      <c r="C4662" s="182">
        <f>'1. General information'!$R$8</f>
        <v>0</v>
      </c>
      <c r="D4662" s="182" t="s">
        <v>445</v>
      </c>
      <c r="E4662" s="183" t="s">
        <v>9029</v>
      </c>
      <c r="F4662" s="182" t="s">
        <v>9030</v>
      </c>
      <c r="G4662" s="184">
        <f>'6. Staff time'!N325</f>
        <v>0</v>
      </c>
    </row>
    <row r="4663" spans="1:7" x14ac:dyDescent="0.3">
      <c r="A4663" s="181">
        <v>4662</v>
      </c>
      <c r="B4663" s="181" t="str">
        <f t="shared" si="97"/>
        <v>0-6.28-39</v>
      </c>
      <c r="C4663" s="182">
        <f>'1. General information'!$R$8</f>
        <v>0</v>
      </c>
      <c r="D4663" s="182" t="s">
        <v>445</v>
      </c>
      <c r="E4663" s="183" t="s">
        <v>9031</v>
      </c>
      <c r="F4663" s="182" t="s">
        <v>9032</v>
      </c>
      <c r="G4663" s="184">
        <f>'6. Staff time'!N326</f>
        <v>0</v>
      </c>
    </row>
    <row r="4664" spans="1:7" x14ac:dyDescent="0.3">
      <c r="A4664" s="181">
        <v>4663</v>
      </c>
      <c r="B4664" s="181" t="str">
        <f t="shared" si="97"/>
        <v>0-6.28-40</v>
      </c>
      <c r="C4664" s="182">
        <f>'1. General information'!$R$8</f>
        <v>0</v>
      </c>
      <c r="D4664" s="182" t="s">
        <v>445</v>
      </c>
      <c r="E4664" s="183" t="s">
        <v>9033</v>
      </c>
      <c r="F4664" s="182" t="s">
        <v>9034</v>
      </c>
      <c r="G4664" s="184">
        <f>'6. Staff time'!N327</f>
        <v>0</v>
      </c>
    </row>
    <row r="4665" spans="1:7" x14ac:dyDescent="0.3">
      <c r="A4665" s="181">
        <v>4664</v>
      </c>
      <c r="B4665" s="181" t="str">
        <f t="shared" si="97"/>
        <v>0-6.28-41</v>
      </c>
      <c r="C4665" s="182">
        <f>'1. General information'!$R$8</f>
        <v>0</v>
      </c>
      <c r="D4665" s="182" t="s">
        <v>445</v>
      </c>
      <c r="E4665" s="183" t="s">
        <v>9035</v>
      </c>
      <c r="F4665" s="182" t="s">
        <v>9036</v>
      </c>
      <c r="G4665" s="184">
        <f>'6. Staff time'!N328</f>
        <v>0</v>
      </c>
    </row>
    <row r="4666" spans="1:7" x14ac:dyDescent="0.3">
      <c r="A4666" s="181">
        <v>4665</v>
      </c>
      <c r="B4666" s="181" t="str">
        <f t="shared" si="97"/>
        <v>0-6.28-42</v>
      </c>
      <c r="C4666" s="182">
        <f>'1. General information'!$R$8</f>
        <v>0</v>
      </c>
      <c r="D4666" s="182" t="s">
        <v>445</v>
      </c>
      <c r="E4666" s="183" t="s">
        <v>9037</v>
      </c>
      <c r="F4666" s="182" t="s">
        <v>9038</v>
      </c>
      <c r="G4666" s="184">
        <f>'6. Staff time'!N329</f>
        <v>0</v>
      </c>
    </row>
    <row r="4667" spans="1:7" x14ac:dyDescent="0.3">
      <c r="A4667" s="181">
        <v>4666</v>
      </c>
      <c r="B4667" s="181" t="str">
        <f t="shared" si="97"/>
        <v>0-6.28-43</v>
      </c>
      <c r="C4667" s="182">
        <f>'1. General information'!$R$8</f>
        <v>0</v>
      </c>
      <c r="D4667" s="182" t="s">
        <v>445</v>
      </c>
      <c r="E4667" s="183" t="s">
        <v>9039</v>
      </c>
      <c r="F4667" s="182" t="s">
        <v>9040</v>
      </c>
      <c r="G4667" s="184">
        <f>'6. Staff time'!N330</f>
        <v>0</v>
      </c>
    </row>
    <row r="4668" spans="1:7" x14ac:dyDescent="0.3">
      <c r="A4668" s="181">
        <v>4667</v>
      </c>
      <c r="B4668" s="181" t="str">
        <f t="shared" si="97"/>
        <v>0-6.28-44</v>
      </c>
      <c r="C4668" s="182">
        <f>'1. General information'!$R$8</f>
        <v>0</v>
      </c>
      <c r="D4668" s="182" t="s">
        <v>445</v>
      </c>
      <c r="E4668" s="183" t="s">
        <v>9041</v>
      </c>
      <c r="F4668" s="182" t="s">
        <v>9042</v>
      </c>
      <c r="G4668" s="184">
        <f>'6. Staff time'!N331</f>
        <v>0</v>
      </c>
    </row>
    <row r="4669" spans="1:7" x14ac:dyDescent="0.3">
      <c r="A4669" s="181">
        <v>4668</v>
      </c>
      <c r="B4669" s="181" t="str">
        <f t="shared" si="97"/>
        <v>0-6.28-45</v>
      </c>
      <c r="C4669" s="182">
        <f>'1. General information'!$R$8</f>
        <v>0</v>
      </c>
      <c r="D4669" s="182" t="s">
        <v>445</v>
      </c>
      <c r="E4669" s="183" t="s">
        <v>9043</v>
      </c>
      <c r="F4669" s="182" t="s">
        <v>9044</v>
      </c>
      <c r="G4669" s="184">
        <f>'6. Staff time'!N332</f>
        <v>0</v>
      </c>
    </row>
    <row r="4670" spans="1:7" x14ac:dyDescent="0.3">
      <c r="A4670" s="181">
        <v>4669</v>
      </c>
      <c r="B4670" s="181" t="str">
        <f t="shared" si="97"/>
        <v>0-6.28-46</v>
      </c>
      <c r="C4670" s="182">
        <f>'1. General information'!$R$8</f>
        <v>0</v>
      </c>
      <c r="D4670" s="182" t="s">
        <v>445</v>
      </c>
      <c r="E4670" s="183" t="s">
        <v>9045</v>
      </c>
      <c r="F4670" s="182" t="s">
        <v>9046</v>
      </c>
      <c r="G4670" s="184">
        <f>'6. Staff time'!N333</f>
        <v>0</v>
      </c>
    </row>
    <row r="4671" spans="1:7" x14ac:dyDescent="0.3">
      <c r="A4671" s="181">
        <v>4670</v>
      </c>
      <c r="B4671" s="181" t="str">
        <f t="shared" si="97"/>
        <v>0-6.28-47</v>
      </c>
      <c r="C4671" s="182">
        <f>'1. General information'!$R$8</f>
        <v>0</v>
      </c>
      <c r="D4671" s="182" t="s">
        <v>445</v>
      </c>
      <c r="E4671" s="183" t="s">
        <v>9047</v>
      </c>
      <c r="F4671" s="182" t="s">
        <v>9048</v>
      </c>
      <c r="G4671" s="184">
        <f>'6. Staff time'!N334</f>
        <v>0</v>
      </c>
    </row>
    <row r="4672" spans="1:7" x14ac:dyDescent="0.3">
      <c r="A4672" s="181">
        <v>4671</v>
      </c>
      <c r="B4672" s="181" t="str">
        <f t="shared" si="97"/>
        <v>0-6.28-48</v>
      </c>
      <c r="C4672" s="182">
        <f>'1. General information'!$R$8</f>
        <v>0</v>
      </c>
      <c r="D4672" s="182" t="s">
        <v>445</v>
      </c>
      <c r="E4672" s="183" t="s">
        <v>9049</v>
      </c>
      <c r="F4672" s="182" t="s">
        <v>9050</v>
      </c>
      <c r="G4672" s="184">
        <f>'6. Staff time'!N335</f>
        <v>0</v>
      </c>
    </row>
    <row r="4673" spans="1:7" x14ac:dyDescent="0.3">
      <c r="A4673" s="181">
        <v>4672</v>
      </c>
      <c r="B4673" s="181" t="str">
        <f t="shared" si="97"/>
        <v>0-6.28-49</v>
      </c>
      <c r="C4673" s="182">
        <f>'1. General information'!$R$8</f>
        <v>0</v>
      </c>
      <c r="D4673" s="182" t="s">
        <v>445</v>
      </c>
      <c r="E4673" s="183" t="s">
        <v>9051</v>
      </c>
      <c r="F4673" s="182" t="s">
        <v>9052</v>
      </c>
      <c r="G4673" s="184">
        <f>'6. Staff time'!N336</f>
        <v>0</v>
      </c>
    </row>
    <row r="4674" spans="1:7" x14ac:dyDescent="0.3">
      <c r="A4674" s="181">
        <v>4673</v>
      </c>
      <c r="B4674" s="181" t="str">
        <f t="shared" si="97"/>
        <v>0-6.28-50</v>
      </c>
      <c r="C4674" s="182">
        <f>'1. General information'!$R$8</f>
        <v>0</v>
      </c>
      <c r="D4674" s="182" t="s">
        <v>445</v>
      </c>
      <c r="E4674" s="183" t="s">
        <v>9053</v>
      </c>
      <c r="F4674" s="182" t="s">
        <v>9054</v>
      </c>
      <c r="G4674" s="184">
        <f>'6. Staff time'!N337</f>
        <v>0</v>
      </c>
    </row>
    <row r="4675" spans="1:7" x14ac:dyDescent="0.3">
      <c r="A4675" s="181">
        <v>4674</v>
      </c>
      <c r="B4675" s="181" t="str">
        <f t="shared" si="97"/>
        <v>0-6.28-51</v>
      </c>
      <c r="C4675" s="182">
        <f>'1. General information'!$R$8</f>
        <v>0</v>
      </c>
      <c r="D4675" s="182" t="s">
        <v>445</v>
      </c>
      <c r="E4675" s="183" t="s">
        <v>9055</v>
      </c>
      <c r="F4675" s="182" t="s">
        <v>9056</v>
      </c>
      <c r="G4675" s="184">
        <f>'6. Staff time'!N338</f>
        <v>0</v>
      </c>
    </row>
    <row r="4676" spans="1:7" x14ac:dyDescent="0.3">
      <c r="A4676" s="181">
        <v>4675</v>
      </c>
      <c r="B4676" s="181" t="str">
        <f t="shared" si="97"/>
        <v>0-6.28-52</v>
      </c>
      <c r="C4676" s="182">
        <f>'1. General information'!$R$8</f>
        <v>0</v>
      </c>
      <c r="D4676" s="182" t="s">
        <v>445</v>
      </c>
      <c r="E4676" s="183" t="s">
        <v>9057</v>
      </c>
      <c r="F4676" s="182" t="s">
        <v>9058</v>
      </c>
      <c r="G4676" s="184">
        <f>'6. Staff time'!N339</f>
        <v>0</v>
      </c>
    </row>
    <row r="4677" spans="1:7" x14ac:dyDescent="0.3">
      <c r="A4677" s="181">
        <v>4676</v>
      </c>
      <c r="B4677" s="181" t="str">
        <f t="shared" si="97"/>
        <v>0-6.28-53</v>
      </c>
      <c r="C4677" s="182">
        <f>'1. General information'!$R$8</f>
        <v>0</v>
      </c>
      <c r="D4677" s="182" t="s">
        <v>445</v>
      </c>
      <c r="E4677" s="183" t="s">
        <v>9059</v>
      </c>
      <c r="F4677" s="182" t="s">
        <v>9060</v>
      </c>
      <c r="G4677" s="184">
        <f>'6. Staff time'!N340</f>
        <v>0</v>
      </c>
    </row>
    <row r="4678" spans="1:7" x14ac:dyDescent="0.3">
      <c r="A4678" s="181">
        <v>4677</v>
      </c>
      <c r="B4678" s="181" t="str">
        <f t="shared" si="97"/>
        <v>0-6.28-54</v>
      </c>
      <c r="C4678" s="182">
        <f>'1. General information'!$R$8</f>
        <v>0</v>
      </c>
      <c r="D4678" s="182" t="s">
        <v>445</v>
      </c>
      <c r="E4678" s="183" t="s">
        <v>9061</v>
      </c>
      <c r="F4678" s="182" t="s">
        <v>9062</v>
      </c>
      <c r="G4678" s="184">
        <f>'6. Staff time'!N341</f>
        <v>0</v>
      </c>
    </row>
    <row r="4679" spans="1:7" x14ac:dyDescent="0.3">
      <c r="A4679" s="181">
        <v>4678</v>
      </c>
      <c r="B4679" s="181" t="str">
        <f t="shared" si="97"/>
        <v>0-6.28-55</v>
      </c>
      <c r="C4679" s="182">
        <f>'1. General information'!$R$8</f>
        <v>0</v>
      </c>
      <c r="D4679" s="182" t="s">
        <v>445</v>
      </c>
      <c r="E4679" s="183" t="s">
        <v>9063</v>
      </c>
      <c r="F4679" s="182" t="s">
        <v>9064</v>
      </c>
      <c r="G4679" s="184">
        <f>'6. Staff time'!N342</f>
        <v>0</v>
      </c>
    </row>
    <row r="4680" spans="1:7" x14ac:dyDescent="0.3">
      <c r="A4680" s="181">
        <v>4679</v>
      </c>
      <c r="B4680" s="181" t="str">
        <f t="shared" si="97"/>
        <v>0-6.28-56</v>
      </c>
      <c r="C4680" s="182">
        <f>'1. General information'!$R$8</f>
        <v>0</v>
      </c>
      <c r="D4680" s="182" t="s">
        <v>445</v>
      </c>
      <c r="E4680" s="183" t="s">
        <v>9065</v>
      </c>
      <c r="F4680" s="182" t="s">
        <v>9066</v>
      </c>
      <c r="G4680" s="184">
        <f>'6. Staff time'!N343</f>
        <v>0</v>
      </c>
    </row>
    <row r="4681" spans="1:7" x14ac:dyDescent="0.3">
      <c r="A4681" s="181">
        <v>4680</v>
      </c>
      <c r="B4681" s="181" t="str">
        <f t="shared" si="97"/>
        <v>0-6.28-57</v>
      </c>
      <c r="C4681" s="182">
        <f>'1. General information'!$R$8</f>
        <v>0</v>
      </c>
      <c r="D4681" s="182" t="s">
        <v>445</v>
      </c>
      <c r="E4681" s="183" t="s">
        <v>9067</v>
      </c>
      <c r="F4681" s="182" t="s">
        <v>9068</v>
      </c>
      <c r="G4681" s="184">
        <f>'6. Staff time'!N344</f>
        <v>0</v>
      </c>
    </row>
    <row r="4682" spans="1:7" x14ac:dyDescent="0.3">
      <c r="A4682" s="181">
        <v>4681</v>
      </c>
      <c r="B4682" s="181" t="str">
        <f t="shared" si="97"/>
        <v>0-6.28-58</v>
      </c>
      <c r="C4682" s="182">
        <f>'1. General information'!$R$8</f>
        <v>0</v>
      </c>
      <c r="D4682" s="182" t="s">
        <v>445</v>
      </c>
      <c r="E4682" s="183" t="s">
        <v>9069</v>
      </c>
      <c r="F4682" s="182" t="s">
        <v>9070</v>
      </c>
      <c r="G4682" s="184">
        <f>'6. Staff time'!N345</f>
        <v>0</v>
      </c>
    </row>
    <row r="4683" spans="1:7" x14ac:dyDescent="0.3">
      <c r="A4683" s="181">
        <v>4682</v>
      </c>
      <c r="B4683" s="181" t="str">
        <f t="shared" si="97"/>
        <v>0-6.28-59</v>
      </c>
      <c r="C4683" s="182">
        <f>'1. General information'!$R$8</f>
        <v>0</v>
      </c>
      <c r="D4683" s="182" t="s">
        <v>445</v>
      </c>
      <c r="E4683" s="183" t="s">
        <v>9071</v>
      </c>
      <c r="F4683" s="182" t="s">
        <v>9072</v>
      </c>
      <c r="G4683" s="184">
        <f>'6. Staff time'!N346</f>
        <v>0</v>
      </c>
    </row>
    <row r="4684" spans="1:7" x14ac:dyDescent="0.3">
      <c r="A4684" s="181">
        <v>4683</v>
      </c>
      <c r="B4684" s="181" t="str">
        <f t="shared" si="97"/>
        <v>0-6.28-60</v>
      </c>
      <c r="C4684" s="182">
        <f>'1. General information'!$R$8</f>
        <v>0</v>
      </c>
      <c r="D4684" s="182" t="s">
        <v>445</v>
      </c>
      <c r="E4684" s="183" t="s">
        <v>9073</v>
      </c>
      <c r="F4684" s="182" t="s">
        <v>9074</v>
      </c>
      <c r="G4684" s="184">
        <f>'6. Staff time'!N347</f>
        <v>0</v>
      </c>
    </row>
    <row r="4685" spans="1:7" x14ac:dyDescent="0.3">
      <c r="A4685" s="181">
        <v>4684</v>
      </c>
      <c r="B4685" s="181" t="str">
        <f t="shared" si="97"/>
        <v>0-6.28-61</v>
      </c>
      <c r="C4685" s="182">
        <f>'1. General information'!$R$8</f>
        <v>0</v>
      </c>
      <c r="D4685" s="182" t="s">
        <v>445</v>
      </c>
      <c r="E4685" s="183" t="s">
        <v>9075</v>
      </c>
      <c r="F4685" s="182" t="s">
        <v>9076</v>
      </c>
      <c r="G4685" s="184">
        <f>'6. Staff time'!N348</f>
        <v>0</v>
      </c>
    </row>
    <row r="4686" spans="1:7" x14ac:dyDescent="0.3">
      <c r="A4686" s="181">
        <v>4685</v>
      </c>
      <c r="B4686" s="181" t="str">
        <f t="shared" si="97"/>
        <v>0-6.28-62</v>
      </c>
      <c r="C4686" s="182">
        <f>'1. General information'!$R$8</f>
        <v>0</v>
      </c>
      <c r="D4686" s="182" t="s">
        <v>445</v>
      </c>
      <c r="E4686" s="183" t="s">
        <v>9077</v>
      </c>
      <c r="F4686" s="182" t="s">
        <v>9078</v>
      </c>
      <c r="G4686" s="184">
        <f>'6. Staff time'!N349</f>
        <v>0</v>
      </c>
    </row>
    <row r="4687" spans="1:7" x14ac:dyDescent="0.3">
      <c r="A4687" s="181">
        <v>4686</v>
      </c>
      <c r="B4687" s="181" t="str">
        <f t="shared" si="97"/>
        <v>0-6.28-63</v>
      </c>
      <c r="C4687" s="182">
        <f>'1. General information'!$R$8</f>
        <v>0</v>
      </c>
      <c r="D4687" s="182" t="s">
        <v>445</v>
      </c>
      <c r="E4687" s="183" t="s">
        <v>9079</v>
      </c>
      <c r="F4687" s="182" t="s">
        <v>9080</v>
      </c>
      <c r="G4687" s="184">
        <f>'6. Staff time'!N350</f>
        <v>0</v>
      </c>
    </row>
    <row r="4688" spans="1:7" x14ac:dyDescent="0.3">
      <c r="A4688" s="181">
        <v>4687</v>
      </c>
      <c r="B4688" s="181" t="str">
        <f t="shared" si="97"/>
        <v>0-6.28-64</v>
      </c>
      <c r="C4688" s="182">
        <f>'1. General information'!$R$8</f>
        <v>0</v>
      </c>
      <c r="D4688" s="182" t="s">
        <v>445</v>
      </c>
      <c r="E4688" s="183" t="s">
        <v>9081</v>
      </c>
      <c r="F4688" s="182" t="s">
        <v>9082</v>
      </c>
      <c r="G4688" s="184">
        <f>'6. Staff time'!N351</f>
        <v>0</v>
      </c>
    </row>
    <row r="4689" spans="1:7" x14ac:dyDescent="0.3">
      <c r="A4689" s="181">
        <v>4688</v>
      </c>
      <c r="B4689" s="181" t="str">
        <f t="shared" si="97"/>
        <v>0-6.28-65</v>
      </c>
      <c r="C4689" s="182">
        <f>'1. General information'!$R$8</f>
        <v>0</v>
      </c>
      <c r="D4689" s="182" t="s">
        <v>445</v>
      </c>
      <c r="E4689" s="183" t="s">
        <v>9083</v>
      </c>
      <c r="F4689" s="182" t="s">
        <v>9084</v>
      </c>
      <c r="G4689" s="184">
        <f>'6. Staff time'!N352</f>
        <v>0</v>
      </c>
    </row>
    <row r="4690" spans="1:7" x14ac:dyDescent="0.3">
      <c r="A4690" s="181">
        <v>4689</v>
      </c>
      <c r="B4690" s="181" t="str">
        <f t="shared" si="97"/>
        <v>0-6.28-66</v>
      </c>
      <c r="C4690" s="182">
        <f>'1. General information'!$R$8</f>
        <v>0</v>
      </c>
      <c r="D4690" s="182" t="s">
        <v>445</v>
      </c>
      <c r="E4690" s="183" t="s">
        <v>9085</v>
      </c>
      <c r="F4690" s="182" t="s">
        <v>9086</v>
      </c>
      <c r="G4690" s="184">
        <f>'6. Staff time'!N353</f>
        <v>0</v>
      </c>
    </row>
    <row r="4691" spans="1:7" x14ac:dyDescent="0.3">
      <c r="A4691" s="181">
        <v>4690</v>
      </c>
      <c r="B4691" s="181" t="str">
        <f t="shared" si="97"/>
        <v>0-6.28-67</v>
      </c>
      <c r="C4691" s="182">
        <f>'1. General information'!$R$8</f>
        <v>0</v>
      </c>
      <c r="D4691" s="182" t="s">
        <v>445</v>
      </c>
      <c r="E4691" s="183" t="s">
        <v>9087</v>
      </c>
      <c r="F4691" s="182" t="s">
        <v>9088</v>
      </c>
      <c r="G4691" s="184">
        <f>'6. Staff time'!N354</f>
        <v>0</v>
      </c>
    </row>
    <row r="4692" spans="1:7" x14ac:dyDescent="0.3">
      <c r="A4692" s="181">
        <v>4691</v>
      </c>
      <c r="B4692" s="181" t="str">
        <f t="shared" si="97"/>
        <v>0-6.28-68</v>
      </c>
      <c r="C4692" s="182">
        <f>'1. General information'!$R$8</f>
        <v>0</v>
      </c>
      <c r="D4692" s="182" t="s">
        <v>445</v>
      </c>
      <c r="E4692" s="183" t="s">
        <v>9089</v>
      </c>
      <c r="F4692" s="182" t="s">
        <v>9090</v>
      </c>
      <c r="G4692" s="184">
        <f>'6. Staff time'!N355</f>
        <v>0</v>
      </c>
    </row>
    <row r="4693" spans="1:7" x14ac:dyDescent="0.3">
      <c r="A4693" s="181">
        <v>4692</v>
      </c>
      <c r="B4693" s="181" t="str">
        <f t="shared" si="97"/>
        <v>0-6.28-69</v>
      </c>
      <c r="C4693" s="182">
        <f>'1. General information'!$R$8</f>
        <v>0</v>
      </c>
      <c r="D4693" s="182" t="s">
        <v>445</v>
      </c>
      <c r="E4693" s="183" t="s">
        <v>9091</v>
      </c>
      <c r="F4693" s="182" t="s">
        <v>9092</v>
      </c>
      <c r="G4693" s="184">
        <f>'6. Staff time'!N356</f>
        <v>0</v>
      </c>
    </row>
    <row r="4694" spans="1:7" x14ac:dyDescent="0.3">
      <c r="A4694" s="181">
        <v>4693</v>
      </c>
      <c r="B4694" s="181" t="str">
        <f t="shared" si="97"/>
        <v>0-6.28-70</v>
      </c>
      <c r="C4694" s="182">
        <f>'1. General information'!$R$8</f>
        <v>0</v>
      </c>
      <c r="D4694" s="182" t="s">
        <v>445</v>
      </c>
      <c r="E4694" s="183" t="s">
        <v>9093</v>
      </c>
      <c r="F4694" s="182" t="s">
        <v>9094</v>
      </c>
      <c r="G4694" s="184">
        <f>'6. Staff time'!N357</f>
        <v>0</v>
      </c>
    </row>
    <row r="4695" spans="1:7" x14ac:dyDescent="0.3">
      <c r="A4695" s="181">
        <v>4694</v>
      </c>
      <c r="B4695" s="181" t="str">
        <f t="shared" si="97"/>
        <v>0-6.28-71</v>
      </c>
      <c r="C4695" s="182">
        <f>'1. General information'!$R$8</f>
        <v>0</v>
      </c>
      <c r="D4695" s="182" t="s">
        <v>445</v>
      </c>
      <c r="E4695" s="183" t="s">
        <v>9095</v>
      </c>
      <c r="F4695" s="182" t="s">
        <v>9096</v>
      </c>
      <c r="G4695" s="184">
        <f>'6. Staff time'!N358</f>
        <v>0</v>
      </c>
    </row>
    <row r="4696" spans="1:7" x14ac:dyDescent="0.3">
      <c r="A4696" s="181">
        <v>4695</v>
      </c>
      <c r="B4696" s="181" t="str">
        <f t="shared" si="97"/>
        <v>0-6.28-72</v>
      </c>
      <c r="C4696" s="182">
        <f>'1. General information'!$R$8</f>
        <v>0</v>
      </c>
      <c r="D4696" s="182" t="s">
        <v>445</v>
      </c>
      <c r="E4696" s="183" t="s">
        <v>9097</v>
      </c>
      <c r="F4696" s="182" t="s">
        <v>9098</v>
      </c>
      <c r="G4696" s="184">
        <f>'6. Staff time'!N359</f>
        <v>0</v>
      </c>
    </row>
    <row r="4697" spans="1:7" x14ac:dyDescent="0.3">
      <c r="A4697" s="181">
        <v>4696</v>
      </c>
      <c r="B4697" s="181" t="str">
        <f t="shared" si="97"/>
        <v>0-6.28-73</v>
      </c>
      <c r="C4697" s="182">
        <f>'1. General information'!$R$8</f>
        <v>0</v>
      </c>
      <c r="D4697" s="182" t="s">
        <v>445</v>
      </c>
      <c r="E4697" s="183" t="s">
        <v>9099</v>
      </c>
      <c r="F4697" s="182" t="s">
        <v>9100</v>
      </c>
      <c r="G4697" s="184">
        <f>'6. Staff time'!N360</f>
        <v>0</v>
      </c>
    </row>
    <row r="4698" spans="1:7" x14ac:dyDescent="0.3">
      <c r="A4698" s="181">
        <v>4697</v>
      </c>
      <c r="B4698" s="181" t="str">
        <f t="shared" si="97"/>
        <v>0-6.28-74</v>
      </c>
      <c r="C4698" s="182">
        <f>'1. General information'!$R$8</f>
        <v>0</v>
      </c>
      <c r="D4698" s="182" t="s">
        <v>445</v>
      </c>
      <c r="E4698" s="183" t="s">
        <v>9101</v>
      </c>
      <c r="F4698" s="182" t="s">
        <v>9102</v>
      </c>
      <c r="G4698" s="184">
        <f>'6. Staff time'!N361</f>
        <v>0</v>
      </c>
    </row>
    <row r="4699" spans="1:7" x14ac:dyDescent="0.3">
      <c r="A4699" s="181">
        <v>4698</v>
      </c>
      <c r="B4699" s="181" t="str">
        <f t="shared" si="97"/>
        <v>0-6.28-75</v>
      </c>
      <c r="C4699" s="182">
        <f>'1. General information'!$R$8</f>
        <v>0</v>
      </c>
      <c r="D4699" s="182" t="s">
        <v>445</v>
      </c>
      <c r="E4699" s="183" t="s">
        <v>9103</v>
      </c>
      <c r="F4699" s="182" t="s">
        <v>9104</v>
      </c>
      <c r="G4699" s="184">
        <f>'6. Staff time'!N362</f>
        <v>0</v>
      </c>
    </row>
    <row r="4700" spans="1:7" x14ac:dyDescent="0.3">
      <c r="A4700" s="181">
        <v>4699</v>
      </c>
      <c r="B4700" s="181" t="str">
        <f t="shared" si="97"/>
        <v>0-6.28-76</v>
      </c>
      <c r="C4700" s="182">
        <f>'1. General information'!$R$8</f>
        <v>0</v>
      </c>
      <c r="D4700" s="182" t="s">
        <v>445</v>
      </c>
      <c r="E4700" s="183" t="s">
        <v>9105</v>
      </c>
      <c r="F4700" s="182" t="s">
        <v>9106</v>
      </c>
      <c r="G4700" s="184">
        <f>'6. Staff time'!N363</f>
        <v>0</v>
      </c>
    </row>
    <row r="4701" spans="1:7" x14ac:dyDescent="0.3">
      <c r="A4701" s="181">
        <v>4700</v>
      </c>
      <c r="B4701" s="181" t="str">
        <f t="shared" si="97"/>
        <v>0-6.28-77</v>
      </c>
      <c r="C4701" s="182">
        <f>'1. General information'!$R$8</f>
        <v>0</v>
      </c>
      <c r="D4701" s="182" t="s">
        <v>445</v>
      </c>
      <c r="E4701" s="183" t="s">
        <v>9107</v>
      </c>
      <c r="F4701" s="182" t="s">
        <v>9108</v>
      </c>
      <c r="G4701" s="184">
        <f>'6. Staff time'!N364</f>
        <v>0</v>
      </c>
    </row>
    <row r="4702" spans="1:7" x14ac:dyDescent="0.3">
      <c r="A4702" s="181">
        <v>4701</v>
      </c>
      <c r="B4702" s="181" t="str">
        <f t="shared" si="97"/>
        <v>0-6.28-78</v>
      </c>
      <c r="C4702" s="182">
        <f>'1. General information'!$R$8</f>
        <v>0</v>
      </c>
      <c r="D4702" s="182" t="s">
        <v>445</v>
      </c>
      <c r="E4702" s="183" t="s">
        <v>9109</v>
      </c>
      <c r="F4702" s="182" t="s">
        <v>9110</v>
      </c>
      <c r="G4702" s="184">
        <f>'6. Staff time'!N365</f>
        <v>0</v>
      </c>
    </row>
    <row r="4703" spans="1:7" x14ac:dyDescent="0.3">
      <c r="A4703" s="181">
        <v>4702</v>
      </c>
      <c r="B4703" s="181" t="str">
        <f t="shared" si="97"/>
        <v>0-6.28-79</v>
      </c>
      <c r="C4703" s="182">
        <f>'1. General information'!$R$8</f>
        <v>0</v>
      </c>
      <c r="D4703" s="182" t="s">
        <v>445</v>
      </c>
      <c r="E4703" s="183" t="s">
        <v>9111</v>
      </c>
      <c r="F4703" s="182" t="s">
        <v>9112</v>
      </c>
      <c r="G4703" s="184">
        <f>'6. Staff time'!N366</f>
        <v>0</v>
      </c>
    </row>
    <row r="4704" spans="1:7" x14ac:dyDescent="0.3">
      <c r="A4704" s="181">
        <v>4703</v>
      </c>
      <c r="B4704" s="181" t="str">
        <f t="shared" si="97"/>
        <v>0-6.28-80</v>
      </c>
      <c r="C4704" s="182">
        <f>'1. General information'!$R$8</f>
        <v>0</v>
      </c>
      <c r="D4704" s="182" t="s">
        <v>445</v>
      </c>
      <c r="E4704" s="183" t="s">
        <v>9113</v>
      </c>
      <c r="F4704" s="182" t="s">
        <v>9114</v>
      </c>
      <c r="G4704" s="184">
        <f>'6. Staff time'!N367</f>
        <v>0</v>
      </c>
    </row>
    <row r="4705" spans="1:7" x14ac:dyDescent="0.3">
      <c r="A4705" s="181">
        <v>4704</v>
      </c>
      <c r="B4705" s="181" t="str">
        <f t="shared" si="97"/>
        <v>0-6.28-81</v>
      </c>
      <c r="C4705" s="182">
        <f>'1. General information'!$R$8</f>
        <v>0</v>
      </c>
      <c r="D4705" s="182" t="s">
        <v>445</v>
      </c>
      <c r="E4705" s="183" t="s">
        <v>9115</v>
      </c>
      <c r="F4705" s="182" t="s">
        <v>9116</v>
      </c>
      <c r="G4705" s="184">
        <f>'6. Staff time'!N368</f>
        <v>0</v>
      </c>
    </row>
    <row r="4706" spans="1:7" x14ac:dyDescent="0.3">
      <c r="A4706" s="181">
        <v>4705</v>
      </c>
      <c r="B4706" s="181" t="str">
        <f t="shared" si="97"/>
        <v>0-6.28-82</v>
      </c>
      <c r="C4706" s="182">
        <f>'1. General information'!$R$8</f>
        <v>0</v>
      </c>
      <c r="D4706" s="182" t="s">
        <v>445</v>
      </c>
      <c r="E4706" s="183" t="s">
        <v>9117</v>
      </c>
      <c r="F4706" s="182" t="s">
        <v>9118</v>
      </c>
      <c r="G4706" s="184">
        <f>'6. Staff time'!N369</f>
        <v>0</v>
      </c>
    </row>
    <row r="4707" spans="1:7" x14ac:dyDescent="0.3">
      <c r="A4707" s="181">
        <v>4706</v>
      </c>
      <c r="B4707" s="181" t="str">
        <f t="shared" si="97"/>
        <v>0-6.28-83</v>
      </c>
      <c r="C4707" s="182">
        <f>'1. General information'!$R$8</f>
        <v>0</v>
      </c>
      <c r="D4707" s="182" t="s">
        <v>445</v>
      </c>
      <c r="E4707" s="183" t="s">
        <v>9119</v>
      </c>
      <c r="F4707" s="182" t="s">
        <v>9120</v>
      </c>
      <c r="G4707" s="184">
        <f>'6. Staff time'!N370</f>
        <v>0</v>
      </c>
    </row>
    <row r="4708" spans="1:7" x14ac:dyDescent="0.3">
      <c r="A4708" s="181">
        <v>4707</v>
      </c>
      <c r="B4708" s="181" t="str">
        <f t="shared" si="97"/>
        <v>0-6.28-84</v>
      </c>
      <c r="C4708" s="182">
        <f>'1. General information'!$R$8</f>
        <v>0</v>
      </c>
      <c r="D4708" s="182" t="s">
        <v>445</v>
      </c>
      <c r="E4708" s="183" t="s">
        <v>9121</v>
      </c>
      <c r="F4708" s="182" t="s">
        <v>9122</v>
      </c>
      <c r="G4708" s="184">
        <f>'6. Staff time'!N371</f>
        <v>0</v>
      </c>
    </row>
    <row r="4709" spans="1:7" x14ac:dyDescent="0.3">
      <c r="A4709" s="181">
        <v>4708</v>
      </c>
      <c r="B4709" s="181" t="str">
        <f t="shared" si="97"/>
        <v>0-6.28-85</v>
      </c>
      <c r="C4709" s="182">
        <f>'1. General information'!$R$8</f>
        <v>0</v>
      </c>
      <c r="D4709" s="182" t="s">
        <v>445</v>
      </c>
      <c r="E4709" s="183" t="s">
        <v>9123</v>
      </c>
      <c r="F4709" s="182" t="s">
        <v>9124</v>
      </c>
      <c r="G4709" s="184">
        <f>'6. Staff time'!N372</f>
        <v>0</v>
      </c>
    </row>
    <row r="4710" spans="1:7" x14ac:dyDescent="0.3">
      <c r="A4710" s="181">
        <v>4709</v>
      </c>
      <c r="B4710" s="181" t="str">
        <f t="shared" si="97"/>
        <v>0-6.28-86</v>
      </c>
      <c r="C4710" s="182">
        <f>'1. General information'!$R$8</f>
        <v>0</v>
      </c>
      <c r="D4710" s="182" t="s">
        <v>445</v>
      </c>
      <c r="E4710" s="183" t="s">
        <v>9125</v>
      </c>
      <c r="F4710" s="182" t="s">
        <v>9126</v>
      </c>
      <c r="G4710" s="184">
        <f>'6. Staff time'!N373</f>
        <v>0</v>
      </c>
    </row>
    <row r="4711" spans="1:7" x14ac:dyDescent="0.3">
      <c r="A4711" s="181">
        <v>4710</v>
      </c>
      <c r="B4711" s="181" t="str">
        <f t="shared" si="97"/>
        <v>0-6.28-87</v>
      </c>
      <c r="C4711" s="182">
        <f>'1. General information'!$R$8</f>
        <v>0</v>
      </c>
      <c r="D4711" s="182" t="s">
        <v>445</v>
      </c>
      <c r="E4711" s="183" t="s">
        <v>9127</v>
      </c>
      <c r="F4711" s="182" t="s">
        <v>9128</v>
      </c>
      <c r="G4711" s="184">
        <f>'6. Staff time'!N374</f>
        <v>0</v>
      </c>
    </row>
    <row r="4712" spans="1:7" x14ac:dyDescent="0.3">
      <c r="A4712" s="181">
        <v>4711</v>
      </c>
      <c r="B4712" s="181" t="str">
        <f t="shared" si="97"/>
        <v>0-6.28-88</v>
      </c>
      <c r="C4712" s="182">
        <f>'1. General information'!$R$8</f>
        <v>0</v>
      </c>
      <c r="D4712" s="182" t="s">
        <v>445</v>
      </c>
      <c r="E4712" s="183" t="s">
        <v>9129</v>
      </c>
      <c r="F4712" s="182" t="s">
        <v>9130</v>
      </c>
      <c r="G4712" s="184">
        <f>'6. Staff time'!N375</f>
        <v>0</v>
      </c>
    </row>
    <row r="4713" spans="1:7" x14ac:dyDescent="0.3">
      <c r="A4713" s="181">
        <v>4712</v>
      </c>
      <c r="B4713" s="181" t="str">
        <f t="shared" si="97"/>
        <v>0-6.28-89</v>
      </c>
      <c r="C4713" s="182">
        <f>'1. General information'!$R$8</f>
        <v>0</v>
      </c>
      <c r="D4713" s="182" t="s">
        <v>445</v>
      </c>
      <c r="E4713" s="183" t="s">
        <v>9131</v>
      </c>
      <c r="F4713" s="182" t="s">
        <v>9132</v>
      </c>
      <c r="G4713" s="184">
        <f>'6. Staff time'!N376</f>
        <v>0</v>
      </c>
    </row>
    <row r="4714" spans="1:7" x14ac:dyDescent="0.3">
      <c r="A4714" s="181">
        <v>4713</v>
      </c>
      <c r="B4714" s="181" t="str">
        <f t="shared" si="97"/>
        <v>0-6.28-90</v>
      </c>
      <c r="C4714" s="182">
        <f>'1. General information'!$R$8</f>
        <v>0</v>
      </c>
      <c r="D4714" s="182" t="s">
        <v>445</v>
      </c>
      <c r="E4714" s="183" t="s">
        <v>9133</v>
      </c>
      <c r="F4714" s="182" t="s">
        <v>9134</v>
      </c>
      <c r="G4714" s="184">
        <f>'6. Staff time'!N377</f>
        <v>0</v>
      </c>
    </row>
    <row r="4715" spans="1:7" x14ac:dyDescent="0.3">
      <c r="A4715" s="181">
        <v>4714</v>
      </c>
      <c r="B4715" s="181" t="str">
        <f t="shared" si="97"/>
        <v>0-6.28-91</v>
      </c>
      <c r="C4715" s="182">
        <f>'1. General information'!$R$8</f>
        <v>0</v>
      </c>
      <c r="D4715" s="182" t="s">
        <v>445</v>
      </c>
      <c r="E4715" s="183" t="s">
        <v>9135</v>
      </c>
      <c r="F4715" s="182" t="s">
        <v>9136</v>
      </c>
      <c r="G4715" s="184">
        <f>'6. Staff time'!N378</f>
        <v>0</v>
      </c>
    </row>
    <row r="4716" spans="1:7" x14ac:dyDescent="0.3">
      <c r="A4716" s="181">
        <v>4715</v>
      </c>
      <c r="B4716" s="181" t="str">
        <f t="shared" si="97"/>
        <v>0-6.28-92</v>
      </c>
      <c r="C4716" s="182">
        <f>'1. General information'!$R$8</f>
        <v>0</v>
      </c>
      <c r="D4716" s="182" t="s">
        <v>445</v>
      </c>
      <c r="E4716" s="183" t="s">
        <v>9137</v>
      </c>
      <c r="F4716" s="182" t="s">
        <v>9138</v>
      </c>
      <c r="G4716" s="184">
        <f>'6. Staff time'!N379</f>
        <v>0</v>
      </c>
    </row>
    <row r="4717" spans="1:7" x14ac:dyDescent="0.3">
      <c r="A4717" s="181">
        <v>4716</v>
      </c>
      <c r="B4717" s="181" t="str">
        <f t="shared" si="97"/>
        <v>0-6.28-93</v>
      </c>
      <c r="C4717" s="182">
        <f>'1. General information'!$R$8</f>
        <v>0</v>
      </c>
      <c r="D4717" s="182" t="s">
        <v>445</v>
      </c>
      <c r="E4717" s="183" t="s">
        <v>9139</v>
      </c>
      <c r="F4717" s="182" t="s">
        <v>9140</v>
      </c>
      <c r="G4717" s="184">
        <f>'6. Staff time'!N380</f>
        <v>0</v>
      </c>
    </row>
    <row r="4718" spans="1:7" x14ac:dyDescent="0.3">
      <c r="A4718" s="181">
        <v>4717</v>
      </c>
      <c r="B4718" s="181" t="str">
        <f t="shared" si="97"/>
        <v>0-6.28-94</v>
      </c>
      <c r="C4718" s="182">
        <f>'1. General information'!$R$8</f>
        <v>0</v>
      </c>
      <c r="D4718" s="182" t="s">
        <v>445</v>
      </c>
      <c r="E4718" s="183" t="s">
        <v>9141</v>
      </c>
      <c r="F4718" s="182" t="s">
        <v>9142</v>
      </c>
      <c r="G4718" s="184">
        <f>'6. Staff time'!N381</f>
        <v>0</v>
      </c>
    </row>
    <row r="4719" spans="1:7" x14ac:dyDescent="0.3">
      <c r="A4719" s="181">
        <v>4718</v>
      </c>
      <c r="B4719" s="181" t="str">
        <f t="shared" si="97"/>
        <v>0-6.28-95</v>
      </c>
      <c r="C4719" s="182">
        <f>'1. General information'!$R$8</f>
        <v>0</v>
      </c>
      <c r="D4719" s="182" t="s">
        <v>445</v>
      </c>
      <c r="E4719" s="183" t="s">
        <v>9143</v>
      </c>
      <c r="F4719" s="182" t="s">
        <v>9144</v>
      </c>
      <c r="G4719" s="184">
        <f>'6. Staff time'!N382</f>
        <v>0</v>
      </c>
    </row>
    <row r="4720" spans="1:7" x14ac:dyDescent="0.3">
      <c r="A4720" s="181">
        <v>4719</v>
      </c>
      <c r="B4720" s="181" t="str">
        <f t="shared" si="97"/>
        <v>0-6.28-96</v>
      </c>
      <c r="C4720" s="182">
        <f>'1. General information'!$R$8</f>
        <v>0</v>
      </c>
      <c r="D4720" s="182" t="s">
        <v>445</v>
      </c>
      <c r="E4720" s="183" t="s">
        <v>9145</v>
      </c>
      <c r="F4720" s="182" t="s">
        <v>9146</v>
      </c>
      <c r="G4720" s="184">
        <f>'6. Staff time'!N383</f>
        <v>0</v>
      </c>
    </row>
    <row r="4721" spans="1:7" x14ac:dyDescent="0.3">
      <c r="A4721" s="181">
        <v>4720</v>
      </c>
      <c r="B4721" s="181" t="str">
        <f t="shared" si="97"/>
        <v>0-6.28-97</v>
      </c>
      <c r="C4721" s="182">
        <f>'1. General information'!$R$8</f>
        <v>0</v>
      </c>
      <c r="D4721" s="182" t="s">
        <v>445</v>
      </c>
      <c r="E4721" s="183" t="s">
        <v>9147</v>
      </c>
      <c r="F4721" s="182" t="s">
        <v>9148</v>
      </c>
      <c r="G4721" s="184">
        <f>'6. Staff time'!N384</f>
        <v>0</v>
      </c>
    </row>
    <row r="4722" spans="1:7" x14ac:dyDescent="0.3">
      <c r="A4722" s="181">
        <v>4721</v>
      </c>
      <c r="B4722" s="181" t="str">
        <f t="shared" si="97"/>
        <v>0-6.28-98</v>
      </c>
      <c r="C4722" s="182">
        <f>'1. General information'!$R$8</f>
        <v>0</v>
      </c>
      <c r="D4722" s="182" t="s">
        <v>445</v>
      </c>
      <c r="E4722" s="183" t="s">
        <v>9149</v>
      </c>
      <c r="F4722" s="182" t="s">
        <v>9150</v>
      </c>
      <c r="G4722" s="184">
        <f>'6. Staff time'!N385</f>
        <v>0</v>
      </c>
    </row>
    <row r="4723" spans="1:7" x14ac:dyDescent="0.3">
      <c r="A4723" s="181">
        <v>4722</v>
      </c>
      <c r="B4723" s="181" t="str">
        <f t="shared" si="97"/>
        <v>0-6.28-99</v>
      </c>
      <c r="C4723" s="182">
        <f>'1. General information'!$R$8</f>
        <v>0</v>
      </c>
      <c r="D4723" s="182" t="s">
        <v>445</v>
      </c>
      <c r="E4723" s="183" t="s">
        <v>9151</v>
      </c>
      <c r="F4723" s="182" t="s">
        <v>9152</v>
      </c>
      <c r="G4723" s="184">
        <f>'6. Staff time'!N386</f>
        <v>0</v>
      </c>
    </row>
    <row r="4724" spans="1:7" x14ac:dyDescent="0.3">
      <c r="A4724" s="181">
        <v>4723</v>
      </c>
      <c r="B4724" s="181" t="str">
        <f t="shared" ref="B4724:B4787" si="98">CONCATENATE(LEFT(C4724,2),"-",E4724)</f>
        <v>0-6.28-100</v>
      </c>
      <c r="C4724" s="182">
        <f>'1. General information'!$R$8</f>
        <v>0</v>
      </c>
      <c r="D4724" s="182" t="s">
        <v>445</v>
      </c>
      <c r="E4724" s="183" t="s">
        <v>9153</v>
      </c>
      <c r="F4724" s="182" t="s">
        <v>9154</v>
      </c>
      <c r="G4724" s="184">
        <f>'6. Staff time'!N387</f>
        <v>0</v>
      </c>
    </row>
    <row r="4725" spans="1:7" x14ac:dyDescent="0.3">
      <c r="A4725" s="181">
        <v>4724</v>
      </c>
      <c r="B4725" s="181" t="str">
        <f t="shared" si="98"/>
        <v>0-6.28-101</v>
      </c>
      <c r="C4725" s="182">
        <f>'1. General information'!$R$8</f>
        <v>0</v>
      </c>
      <c r="D4725" s="182" t="s">
        <v>445</v>
      </c>
      <c r="E4725" s="183" t="s">
        <v>9155</v>
      </c>
      <c r="F4725" s="182" t="s">
        <v>9156</v>
      </c>
      <c r="G4725" s="184">
        <f>'6. Staff time'!N388</f>
        <v>0</v>
      </c>
    </row>
    <row r="4726" spans="1:7" x14ac:dyDescent="0.3">
      <c r="A4726" s="181">
        <v>4725</v>
      </c>
      <c r="B4726" s="181" t="str">
        <f t="shared" si="98"/>
        <v>0-6.28-102</v>
      </c>
      <c r="C4726" s="182">
        <f>'1. General information'!$R$8</f>
        <v>0</v>
      </c>
      <c r="D4726" s="182" t="s">
        <v>445</v>
      </c>
      <c r="E4726" s="183" t="s">
        <v>9157</v>
      </c>
      <c r="F4726" s="182" t="s">
        <v>9158</v>
      </c>
      <c r="G4726" s="184">
        <f>'6. Staff time'!N389</f>
        <v>0</v>
      </c>
    </row>
    <row r="4727" spans="1:7" x14ac:dyDescent="0.3">
      <c r="A4727" s="181">
        <v>4726</v>
      </c>
      <c r="B4727" s="181" t="str">
        <f t="shared" si="98"/>
        <v>0-6.28-103</v>
      </c>
      <c r="C4727" s="182">
        <f>'1. General information'!$R$8</f>
        <v>0</v>
      </c>
      <c r="D4727" s="182" t="s">
        <v>445</v>
      </c>
      <c r="E4727" s="183" t="s">
        <v>9159</v>
      </c>
      <c r="F4727" s="182" t="s">
        <v>9160</v>
      </c>
      <c r="G4727" s="184">
        <f>'6. Staff time'!N390</f>
        <v>0</v>
      </c>
    </row>
    <row r="4728" spans="1:7" x14ac:dyDescent="0.3">
      <c r="A4728" s="181">
        <v>4727</v>
      </c>
      <c r="B4728" s="181" t="str">
        <f t="shared" si="98"/>
        <v>0-6.28-104</v>
      </c>
      <c r="C4728" s="182">
        <f>'1. General information'!$R$8</f>
        <v>0</v>
      </c>
      <c r="D4728" s="182" t="s">
        <v>445</v>
      </c>
      <c r="E4728" s="183" t="s">
        <v>9161</v>
      </c>
      <c r="F4728" s="182" t="s">
        <v>9162</v>
      </c>
      <c r="G4728" s="184">
        <f>'6. Staff time'!N391</f>
        <v>0</v>
      </c>
    </row>
    <row r="4729" spans="1:7" x14ac:dyDescent="0.3">
      <c r="A4729" s="181">
        <v>4728</v>
      </c>
      <c r="B4729" s="181" t="str">
        <f t="shared" si="98"/>
        <v>0-6.28-105</v>
      </c>
      <c r="C4729" s="182">
        <f>'1. General information'!$R$8</f>
        <v>0</v>
      </c>
      <c r="D4729" s="182" t="s">
        <v>445</v>
      </c>
      <c r="E4729" s="183" t="s">
        <v>9163</v>
      </c>
      <c r="F4729" s="182" t="s">
        <v>9164</v>
      </c>
      <c r="G4729" s="184">
        <f>'6. Staff time'!N392</f>
        <v>0</v>
      </c>
    </row>
    <row r="4730" spans="1:7" x14ac:dyDescent="0.3">
      <c r="A4730" s="181">
        <v>4729</v>
      </c>
      <c r="B4730" s="181" t="str">
        <f t="shared" si="98"/>
        <v>0-6.28-106</v>
      </c>
      <c r="C4730" s="182">
        <f>'1. General information'!$R$8</f>
        <v>0</v>
      </c>
      <c r="D4730" s="182" t="s">
        <v>445</v>
      </c>
      <c r="E4730" s="183" t="s">
        <v>9165</v>
      </c>
      <c r="F4730" s="182" t="s">
        <v>9166</v>
      </c>
      <c r="G4730" s="184">
        <f>'6. Staff time'!N393</f>
        <v>0</v>
      </c>
    </row>
    <row r="4731" spans="1:7" x14ac:dyDescent="0.3">
      <c r="A4731" s="181">
        <v>4730</v>
      </c>
      <c r="B4731" s="181" t="str">
        <f t="shared" si="98"/>
        <v>0-6.28-107</v>
      </c>
      <c r="C4731" s="182">
        <f>'1. General information'!$R$8</f>
        <v>0</v>
      </c>
      <c r="D4731" s="182" t="s">
        <v>445</v>
      </c>
      <c r="E4731" s="183" t="s">
        <v>9167</v>
      </c>
      <c r="F4731" s="182" t="s">
        <v>9168</v>
      </c>
      <c r="G4731" s="184">
        <f>'6. Staff time'!N394</f>
        <v>0</v>
      </c>
    </row>
    <row r="4732" spans="1:7" x14ac:dyDescent="0.3">
      <c r="A4732" s="181">
        <v>4731</v>
      </c>
      <c r="B4732" s="181" t="str">
        <f t="shared" si="98"/>
        <v>0-6.28-108</v>
      </c>
      <c r="C4732" s="182">
        <f>'1. General information'!$R$8</f>
        <v>0</v>
      </c>
      <c r="D4732" s="182" t="s">
        <v>445</v>
      </c>
      <c r="E4732" s="183" t="s">
        <v>9169</v>
      </c>
      <c r="F4732" s="182" t="s">
        <v>9170</v>
      </c>
      <c r="G4732" s="184">
        <f>'6. Staff time'!N395</f>
        <v>0</v>
      </c>
    </row>
    <row r="4733" spans="1:7" x14ac:dyDescent="0.3">
      <c r="A4733" s="181">
        <v>4732</v>
      </c>
      <c r="B4733" s="181" t="str">
        <f t="shared" si="98"/>
        <v>0-6.28-109</v>
      </c>
      <c r="C4733" s="182">
        <f>'1. General information'!$R$8</f>
        <v>0</v>
      </c>
      <c r="D4733" s="182" t="s">
        <v>445</v>
      </c>
      <c r="E4733" s="183" t="s">
        <v>9171</v>
      </c>
      <c r="F4733" s="182" t="s">
        <v>9172</v>
      </c>
      <c r="G4733" s="184">
        <f>'6. Staff time'!N396</f>
        <v>0</v>
      </c>
    </row>
    <row r="4734" spans="1:7" x14ac:dyDescent="0.3">
      <c r="A4734" s="181">
        <v>4733</v>
      </c>
      <c r="B4734" s="181" t="str">
        <f t="shared" si="98"/>
        <v>0-6.28-110</v>
      </c>
      <c r="C4734" s="182">
        <f>'1. General information'!$R$8</f>
        <v>0</v>
      </c>
      <c r="D4734" s="182" t="s">
        <v>445</v>
      </c>
      <c r="E4734" s="183" t="s">
        <v>9173</v>
      </c>
      <c r="F4734" s="182" t="s">
        <v>9174</v>
      </c>
      <c r="G4734" s="184">
        <f>'6. Staff time'!N397</f>
        <v>0</v>
      </c>
    </row>
    <row r="4735" spans="1:7" x14ac:dyDescent="0.3">
      <c r="A4735" s="181">
        <v>4734</v>
      </c>
      <c r="B4735" s="181" t="str">
        <f t="shared" si="98"/>
        <v>0-6.28-111</v>
      </c>
      <c r="C4735" s="182">
        <f>'1. General information'!$R$8</f>
        <v>0</v>
      </c>
      <c r="D4735" s="182" t="s">
        <v>445</v>
      </c>
      <c r="E4735" s="183" t="s">
        <v>9175</v>
      </c>
      <c r="F4735" s="182" t="s">
        <v>9176</v>
      </c>
      <c r="G4735" s="184">
        <f>'6. Staff time'!N398</f>
        <v>0</v>
      </c>
    </row>
    <row r="4736" spans="1:7" x14ac:dyDescent="0.3">
      <c r="A4736" s="181">
        <v>4735</v>
      </c>
      <c r="B4736" s="181" t="str">
        <f t="shared" si="98"/>
        <v>0-6.28-112</v>
      </c>
      <c r="C4736" s="182">
        <f>'1. General information'!$R$8</f>
        <v>0</v>
      </c>
      <c r="D4736" s="182" t="s">
        <v>445</v>
      </c>
      <c r="E4736" s="183" t="s">
        <v>9177</v>
      </c>
      <c r="F4736" s="182" t="s">
        <v>9178</v>
      </c>
      <c r="G4736" s="184">
        <f>'6. Staff time'!N399</f>
        <v>0</v>
      </c>
    </row>
    <row r="4737" spans="1:7" x14ac:dyDescent="0.3">
      <c r="A4737" s="181">
        <v>4736</v>
      </c>
      <c r="B4737" s="181" t="str">
        <f t="shared" si="98"/>
        <v>0-6.28-113</v>
      </c>
      <c r="C4737" s="182">
        <f>'1. General information'!$R$8</f>
        <v>0</v>
      </c>
      <c r="D4737" s="182" t="s">
        <v>445</v>
      </c>
      <c r="E4737" s="183" t="s">
        <v>9179</v>
      </c>
      <c r="F4737" s="182" t="s">
        <v>9180</v>
      </c>
      <c r="G4737" s="184">
        <f>'6. Staff time'!N400</f>
        <v>0</v>
      </c>
    </row>
    <row r="4738" spans="1:7" x14ac:dyDescent="0.3">
      <c r="A4738" s="181">
        <v>4737</v>
      </c>
      <c r="B4738" s="181" t="str">
        <f t="shared" si="98"/>
        <v>0-6.28-114</v>
      </c>
      <c r="C4738" s="182">
        <f>'1. General information'!$R$8</f>
        <v>0</v>
      </c>
      <c r="D4738" s="182" t="s">
        <v>445</v>
      </c>
      <c r="E4738" s="183" t="s">
        <v>9181</v>
      </c>
      <c r="F4738" s="182" t="s">
        <v>9182</v>
      </c>
      <c r="G4738" s="184">
        <f>'6. Staff time'!N401</f>
        <v>0</v>
      </c>
    </row>
    <row r="4739" spans="1:7" x14ac:dyDescent="0.3">
      <c r="A4739" s="181">
        <v>4738</v>
      </c>
      <c r="B4739" s="181" t="str">
        <f t="shared" si="98"/>
        <v>0-6.28-115</v>
      </c>
      <c r="C4739" s="182">
        <f>'1. General information'!$R$8</f>
        <v>0</v>
      </c>
      <c r="D4739" s="182" t="s">
        <v>445</v>
      </c>
      <c r="E4739" s="183" t="s">
        <v>9183</v>
      </c>
      <c r="F4739" s="182" t="s">
        <v>9184</v>
      </c>
      <c r="G4739" s="184">
        <f>'6. Staff time'!N402</f>
        <v>0</v>
      </c>
    </row>
    <row r="4740" spans="1:7" x14ac:dyDescent="0.3">
      <c r="A4740" s="181">
        <v>4739</v>
      </c>
      <c r="B4740" s="181" t="str">
        <f t="shared" si="98"/>
        <v>0-6.28-116</v>
      </c>
      <c r="C4740" s="182">
        <f>'1. General information'!$R$8</f>
        <v>0</v>
      </c>
      <c r="D4740" s="182" t="s">
        <v>445</v>
      </c>
      <c r="E4740" s="183" t="s">
        <v>9185</v>
      </c>
      <c r="F4740" s="182" t="s">
        <v>9186</v>
      </c>
      <c r="G4740" s="184">
        <f>'6. Staff time'!N403</f>
        <v>0</v>
      </c>
    </row>
    <row r="4741" spans="1:7" x14ac:dyDescent="0.3">
      <c r="A4741" s="181">
        <v>4740</v>
      </c>
      <c r="B4741" s="181" t="str">
        <f t="shared" si="98"/>
        <v>0-6.28-117</v>
      </c>
      <c r="C4741" s="182">
        <f>'1. General information'!$R$8</f>
        <v>0</v>
      </c>
      <c r="D4741" s="182" t="s">
        <v>445</v>
      </c>
      <c r="E4741" s="183" t="s">
        <v>9187</v>
      </c>
      <c r="F4741" s="182" t="s">
        <v>9188</v>
      </c>
      <c r="G4741" s="184">
        <f>'6. Staff time'!N404</f>
        <v>0</v>
      </c>
    </row>
    <row r="4742" spans="1:7" x14ac:dyDescent="0.3">
      <c r="A4742" s="181">
        <v>4741</v>
      </c>
      <c r="B4742" s="181" t="str">
        <f t="shared" si="98"/>
        <v>0-6.28-118</v>
      </c>
      <c r="C4742" s="182">
        <f>'1. General information'!$R$8</f>
        <v>0</v>
      </c>
      <c r="D4742" s="182" t="s">
        <v>445</v>
      </c>
      <c r="E4742" s="183" t="s">
        <v>9189</v>
      </c>
      <c r="F4742" s="182" t="s">
        <v>9190</v>
      </c>
      <c r="G4742" s="184">
        <f>'6. Staff time'!N405</f>
        <v>0</v>
      </c>
    </row>
    <row r="4743" spans="1:7" x14ac:dyDescent="0.3">
      <c r="A4743" s="181">
        <v>4742</v>
      </c>
      <c r="B4743" s="181" t="str">
        <f t="shared" si="98"/>
        <v>0-6.28-119</v>
      </c>
      <c r="C4743" s="182">
        <f>'1. General information'!$R$8</f>
        <v>0</v>
      </c>
      <c r="D4743" s="182" t="s">
        <v>445</v>
      </c>
      <c r="E4743" s="183" t="s">
        <v>9191</v>
      </c>
      <c r="F4743" s="182" t="s">
        <v>9192</v>
      </c>
      <c r="G4743" s="184">
        <f>'6. Staff time'!N406</f>
        <v>0</v>
      </c>
    </row>
    <row r="4744" spans="1:7" x14ac:dyDescent="0.3">
      <c r="A4744" s="181">
        <v>4743</v>
      </c>
      <c r="B4744" s="181" t="str">
        <f t="shared" si="98"/>
        <v>0-6.28-120</v>
      </c>
      <c r="C4744" s="182">
        <f>'1. General information'!$R$8</f>
        <v>0</v>
      </c>
      <c r="D4744" s="182" t="s">
        <v>445</v>
      </c>
      <c r="E4744" s="183" t="s">
        <v>9193</v>
      </c>
      <c r="F4744" s="182" t="s">
        <v>9194</v>
      </c>
      <c r="G4744" s="184">
        <f>'6. Staff time'!N407</f>
        <v>0</v>
      </c>
    </row>
    <row r="4745" spans="1:7" x14ac:dyDescent="0.3">
      <c r="A4745" s="181">
        <v>4744</v>
      </c>
      <c r="B4745" s="181" t="str">
        <f t="shared" si="98"/>
        <v>0-6.28-121</v>
      </c>
      <c r="C4745" s="182">
        <f>'1. General information'!$R$8</f>
        <v>0</v>
      </c>
      <c r="D4745" s="182" t="s">
        <v>445</v>
      </c>
      <c r="E4745" s="183" t="s">
        <v>9195</v>
      </c>
      <c r="F4745" s="182" t="s">
        <v>9196</v>
      </c>
      <c r="G4745" s="184">
        <f>'6. Staff time'!N408</f>
        <v>0</v>
      </c>
    </row>
    <row r="4746" spans="1:7" x14ac:dyDescent="0.3">
      <c r="A4746" s="181">
        <v>4745</v>
      </c>
      <c r="B4746" s="181" t="str">
        <f t="shared" si="98"/>
        <v>0-6.28-122</v>
      </c>
      <c r="C4746" s="182">
        <f>'1. General information'!$R$8</f>
        <v>0</v>
      </c>
      <c r="D4746" s="182" t="s">
        <v>445</v>
      </c>
      <c r="E4746" s="183" t="s">
        <v>9197</v>
      </c>
      <c r="F4746" s="182" t="s">
        <v>9198</v>
      </c>
      <c r="G4746" s="184">
        <f>'6. Staff time'!N409</f>
        <v>0</v>
      </c>
    </row>
    <row r="4747" spans="1:7" x14ac:dyDescent="0.3">
      <c r="A4747" s="181">
        <v>4746</v>
      </c>
      <c r="B4747" s="181" t="str">
        <f t="shared" si="98"/>
        <v>0-6.28-123</v>
      </c>
      <c r="C4747" s="182">
        <f>'1. General information'!$R$8</f>
        <v>0</v>
      </c>
      <c r="D4747" s="182" t="s">
        <v>445</v>
      </c>
      <c r="E4747" s="183" t="s">
        <v>9199</v>
      </c>
      <c r="F4747" s="182" t="s">
        <v>9200</v>
      </c>
      <c r="G4747" s="184">
        <f>'6. Staff time'!N410</f>
        <v>0</v>
      </c>
    </row>
    <row r="4748" spans="1:7" x14ac:dyDescent="0.3">
      <c r="A4748" s="181">
        <v>4747</v>
      </c>
      <c r="B4748" s="181" t="str">
        <f t="shared" si="98"/>
        <v>0-6.28-124</v>
      </c>
      <c r="C4748" s="182">
        <f>'1. General information'!$R$8</f>
        <v>0</v>
      </c>
      <c r="D4748" s="182" t="s">
        <v>445</v>
      </c>
      <c r="E4748" s="183" t="s">
        <v>9201</v>
      </c>
      <c r="F4748" s="182" t="s">
        <v>9202</v>
      </c>
      <c r="G4748" s="184">
        <f>'6. Staff time'!N411</f>
        <v>0</v>
      </c>
    </row>
    <row r="4749" spans="1:7" x14ac:dyDescent="0.3">
      <c r="A4749" s="181">
        <v>4748</v>
      </c>
      <c r="B4749" s="181" t="str">
        <f t="shared" si="98"/>
        <v>0-6.28-125</v>
      </c>
      <c r="C4749" s="182">
        <f>'1. General information'!$R$8</f>
        <v>0</v>
      </c>
      <c r="D4749" s="182" t="s">
        <v>445</v>
      </c>
      <c r="E4749" s="183" t="s">
        <v>9203</v>
      </c>
      <c r="F4749" s="182" t="s">
        <v>9204</v>
      </c>
      <c r="G4749" s="184">
        <f>'6. Staff time'!N412</f>
        <v>0</v>
      </c>
    </row>
    <row r="4750" spans="1:7" x14ac:dyDescent="0.3">
      <c r="A4750" s="181">
        <v>4749</v>
      </c>
      <c r="B4750" s="181" t="str">
        <f t="shared" si="98"/>
        <v>0-6.28-126</v>
      </c>
      <c r="C4750" s="182">
        <f>'1. General information'!$R$8</f>
        <v>0</v>
      </c>
      <c r="D4750" s="182" t="s">
        <v>445</v>
      </c>
      <c r="E4750" s="183" t="s">
        <v>9205</v>
      </c>
      <c r="F4750" s="182" t="s">
        <v>9206</v>
      </c>
      <c r="G4750" s="184">
        <f>'6. Staff time'!N413</f>
        <v>0</v>
      </c>
    </row>
    <row r="4751" spans="1:7" x14ac:dyDescent="0.3">
      <c r="A4751" s="181">
        <v>4750</v>
      </c>
      <c r="B4751" s="181" t="str">
        <f t="shared" si="98"/>
        <v>0-6.28-127</v>
      </c>
      <c r="C4751" s="182">
        <f>'1. General information'!$R$8</f>
        <v>0</v>
      </c>
      <c r="D4751" s="182" t="s">
        <v>445</v>
      </c>
      <c r="E4751" s="183" t="s">
        <v>9207</v>
      </c>
      <c r="F4751" s="182" t="s">
        <v>9208</v>
      </c>
      <c r="G4751" s="184">
        <f>'6. Staff time'!N414</f>
        <v>0</v>
      </c>
    </row>
    <row r="4752" spans="1:7" x14ac:dyDescent="0.3">
      <c r="A4752" s="181">
        <v>4751</v>
      </c>
      <c r="B4752" s="181" t="str">
        <f t="shared" si="98"/>
        <v>0-6.28-128</v>
      </c>
      <c r="C4752" s="182">
        <f>'1. General information'!$R$8</f>
        <v>0</v>
      </c>
      <c r="D4752" s="182" t="s">
        <v>445</v>
      </c>
      <c r="E4752" s="183" t="s">
        <v>9209</v>
      </c>
      <c r="F4752" s="182" t="s">
        <v>9210</v>
      </c>
      <c r="G4752" s="184">
        <f>'6. Staff time'!N415</f>
        <v>0</v>
      </c>
    </row>
    <row r="4753" spans="1:7" x14ac:dyDescent="0.3">
      <c r="A4753" s="181">
        <v>4752</v>
      </c>
      <c r="B4753" s="181" t="str">
        <f t="shared" si="98"/>
        <v>0-6.28-129</v>
      </c>
      <c r="C4753" s="182">
        <f>'1. General information'!$R$8</f>
        <v>0</v>
      </c>
      <c r="D4753" s="182" t="s">
        <v>445</v>
      </c>
      <c r="E4753" s="183" t="s">
        <v>9211</v>
      </c>
      <c r="F4753" s="182" t="s">
        <v>9212</v>
      </c>
      <c r="G4753" s="184">
        <f>'6. Staff time'!N416</f>
        <v>0</v>
      </c>
    </row>
    <row r="4754" spans="1:7" x14ac:dyDescent="0.3">
      <c r="A4754" s="181">
        <v>4753</v>
      </c>
      <c r="B4754" s="181" t="str">
        <f t="shared" si="98"/>
        <v>0-6.28-130</v>
      </c>
      <c r="C4754" s="182">
        <f>'1. General information'!$R$8</f>
        <v>0</v>
      </c>
      <c r="D4754" s="182" t="s">
        <v>445</v>
      </c>
      <c r="E4754" s="183" t="s">
        <v>9213</v>
      </c>
      <c r="F4754" s="182" t="s">
        <v>9214</v>
      </c>
      <c r="G4754" s="184">
        <f>'6. Staff time'!N417</f>
        <v>0</v>
      </c>
    </row>
    <row r="4755" spans="1:7" x14ac:dyDescent="0.3">
      <c r="A4755" s="181">
        <v>4754</v>
      </c>
      <c r="B4755" s="181" t="str">
        <f t="shared" si="98"/>
        <v>0-6.29-1</v>
      </c>
      <c r="C4755" s="182">
        <f>'1. General information'!$R$8</f>
        <v>0</v>
      </c>
      <c r="D4755" s="182" t="s">
        <v>445</v>
      </c>
      <c r="E4755" s="183" t="s">
        <v>9215</v>
      </c>
      <c r="F4755" s="182" t="s">
        <v>9216</v>
      </c>
      <c r="G4755" s="184">
        <f>'6. Staff time'!P288</f>
        <v>0</v>
      </c>
    </row>
    <row r="4756" spans="1:7" x14ac:dyDescent="0.3">
      <c r="A4756" s="181">
        <v>4755</v>
      </c>
      <c r="B4756" s="181" t="str">
        <f t="shared" si="98"/>
        <v>0-6.29-2</v>
      </c>
      <c r="C4756" s="182">
        <f>'1. General information'!$R$8</f>
        <v>0</v>
      </c>
      <c r="D4756" s="182" t="s">
        <v>445</v>
      </c>
      <c r="E4756" s="183" t="s">
        <v>9217</v>
      </c>
      <c r="F4756" s="182" t="s">
        <v>9218</v>
      </c>
      <c r="G4756" s="184">
        <f>'6. Staff time'!P289</f>
        <v>0</v>
      </c>
    </row>
    <row r="4757" spans="1:7" x14ac:dyDescent="0.3">
      <c r="A4757" s="181">
        <v>4756</v>
      </c>
      <c r="B4757" s="181" t="str">
        <f t="shared" si="98"/>
        <v>0-6.29-3</v>
      </c>
      <c r="C4757" s="182">
        <f>'1. General information'!$R$8</f>
        <v>0</v>
      </c>
      <c r="D4757" s="182" t="s">
        <v>445</v>
      </c>
      <c r="E4757" s="183" t="s">
        <v>9219</v>
      </c>
      <c r="F4757" s="182" t="s">
        <v>9220</v>
      </c>
      <c r="G4757" s="184">
        <f>'6. Staff time'!P290</f>
        <v>0</v>
      </c>
    </row>
    <row r="4758" spans="1:7" x14ac:dyDescent="0.3">
      <c r="A4758" s="181">
        <v>4757</v>
      </c>
      <c r="B4758" s="181" t="str">
        <f t="shared" si="98"/>
        <v>0-6.29-4</v>
      </c>
      <c r="C4758" s="182">
        <f>'1. General information'!$R$8</f>
        <v>0</v>
      </c>
      <c r="D4758" s="182" t="s">
        <v>445</v>
      </c>
      <c r="E4758" s="183" t="s">
        <v>9221</v>
      </c>
      <c r="F4758" s="182" t="s">
        <v>9222</v>
      </c>
      <c r="G4758" s="184">
        <f>'6. Staff time'!P291</f>
        <v>0</v>
      </c>
    </row>
    <row r="4759" spans="1:7" x14ac:dyDescent="0.3">
      <c r="A4759" s="181">
        <v>4758</v>
      </c>
      <c r="B4759" s="181" t="str">
        <f t="shared" si="98"/>
        <v>0-6.29-5</v>
      </c>
      <c r="C4759" s="182">
        <f>'1. General information'!$R$8</f>
        <v>0</v>
      </c>
      <c r="D4759" s="182" t="s">
        <v>445</v>
      </c>
      <c r="E4759" s="183" t="s">
        <v>9223</v>
      </c>
      <c r="F4759" s="182" t="s">
        <v>9224</v>
      </c>
      <c r="G4759" s="184">
        <f>'6. Staff time'!P292</f>
        <v>0</v>
      </c>
    </row>
    <row r="4760" spans="1:7" x14ac:dyDescent="0.3">
      <c r="A4760" s="181">
        <v>4759</v>
      </c>
      <c r="B4760" s="181" t="str">
        <f t="shared" si="98"/>
        <v>0-6.29-6</v>
      </c>
      <c r="C4760" s="182">
        <f>'1. General information'!$R$8</f>
        <v>0</v>
      </c>
      <c r="D4760" s="182" t="s">
        <v>445</v>
      </c>
      <c r="E4760" s="183" t="s">
        <v>9225</v>
      </c>
      <c r="F4760" s="182" t="s">
        <v>9226</v>
      </c>
      <c r="G4760" s="184">
        <f>'6. Staff time'!P293</f>
        <v>0</v>
      </c>
    </row>
    <row r="4761" spans="1:7" x14ac:dyDescent="0.3">
      <c r="A4761" s="181">
        <v>4760</v>
      </c>
      <c r="B4761" s="181" t="str">
        <f t="shared" si="98"/>
        <v>0-6.29-7</v>
      </c>
      <c r="C4761" s="182">
        <f>'1. General information'!$R$8</f>
        <v>0</v>
      </c>
      <c r="D4761" s="182" t="s">
        <v>445</v>
      </c>
      <c r="E4761" s="183" t="s">
        <v>9227</v>
      </c>
      <c r="F4761" s="182" t="s">
        <v>9228</v>
      </c>
      <c r="G4761" s="184">
        <f>'6. Staff time'!P294</f>
        <v>0</v>
      </c>
    </row>
    <row r="4762" spans="1:7" x14ac:dyDescent="0.3">
      <c r="A4762" s="181">
        <v>4761</v>
      </c>
      <c r="B4762" s="181" t="str">
        <f t="shared" si="98"/>
        <v>0-6.29-8</v>
      </c>
      <c r="C4762" s="182">
        <f>'1. General information'!$R$8</f>
        <v>0</v>
      </c>
      <c r="D4762" s="182" t="s">
        <v>445</v>
      </c>
      <c r="E4762" s="183" t="s">
        <v>9229</v>
      </c>
      <c r="F4762" s="182" t="s">
        <v>9230</v>
      </c>
      <c r="G4762" s="184">
        <f>'6. Staff time'!P295</f>
        <v>0</v>
      </c>
    </row>
    <row r="4763" spans="1:7" x14ac:dyDescent="0.3">
      <c r="A4763" s="181">
        <v>4762</v>
      </c>
      <c r="B4763" s="181" t="str">
        <f t="shared" si="98"/>
        <v>0-6.29-9</v>
      </c>
      <c r="C4763" s="182">
        <f>'1. General information'!$R$8</f>
        <v>0</v>
      </c>
      <c r="D4763" s="182" t="s">
        <v>445</v>
      </c>
      <c r="E4763" s="183" t="s">
        <v>9231</v>
      </c>
      <c r="F4763" s="182" t="s">
        <v>9232</v>
      </c>
      <c r="G4763" s="184">
        <f>'6. Staff time'!P296</f>
        <v>0</v>
      </c>
    </row>
    <row r="4764" spans="1:7" x14ac:dyDescent="0.3">
      <c r="A4764" s="181">
        <v>4763</v>
      </c>
      <c r="B4764" s="181" t="str">
        <f t="shared" si="98"/>
        <v>0-6.29-10</v>
      </c>
      <c r="C4764" s="182">
        <f>'1. General information'!$R$8</f>
        <v>0</v>
      </c>
      <c r="D4764" s="182" t="s">
        <v>445</v>
      </c>
      <c r="E4764" s="183" t="s">
        <v>9233</v>
      </c>
      <c r="F4764" s="182" t="s">
        <v>9234</v>
      </c>
      <c r="G4764" s="184">
        <f>'6. Staff time'!P297</f>
        <v>0</v>
      </c>
    </row>
    <row r="4765" spans="1:7" x14ac:dyDescent="0.3">
      <c r="A4765" s="181">
        <v>4764</v>
      </c>
      <c r="B4765" s="181" t="str">
        <f t="shared" si="98"/>
        <v>0-6.29-11</v>
      </c>
      <c r="C4765" s="182">
        <f>'1. General information'!$R$8</f>
        <v>0</v>
      </c>
      <c r="D4765" s="182" t="s">
        <v>445</v>
      </c>
      <c r="E4765" s="183" t="s">
        <v>9235</v>
      </c>
      <c r="F4765" s="182" t="s">
        <v>9236</v>
      </c>
      <c r="G4765" s="184">
        <f>'6. Staff time'!P298</f>
        <v>0</v>
      </c>
    </row>
    <row r="4766" spans="1:7" x14ac:dyDescent="0.3">
      <c r="A4766" s="181">
        <v>4765</v>
      </c>
      <c r="B4766" s="181" t="str">
        <f t="shared" si="98"/>
        <v>0-6.29-12</v>
      </c>
      <c r="C4766" s="182">
        <f>'1. General information'!$R$8</f>
        <v>0</v>
      </c>
      <c r="D4766" s="182" t="s">
        <v>445</v>
      </c>
      <c r="E4766" s="183" t="s">
        <v>9237</v>
      </c>
      <c r="F4766" s="182" t="s">
        <v>9238</v>
      </c>
      <c r="G4766" s="184">
        <f>'6. Staff time'!P299</f>
        <v>0</v>
      </c>
    </row>
    <row r="4767" spans="1:7" x14ac:dyDescent="0.3">
      <c r="A4767" s="181">
        <v>4766</v>
      </c>
      <c r="B4767" s="181" t="str">
        <f t="shared" si="98"/>
        <v>0-6.29-13</v>
      </c>
      <c r="C4767" s="182">
        <f>'1. General information'!$R$8</f>
        <v>0</v>
      </c>
      <c r="D4767" s="182" t="s">
        <v>445</v>
      </c>
      <c r="E4767" s="183" t="s">
        <v>9239</v>
      </c>
      <c r="F4767" s="182" t="s">
        <v>9240</v>
      </c>
      <c r="G4767" s="184">
        <f>'6. Staff time'!P300</f>
        <v>0</v>
      </c>
    </row>
    <row r="4768" spans="1:7" x14ac:dyDescent="0.3">
      <c r="A4768" s="181">
        <v>4767</v>
      </c>
      <c r="B4768" s="181" t="str">
        <f t="shared" si="98"/>
        <v>0-6.29-14</v>
      </c>
      <c r="C4768" s="182">
        <f>'1. General information'!$R$8</f>
        <v>0</v>
      </c>
      <c r="D4768" s="182" t="s">
        <v>445</v>
      </c>
      <c r="E4768" s="183" t="s">
        <v>9241</v>
      </c>
      <c r="F4768" s="182" t="s">
        <v>9242</v>
      </c>
      <c r="G4768" s="184">
        <f>'6. Staff time'!P301</f>
        <v>0</v>
      </c>
    </row>
    <row r="4769" spans="1:7" x14ac:dyDescent="0.3">
      <c r="A4769" s="181">
        <v>4768</v>
      </c>
      <c r="B4769" s="181" t="str">
        <f t="shared" si="98"/>
        <v>0-6.29-15</v>
      </c>
      <c r="C4769" s="182">
        <f>'1. General information'!$R$8</f>
        <v>0</v>
      </c>
      <c r="D4769" s="182" t="s">
        <v>445</v>
      </c>
      <c r="E4769" s="183" t="s">
        <v>9243</v>
      </c>
      <c r="F4769" s="182" t="s">
        <v>9244</v>
      </c>
      <c r="G4769" s="184">
        <f>'6. Staff time'!P302</f>
        <v>0</v>
      </c>
    </row>
    <row r="4770" spans="1:7" x14ac:dyDescent="0.3">
      <c r="A4770" s="181">
        <v>4769</v>
      </c>
      <c r="B4770" s="181" t="str">
        <f t="shared" si="98"/>
        <v>0-6.29-16</v>
      </c>
      <c r="C4770" s="182">
        <f>'1. General information'!$R$8</f>
        <v>0</v>
      </c>
      <c r="D4770" s="182" t="s">
        <v>445</v>
      </c>
      <c r="E4770" s="183" t="s">
        <v>9245</v>
      </c>
      <c r="F4770" s="182" t="s">
        <v>9246</v>
      </c>
      <c r="G4770" s="184">
        <f>'6. Staff time'!P303</f>
        <v>0</v>
      </c>
    </row>
    <row r="4771" spans="1:7" x14ac:dyDescent="0.3">
      <c r="A4771" s="181">
        <v>4770</v>
      </c>
      <c r="B4771" s="181" t="str">
        <f t="shared" si="98"/>
        <v>0-6.29-17</v>
      </c>
      <c r="C4771" s="182">
        <f>'1. General information'!$R$8</f>
        <v>0</v>
      </c>
      <c r="D4771" s="182" t="s">
        <v>445</v>
      </c>
      <c r="E4771" s="183" t="s">
        <v>9247</v>
      </c>
      <c r="F4771" s="182" t="s">
        <v>9248</v>
      </c>
      <c r="G4771" s="184">
        <f>'6. Staff time'!P304</f>
        <v>0</v>
      </c>
    </row>
    <row r="4772" spans="1:7" x14ac:dyDescent="0.3">
      <c r="A4772" s="181">
        <v>4771</v>
      </c>
      <c r="B4772" s="181" t="str">
        <f t="shared" si="98"/>
        <v>0-6.29-18</v>
      </c>
      <c r="C4772" s="182">
        <f>'1. General information'!$R$8</f>
        <v>0</v>
      </c>
      <c r="D4772" s="182" t="s">
        <v>445</v>
      </c>
      <c r="E4772" s="183" t="s">
        <v>9249</v>
      </c>
      <c r="F4772" s="182" t="s">
        <v>9250</v>
      </c>
      <c r="G4772" s="184">
        <f>'6. Staff time'!P305</f>
        <v>0</v>
      </c>
    </row>
    <row r="4773" spans="1:7" x14ac:dyDescent="0.3">
      <c r="A4773" s="181">
        <v>4772</v>
      </c>
      <c r="B4773" s="181" t="str">
        <f t="shared" si="98"/>
        <v>0-6.29-19</v>
      </c>
      <c r="C4773" s="182">
        <f>'1. General information'!$R$8</f>
        <v>0</v>
      </c>
      <c r="D4773" s="182" t="s">
        <v>445</v>
      </c>
      <c r="E4773" s="183" t="s">
        <v>9251</v>
      </c>
      <c r="F4773" s="182" t="s">
        <v>9252</v>
      </c>
      <c r="G4773" s="184">
        <f>'6. Staff time'!P306</f>
        <v>0</v>
      </c>
    </row>
    <row r="4774" spans="1:7" x14ac:dyDescent="0.3">
      <c r="A4774" s="181">
        <v>4773</v>
      </c>
      <c r="B4774" s="181" t="str">
        <f t="shared" si="98"/>
        <v>0-6.29-20</v>
      </c>
      <c r="C4774" s="182">
        <f>'1. General information'!$R$8</f>
        <v>0</v>
      </c>
      <c r="D4774" s="182" t="s">
        <v>445</v>
      </c>
      <c r="E4774" s="183" t="s">
        <v>9253</v>
      </c>
      <c r="F4774" s="182" t="s">
        <v>9254</v>
      </c>
      <c r="G4774" s="184">
        <f>'6. Staff time'!P307</f>
        <v>0</v>
      </c>
    </row>
    <row r="4775" spans="1:7" x14ac:dyDescent="0.3">
      <c r="A4775" s="181">
        <v>4774</v>
      </c>
      <c r="B4775" s="181" t="str">
        <f t="shared" si="98"/>
        <v>0-6.29-21</v>
      </c>
      <c r="C4775" s="182">
        <f>'1. General information'!$R$8</f>
        <v>0</v>
      </c>
      <c r="D4775" s="182" t="s">
        <v>445</v>
      </c>
      <c r="E4775" s="183" t="s">
        <v>9255</v>
      </c>
      <c r="F4775" s="182" t="s">
        <v>9256</v>
      </c>
      <c r="G4775" s="184">
        <f>'6. Staff time'!P308</f>
        <v>0</v>
      </c>
    </row>
    <row r="4776" spans="1:7" x14ac:dyDescent="0.3">
      <c r="A4776" s="181">
        <v>4775</v>
      </c>
      <c r="B4776" s="181" t="str">
        <f t="shared" si="98"/>
        <v>0-6.29-22</v>
      </c>
      <c r="C4776" s="182">
        <f>'1. General information'!$R$8</f>
        <v>0</v>
      </c>
      <c r="D4776" s="182" t="s">
        <v>445</v>
      </c>
      <c r="E4776" s="183" t="s">
        <v>9257</v>
      </c>
      <c r="F4776" s="182" t="s">
        <v>9258</v>
      </c>
      <c r="G4776" s="184">
        <f>'6. Staff time'!P309</f>
        <v>0</v>
      </c>
    </row>
    <row r="4777" spans="1:7" x14ac:dyDescent="0.3">
      <c r="A4777" s="181">
        <v>4776</v>
      </c>
      <c r="B4777" s="181" t="str">
        <f t="shared" si="98"/>
        <v>0-6.29-23</v>
      </c>
      <c r="C4777" s="182">
        <f>'1. General information'!$R$8</f>
        <v>0</v>
      </c>
      <c r="D4777" s="182" t="s">
        <v>445</v>
      </c>
      <c r="E4777" s="183" t="s">
        <v>9259</v>
      </c>
      <c r="F4777" s="182" t="s">
        <v>9260</v>
      </c>
      <c r="G4777" s="184">
        <f>'6. Staff time'!P310</f>
        <v>0</v>
      </c>
    </row>
    <row r="4778" spans="1:7" x14ac:dyDescent="0.3">
      <c r="A4778" s="181">
        <v>4777</v>
      </c>
      <c r="B4778" s="181" t="str">
        <f t="shared" si="98"/>
        <v>0-6.29-24</v>
      </c>
      <c r="C4778" s="182">
        <f>'1. General information'!$R$8</f>
        <v>0</v>
      </c>
      <c r="D4778" s="182" t="s">
        <v>445</v>
      </c>
      <c r="E4778" s="183" t="s">
        <v>9261</v>
      </c>
      <c r="F4778" s="182" t="s">
        <v>9262</v>
      </c>
      <c r="G4778" s="184">
        <f>'6. Staff time'!P311</f>
        <v>0</v>
      </c>
    </row>
    <row r="4779" spans="1:7" x14ac:dyDescent="0.3">
      <c r="A4779" s="181">
        <v>4778</v>
      </c>
      <c r="B4779" s="181" t="str">
        <f t="shared" si="98"/>
        <v>0-6.29-25</v>
      </c>
      <c r="C4779" s="182">
        <f>'1. General information'!$R$8</f>
        <v>0</v>
      </c>
      <c r="D4779" s="182" t="s">
        <v>445</v>
      </c>
      <c r="E4779" s="183" t="s">
        <v>9263</v>
      </c>
      <c r="F4779" s="182" t="s">
        <v>9264</v>
      </c>
      <c r="G4779" s="184">
        <f>'6. Staff time'!P312</f>
        <v>0</v>
      </c>
    </row>
    <row r="4780" spans="1:7" x14ac:dyDescent="0.3">
      <c r="A4780" s="181">
        <v>4779</v>
      </c>
      <c r="B4780" s="181" t="str">
        <f t="shared" si="98"/>
        <v>0-6.29-26</v>
      </c>
      <c r="C4780" s="182">
        <f>'1. General information'!$R$8</f>
        <v>0</v>
      </c>
      <c r="D4780" s="182" t="s">
        <v>445</v>
      </c>
      <c r="E4780" s="183" t="s">
        <v>9265</v>
      </c>
      <c r="F4780" s="182" t="s">
        <v>9266</v>
      </c>
      <c r="G4780" s="184">
        <f>'6. Staff time'!P313</f>
        <v>0</v>
      </c>
    </row>
    <row r="4781" spans="1:7" x14ac:dyDescent="0.3">
      <c r="A4781" s="181">
        <v>4780</v>
      </c>
      <c r="B4781" s="181" t="str">
        <f t="shared" si="98"/>
        <v>0-6.29-27</v>
      </c>
      <c r="C4781" s="182">
        <f>'1. General information'!$R$8</f>
        <v>0</v>
      </c>
      <c r="D4781" s="182" t="s">
        <v>445</v>
      </c>
      <c r="E4781" s="183" t="s">
        <v>9267</v>
      </c>
      <c r="F4781" s="182" t="s">
        <v>9268</v>
      </c>
      <c r="G4781" s="184">
        <f>'6. Staff time'!P314</f>
        <v>0</v>
      </c>
    </row>
    <row r="4782" spans="1:7" x14ac:dyDescent="0.3">
      <c r="A4782" s="181">
        <v>4781</v>
      </c>
      <c r="B4782" s="181" t="str">
        <f t="shared" si="98"/>
        <v>0-6.29-28</v>
      </c>
      <c r="C4782" s="182">
        <f>'1. General information'!$R$8</f>
        <v>0</v>
      </c>
      <c r="D4782" s="182" t="s">
        <v>445</v>
      </c>
      <c r="E4782" s="183" t="s">
        <v>9269</v>
      </c>
      <c r="F4782" s="182" t="s">
        <v>9270</v>
      </c>
      <c r="G4782" s="184">
        <f>'6. Staff time'!P315</f>
        <v>0</v>
      </c>
    </row>
    <row r="4783" spans="1:7" x14ac:dyDescent="0.3">
      <c r="A4783" s="181">
        <v>4782</v>
      </c>
      <c r="B4783" s="181" t="str">
        <f t="shared" si="98"/>
        <v>0-6.29-29</v>
      </c>
      <c r="C4783" s="182">
        <f>'1. General information'!$R$8</f>
        <v>0</v>
      </c>
      <c r="D4783" s="182" t="s">
        <v>445</v>
      </c>
      <c r="E4783" s="183" t="s">
        <v>9271</v>
      </c>
      <c r="F4783" s="182" t="s">
        <v>9272</v>
      </c>
      <c r="G4783" s="184">
        <f>'6. Staff time'!P316</f>
        <v>0</v>
      </c>
    </row>
    <row r="4784" spans="1:7" x14ac:dyDescent="0.3">
      <c r="A4784" s="181">
        <v>4783</v>
      </c>
      <c r="B4784" s="181" t="str">
        <f t="shared" si="98"/>
        <v>0-6.29-30</v>
      </c>
      <c r="C4784" s="182">
        <f>'1. General information'!$R$8</f>
        <v>0</v>
      </c>
      <c r="D4784" s="182" t="s">
        <v>445</v>
      </c>
      <c r="E4784" s="183" t="s">
        <v>9273</v>
      </c>
      <c r="F4784" s="182" t="s">
        <v>9274</v>
      </c>
      <c r="G4784" s="184">
        <f>'6. Staff time'!P317</f>
        <v>0</v>
      </c>
    </row>
    <row r="4785" spans="1:7" x14ac:dyDescent="0.3">
      <c r="A4785" s="181">
        <v>4784</v>
      </c>
      <c r="B4785" s="181" t="str">
        <f t="shared" si="98"/>
        <v>0-6.29-31</v>
      </c>
      <c r="C4785" s="182">
        <f>'1. General information'!$R$8</f>
        <v>0</v>
      </c>
      <c r="D4785" s="182" t="s">
        <v>445</v>
      </c>
      <c r="E4785" s="183" t="s">
        <v>9275</v>
      </c>
      <c r="F4785" s="182" t="s">
        <v>9276</v>
      </c>
      <c r="G4785" s="184">
        <f>'6. Staff time'!P318</f>
        <v>0</v>
      </c>
    </row>
    <row r="4786" spans="1:7" x14ac:dyDescent="0.3">
      <c r="A4786" s="181">
        <v>4785</v>
      </c>
      <c r="B4786" s="181" t="str">
        <f t="shared" si="98"/>
        <v>0-6.29-32</v>
      </c>
      <c r="C4786" s="182">
        <f>'1. General information'!$R$8</f>
        <v>0</v>
      </c>
      <c r="D4786" s="182" t="s">
        <v>445</v>
      </c>
      <c r="E4786" s="183" t="s">
        <v>9277</v>
      </c>
      <c r="F4786" s="182" t="s">
        <v>9278</v>
      </c>
      <c r="G4786" s="184">
        <f>'6. Staff time'!P319</f>
        <v>0</v>
      </c>
    </row>
    <row r="4787" spans="1:7" x14ac:dyDescent="0.3">
      <c r="A4787" s="181">
        <v>4786</v>
      </c>
      <c r="B4787" s="181" t="str">
        <f t="shared" si="98"/>
        <v>0-6.29-33</v>
      </c>
      <c r="C4787" s="182">
        <f>'1. General information'!$R$8</f>
        <v>0</v>
      </c>
      <c r="D4787" s="182" t="s">
        <v>445</v>
      </c>
      <c r="E4787" s="183" t="s">
        <v>9279</v>
      </c>
      <c r="F4787" s="182" t="s">
        <v>9280</v>
      </c>
      <c r="G4787" s="184">
        <f>'6. Staff time'!P320</f>
        <v>0</v>
      </c>
    </row>
    <row r="4788" spans="1:7" x14ac:dyDescent="0.3">
      <c r="A4788" s="181">
        <v>4787</v>
      </c>
      <c r="B4788" s="181" t="str">
        <f t="shared" ref="B4788:B4851" si="99">CONCATENATE(LEFT(C4788,2),"-",E4788)</f>
        <v>0-6.29-34</v>
      </c>
      <c r="C4788" s="182">
        <f>'1. General information'!$R$8</f>
        <v>0</v>
      </c>
      <c r="D4788" s="182" t="s">
        <v>445</v>
      </c>
      <c r="E4788" s="183" t="s">
        <v>9281</v>
      </c>
      <c r="F4788" s="182" t="s">
        <v>9282</v>
      </c>
      <c r="G4788" s="184">
        <f>'6. Staff time'!P321</f>
        <v>0</v>
      </c>
    </row>
    <row r="4789" spans="1:7" x14ac:dyDescent="0.3">
      <c r="A4789" s="181">
        <v>4788</v>
      </c>
      <c r="B4789" s="181" t="str">
        <f t="shared" si="99"/>
        <v>0-6.29-35</v>
      </c>
      <c r="C4789" s="182">
        <f>'1. General information'!$R$8</f>
        <v>0</v>
      </c>
      <c r="D4789" s="182" t="s">
        <v>445</v>
      </c>
      <c r="E4789" s="183" t="s">
        <v>9283</v>
      </c>
      <c r="F4789" s="182" t="s">
        <v>9284</v>
      </c>
      <c r="G4789" s="184">
        <f>'6. Staff time'!P322</f>
        <v>0</v>
      </c>
    </row>
    <row r="4790" spans="1:7" x14ac:dyDescent="0.3">
      <c r="A4790" s="181">
        <v>4789</v>
      </c>
      <c r="B4790" s="181" t="str">
        <f t="shared" si="99"/>
        <v>0-6.29-36</v>
      </c>
      <c r="C4790" s="182">
        <f>'1. General information'!$R$8</f>
        <v>0</v>
      </c>
      <c r="D4790" s="182" t="s">
        <v>445</v>
      </c>
      <c r="E4790" s="183" t="s">
        <v>9285</v>
      </c>
      <c r="F4790" s="182" t="s">
        <v>9286</v>
      </c>
      <c r="G4790" s="184">
        <f>'6. Staff time'!P323</f>
        <v>0</v>
      </c>
    </row>
    <row r="4791" spans="1:7" x14ac:dyDescent="0.3">
      <c r="A4791" s="181">
        <v>4790</v>
      </c>
      <c r="B4791" s="181" t="str">
        <f t="shared" si="99"/>
        <v>0-6.29-37</v>
      </c>
      <c r="C4791" s="182">
        <f>'1. General information'!$R$8</f>
        <v>0</v>
      </c>
      <c r="D4791" s="182" t="s">
        <v>445</v>
      </c>
      <c r="E4791" s="183" t="s">
        <v>9287</v>
      </c>
      <c r="F4791" s="182" t="s">
        <v>9288</v>
      </c>
      <c r="G4791" s="184">
        <f>'6. Staff time'!P324</f>
        <v>0</v>
      </c>
    </row>
    <row r="4792" spans="1:7" x14ac:dyDescent="0.3">
      <c r="A4792" s="181">
        <v>4791</v>
      </c>
      <c r="B4792" s="181" t="str">
        <f t="shared" si="99"/>
        <v>0-6.29-38</v>
      </c>
      <c r="C4792" s="182">
        <f>'1. General information'!$R$8</f>
        <v>0</v>
      </c>
      <c r="D4792" s="182" t="s">
        <v>445</v>
      </c>
      <c r="E4792" s="183" t="s">
        <v>9289</v>
      </c>
      <c r="F4792" s="182" t="s">
        <v>9290</v>
      </c>
      <c r="G4792" s="184">
        <f>'6. Staff time'!P325</f>
        <v>0</v>
      </c>
    </row>
    <row r="4793" spans="1:7" x14ac:dyDescent="0.3">
      <c r="A4793" s="181">
        <v>4792</v>
      </c>
      <c r="B4793" s="181" t="str">
        <f t="shared" si="99"/>
        <v>0-6.29-39</v>
      </c>
      <c r="C4793" s="182">
        <f>'1. General information'!$R$8</f>
        <v>0</v>
      </c>
      <c r="D4793" s="182" t="s">
        <v>445</v>
      </c>
      <c r="E4793" s="183" t="s">
        <v>9291</v>
      </c>
      <c r="F4793" s="182" t="s">
        <v>9292</v>
      </c>
      <c r="G4793" s="184">
        <f>'6. Staff time'!P326</f>
        <v>0</v>
      </c>
    </row>
    <row r="4794" spans="1:7" x14ac:dyDescent="0.3">
      <c r="A4794" s="181">
        <v>4793</v>
      </c>
      <c r="B4794" s="181" t="str">
        <f t="shared" si="99"/>
        <v>0-6.29-40</v>
      </c>
      <c r="C4794" s="182">
        <f>'1. General information'!$R$8</f>
        <v>0</v>
      </c>
      <c r="D4794" s="182" t="s">
        <v>445</v>
      </c>
      <c r="E4794" s="183" t="s">
        <v>9293</v>
      </c>
      <c r="F4794" s="182" t="s">
        <v>9294</v>
      </c>
      <c r="G4794" s="184">
        <f>'6. Staff time'!P327</f>
        <v>0</v>
      </c>
    </row>
    <row r="4795" spans="1:7" x14ac:dyDescent="0.3">
      <c r="A4795" s="181">
        <v>4794</v>
      </c>
      <c r="B4795" s="181" t="str">
        <f t="shared" si="99"/>
        <v>0-6.29-41</v>
      </c>
      <c r="C4795" s="182">
        <f>'1. General information'!$R$8</f>
        <v>0</v>
      </c>
      <c r="D4795" s="182" t="s">
        <v>445</v>
      </c>
      <c r="E4795" s="183" t="s">
        <v>9295</v>
      </c>
      <c r="F4795" s="182" t="s">
        <v>9296</v>
      </c>
      <c r="G4795" s="184">
        <f>'6. Staff time'!P328</f>
        <v>0</v>
      </c>
    </row>
    <row r="4796" spans="1:7" x14ac:dyDescent="0.3">
      <c r="A4796" s="181">
        <v>4795</v>
      </c>
      <c r="B4796" s="181" t="str">
        <f t="shared" si="99"/>
        <v>0-6.29-42</v>
      </c>
      <c r="C4796" s="182">
        <f>'1. General information'!$R$8</f>
        <v>0</v>
      </c>
      <c r="D4796" s="182" t="s">
        <v>445</v>
      </c>
      <c r="E4796" s="183" t="s">
        <v>9297</v>
      </c>
      <c r="F4796" s="182" t="s">
        <v>9298</v>
      </c>
      <c r="G4796" s="184">
        <f>'6. Staff time'!P329</f>
        <v>0</v>
      </c>
    </row>
    <row r="4797" spans="1:7" x14ac:dyDescent="0.3">
      <c r="A4797" s="181">
        <v>4796</v>
      </c>
      <c r="B4797" s="181" t="str">
        <f t="shared" si="99"/>
        <v>0-6.29-43</v>
      </c>
      <c r="C4797" s="182">
        <f>'1. General information'!$R$8</f>
        <v>0</v>
      </c>
      <c r="D4797" s="182" t="s">
        <v>445</v>
      </c>
      <c r="E4797" s="183" t="s">
        <v>9299</v>
      </c>
      <c r="F4797" s="182" t="s">
        <v>9300</v>
      </c>
      <c r="G4797" s="184">
        <f>'6. Staff time'!P330</f>
        <v>0</v>
      </c>
    </row>
    <row r="4798" spans="1:7" x14ac:dyDescent="0.3">
      <c r="A4798" s="181">
        <v>4797</v>
      </c>
      <c r="B4798" s="181" t="str">
        <f t="shared" si="99"/>
        <v>0-6.29-44</v>
      </c>
      <c r="C4798" s="182">
        <f>'1. General information'!$R$8</f>
        <v>0</v>
      </c>
      <c r="D4798" s="182" t="s">
        <v>445</v>
      </c>
      <c r="E4798" s="183" t="s">
        <v>9301</v>
      </c>
      <c r="F4798" s="182" t="s">
        <v>9302</v>
      </c>
      <c r="G4798" s="184">
        <f>'6. Staff time'!P331</f>
        <v>0</v>
      </c>
    </row>
    <row r="4799" spans="1:7" x14ac:dyDescent="0.3">
      <c r="A4799" s="181">
        <v>4798</v>
      </c>
      <c r="B4799" s="181" t="str">
        <f t="shared" si="99"/>
        <v>0-6.29-45</v>
      </c>
      <c r="C4799" s="182">
        <f>'1. General information'!$R$8</f>
        <v>0</v>
      </c>
      <c r="D4799" s="182" t="s">
        <v>445</v>
      </c>
      <c r="E4799" s="183" t="s">
        <v>9303</v>
      </c>
      <c r="F4799" s="182" t="s">
        <v>9304</v>
      </c>
      <c r="G4799" s="184">
        <f>'6. Staff time'!P332</f>
        <v>0</v>
      </c>
    </row>
    <row r="4800" spans="1:7" x14ac:dyDescent="0.3">
      <c r="A4800" s="181">
        <v>4799</v>
      </c>
      <c r="B4800" s="181" t="str">
        <f t="shared" si="99"/>
        <v>0-6.29-46</v>
      </c>
      <c r="C4800" s="182">
        <f>'1. General information'!$R$8</f>
        <v>0</v>
      </c>
      <c r="D4800" s="182" t="s">
        <v>445</v>
      </c>
      <c r="E4800" s="183" t="s">
        <v>9305</v>
      </c>
      <c r="F4800" s="182" t="s">
        <v>9306</v>
      </c>
      <c r="G4800" s="184">
        <f>'6. Staff time'!P333</f>
        <v>0</v>
      </c>
    </row>
    <row r="4801" spans="1:7" x14ac:dyDescent="0.3">
      <c r="A4801" s="181">
        <v>4800</v>
      </c>
      <c r="B4801" s="181" t="str">
        <f t="shared" si="99"/>
        <v>0-6.29-47</v>
      </c>
      <c r="C4801" s="182">
        <f>'1. General information'!$R$8</f>
        <v>0</v>
      </c>
      <c r="D4801" s="182" t="s">
        <v>445</v>
      </c>
      <c r="E4801" s="183" t="s">
        <v>9307</v>
      </c>
      <c r="F4801" s="182" t="s">
        <v>9308</v>
      </c>
      <c r="G4801" s="184">
        <f>'6. Staff time'!P334</f>
        <v>0</v>
      </c>
    </row>
    <row r="4802" spans="1:7" x14ac:dyDescent="0.3">
      <c r="A4802" s="181">
        <v>4801</v>
      </c>
      <c r="B4802" s="181" t="str">
        <f t="shared" si="99"/>
        <v>0-6.29-48</v>
      </c>
      <c r="C4802" s="182">
        <f>'1. General information'!$R$8</f>
        <v>0</v>
      </c>
      <c r="D4802" s="182" t="s">
        <v>445</v>
      </c>
      <c r="E4802" s="183" t="s">
        <v>9309</v>
      </c>
      <c r="F4802" s="182" t="s">
        <v>9310</v>
      </c>
      <c r="G4802" s="184">
        <f>'6. Staff time'!P335</f>
        <v>0</v>
      </c>
    </row>
    <row r="4803" spans="1:7" x14ac:dyDescent="0.3">
      <c r="A4803" s="181">
        <v>4802</v>
      </c>
      <c r="B4803" s="181" t="str">
        <f t="shared" si="99"/>
        <v>0-6.29-49</v>
      </c>
      <c r="C4803" s="182">
        <f>'1. General information'!$R$8</f>
        <v>0</v>
      </c>
      <c r="D4803" s="182" t="s">
        <v>445</v>
      </c>
      <c r="E4803" s="183" t="s">
        <v>9311</v>
      </c>
      <c r="F4803" s="182" t="s">
        <v>9312</v>
      </c>
      <c r="G4803" s="184">
        <f>'6. Staff time'!P336</f>
        <v>0</v>
      </c>
    </row>
    <row r="4804" spans="1:7" x14ac:dyDescent="0.3">
      <c r="A4804" s="181">
        <v>4803</v>
      </c>
      <c r="B4804" s="181" t="str">
        <f t="shared" si="99"/>
        <v>0-6.29-50</v>
      </c>
      <c r="C4804" s="182">
        <f>'1. General information'!$R$8</f>
        <v>0</v>
      </c>
      <c r="D4804" s="182" t="s">
        <v>445</v>
      </c>
      <c r="E4804" s="183" t="s">
        <v>9313</v>
      </c>
      <c r="F4804" s="182" t="s">
        <v>9314</v>
      </c>
      <c r="G4804" s="184">
        <f>'6. Staff time'!P337</f>
        <v>0</v>
      </c>
    </row>
    <row r="4805" spans="1:7" x14ac:dyDescent="0.3">
      <c r="A4805" s="181">
        <v>4804</v>
      </c>
      <c r="B4805" s="181" t="str">
        <f t="shared" si="99"/>
        <v>0-6.29-51</v>
      </c>
      <c r="C4805" s="182">
        <f>'1. General information'!$R$8</f>
        <v>0</v>
      </c>
      <c r="D4805" s="182" t="s">
        <v>445</v>
      </c>
      <c r="E4805" s="183" t="s">
        <v>9315</v>
      </c>
      <c r="F4805" s="182" t="s">
        <v>9316</v>
      </c>
      <c r="G4805" s="184">
        <f>'6. Staff time'!P338</f>
        <v>0</v>
      </c>
    </row>
    <row r="4806" spans="1:7" x14ac:dyDescent="0.3">
      <c r="A4806" s="181">
        <v>4805</v>
      </c>
      <c r="B4806" s="181" t="str">
        <f t="shared" si="99"/>
        <v>0-6.29-52</v>
      </c>
      <c r="C4806" s="182">
        <f>'1. General information'!$R$8</f>
        <v>0</v>
      </c>
      <c r="D4806" s="182" t="s">
        <v>445</v>
      </c>
      <c r="E4806" s="183" t="s">
        <v>9317</v>
      </c>
      <c r="F4806" s="182" t="s">
        <v>9318</v>
      </c>
      <c r="G4806" s="184">
        <f>'6. Staff time'!P339</f>
        <v>0</v>
      </c>
    </row>
    <row r="4807" spans="1:7" x14ac:dyDescent="0.3">
      <c r="A4807" s="181">
        <v>4806</v>
      </c>
      <c r="B4807" s="181" t="str">
        <f t="shared" si="99"/>
        <v>0-6.29-53</v>
      </c>
      <c r="C4807" s="182">
        <f>'1. General information'!$R$8</f>
        <v>0</v>
      </c>
      <c r="D4807" s="182" t="s">
        <v>445</v>
      </c>
      <c r="E4807" s="183" t="s">
        <v>9319</v>
      </c>
      <c r="F4807" s="182" t="s">
        <v>9320</v>
      </c>
      <c r="G4807" s="184">
        <f>'6. Staff time'!P340</f>
        <v>0</v>
      </c>
    </row>
    <row r="4808" spans="1:7" x14ac:dyDescent="0.3">
      <c r="A4808" s="181">
        <v>4807</v>
      </c>
      <c r="B4808" s="181" t="str">
        <f t="shared" si="99"/>
        <v>0-6.29-54</v>
      </c>
      <c r="C4808" s="182">
        <f>'1. General information'!$R$8</f>
        <v>0</v>
      </c>
      <c r="D4808" s="182" t="s">
        <v>445</v>
      </c>
      <c r="E4808" s="183" t="s">
        <v>9321</v>
      </c>
      <c r="F4808" s="182" t="s">
        <v>9322</v>
      </c>
      <c r="G4808" s="184">
        <f>'6. Staff time'!P341</f>
        <v>0</v>
      </c>
    </row>
    <row r="4809" spans="1:7" x14ac:dyDescent="0.3">
      <c r="A4809" s="181">
        <v>4808</v>
      </c>
      <c r="B4809" s="181" t="str">
        <f t="shared" si="99"/>
        <v>0-6.29-55</v>
      </c>
      <c r="C4809" s="182">
        <f>'1. General information'!$R$8</f>
        <v>0</v>
      </c>
      <c r="D4809" s="182" t="s">
        <v>445</v>
      </c>
      <c r="E4809" s="183" t="s">
        <v>9323</v>
      </c>
      <c r="F4809" s="182" t="s">
        <v>9324</v>
      </c>
      <c r="G4809" s="184">
        <f>'6. Staff time'!P342</f>
        <v>0</v>
      </c>
    </row>
    <row r="4810" spans="1:7" x14ac:dyDescent="0.3">
      <c r="A4810" s="181">
        <v>4809</v>
      </c>
      <c r="B4810" s="181" t="str">
        <f t="shared" si="99"/>
        <v>0-6.29-56</v>
      </c>
      <c r="C4810" s="182">
        <f>'1. General information'!$R$8</f>
        <v>0</v>
      </c>
      <c r="D4810" s="182" t="s">
        <v>445</v>
      </c>
      <c r="E4810" s="183" t="s">
        <v>9325</v>
      </c>
      <c r="F4810" s="182" t="s">
        <v>9326</v>
      </c>
      <c r="G4810" s="184">
        <f>'6. Staff time'!P343</f>
        <v>0</v>
      </c>
    </row>
    <row r="4811" spans="1:7" x14ac:dyDescent="0.3">
      <c r="A4811" s="181">
        <v>4810</v>
      </c>
      <c r="B4811" s="181" t="str">
        <f t="shared" si="99"/>
        <v>0-6.29-57</v>
      </c>
      <c r="C4811" s="182">
        <f>'1. General information'!$R$8</f>
        <v>0</v>
      </c>
      <c r="D4811" s="182" t="s">
        <v>445</v>
      </c>
      <c r="E4811" s="183" t="s">
        <v>9327</v>
      </c>
      <c r="F4811" s="182" t="s">
        <v>9328</v>
      </c>
      <c r="G4811" s="184">
        <f>'6. Staff time'!P344</f>
        <v>0</v>
      </c>
    </row>
    <row r="4812" spans="1:7" x14ac:dyDescent="0.3">
      <c r="A4812" s="181">
        <v>4811</v>
      </c>
      <c r="B4812" s="181" t="str">
        <f t="shared" si="99"/>
        <v>0-6.29-58</v>
      </c>
      <c r="C4812" s="182">
        <f>'1. General information'!$R$8</f>
        <v>0</v>
      </c>
      <c r="D4812" s="182" t="s">
        <v>445</v>
      </c>
      <c r="E4812" s="183" t="s">
        <v>9329</v>
      </c>
      <c r="F4812" s="182" t="s">
        <v>9330</v>
      </c>
      <c r="G4812" s="184">
        <f>'6. Staff time'!P345</f>
        <v>0</v>
      </c>
    </row>
    <row r="4813" spans="1:7" x14ac:dyDescent="0.3">
      <c r="A4813" s="181">
        <v>4812</v>
      </c>
      <c r="B4813" s="181" t="str">
        <f t="shared" si="99"/>
        <v>0-6.29-59</v>
      </c>
      <c r="C4813" s="182">
        <f>'1. General information'!$R$8</f>
        <v>0</v>
      </c>
      <c r="D4813" s="182" t="s">
        <v>445</v>
      </c>
      <c r="E4813" s="183" t="s">
        <v>9331</v>
      </c>
      <c r="F4813" s="182" t="s">
        <v>9332</v>
      </c>
      <c r="G4813" s="184">
        <f>'6. Staff time'!P346</f>
        <v>0</v>
      </c>
    </row>
    <row r="4814" spans="1:7" x14ac:dyDescent="0.3">
      <c r="A4814" s="181">
        <v>4813</v>
      </c>
      <c r="B4814" s="181" t="str">
        <f t="shared" si="99"/>
        <v>0-6.29-60</v>
      </c>
      <c r="C4814" s="182">
        <f>'1. General information'!$R$8</f>
        <v>0</v>
      </c>
      <c r="D4814" s="182" t="s">
        <v>445</v>
      </c>
      <c r="E4814" s="183" t="s">
        <v>9333</v>
      </c>
      <c r="F4814" s="182" t="s">
        <v>9334</v>
      </c>
      <c r="G4814" s="184">
        <f>'6. Staff time'!P347</f>
        <v>0</v>
      </c>
    </row>
    <row r="4815" spans="1:7" x14ac:dyDescent="0.3">
      <c r="A4815" s="181">
        <v>4814</v>
      </c>
      <c r="B4815" s="181" t="str">
        <f t="shared" si="99"/>
        <v>0-6.29-61</v>
      </c>
      <c r="C4815" s="182">
        <f>'1. General information'!$R$8</f>
        <v>0</v>
      </c>
      <c r="D4815" s="182" t="s">
        <v>445</v>
      </c>
      <c r="E4815" s="183" t="s">
        <v>9335</v>
      </c>
      <c r="F4815" s="182" t="s">
        <v>9336</v>
      </c>
      <c r="G4815" s="184">
        <f>'6. Staff time'!P348</f>
        <v>0</v>
      </c>
    </row>
    <row r="4816" spans="1:7" x14ac:dyDescent="0.3">
      <c r="A4816" s="181">
        <v>4815</v>
      </c>
      <c r="B4816" s="181" t="str">
        <f t="shared" si="99"/>
        <v>0-6.29-62</v>
      </c>
      <c r="C4816" s="182">
        <f>'1. General information'!$R$8</f>
        <v>0</v>
      </c>
      <c r="D4816" s="182" t="s">
        <v>445</v>
      </c>
      <c r="E4816" s="183" t="s">
        <v>9337</v>
      </c>
      <c r="F4816" s="182" t="s">
        <v>9338</v>
      </c>
      <c r="G4816" s="184">
        <f>'6. Staff time'!P349</f>
        <v>0</v>
      </c>
    </row>
    <row r="4817" spans="1:7" x14ac:dyDescent="0.3">
      <c r="A4817" s="181">
        <v>4816</v>
      </c>
      <c r="B4817" s="181" t="str">
        <f t="shared" si="99"/>
        <v>0-6.29-63</v>
      </c>
      <c r="C4817" s="182">
        <f>'1. General information'!$R$8</f>
        <v>0</v>
      </c>
      <c r="D4817" s="182" t="s">
        <v>445</v>
      </c>
      <c r="E4817" s="183" t="s">
        <v>9339</v>
      </c>
      <c r="F4817" s="182" t="s">
        <v>9340</v>
      </c>
      <c r="G4817" s="184">
        <f>'6. Staff time'!P350</f>
        <v>0</v>
      </c>
    </row>
    <row r="4818" spans="1:7" x14ac:dyDescent="0.3">
      <c r="A4818" s="181">
        <v>4817</v>
      </c>
      <c r="B4818" s="181" t="str">
        <f t="shared" si="99"/>
        <v>0-6.29-64</v>
      </c>
      <c r="C4818" s="182">
        <f>'1. General information'!$R$8</f>
        <v>0</v>
      </c>
      <c r="D4818" s="182" t="s">
        <v>445</v>
      </c>
      <c r="E4818" s="183" t="s">
        <v>9341</v>
      </c>
      <c r="F4818" s="182" t="s">
        <v>9342</v>
      </c>
      <c r="G4818" s="184">
        <f>'6. Staff time'!P351</f>
        <v>0</v>
      </c>
    </row>
    <row r="4819" spans="1:7" x14ac:dyDescent="0.3">
      <c r="A4819" s="181">
        <v>4818</v>
      </c>
      <c r="B4819" s="181" t="str">
        <f t="shared" si="99"/>
        <v>0-6.29-65</v>
      </c>
      <c r="C4819" s="182">
        <f>'1. General information'!$R$8</f>
        <v>0</v>
      </c>
      <c r="D4819" s="182" t="s">
        <v>445</v>
      </c>
      <c r="E4819" s="183" t="s">
        <v>9343</v>
      </c>
      <c r="F4819" s="182" t="s">
        <v>9344</v>
      </c>
      <c r="G4819" s="184">
        <f>'6. Staff time'!P352</f>
        <v>0</v>
      </c>
    </row>
    <row r="4820" spans="1:7" x14ac:dyDescent="0.3">
      <c r="A4820" s="181">
        <v>4819</v>
      </c>
      <c r="B4820" s="181" t="str">
        <f t="shared" si="99"/>
        <v>0-6.29-66</v>
      </c>
      <c r="C4820" s="182">
        <f>'1. General information'!$R$8</f>
        <v>0</v>
      </c>
      <c r="D4820" s="182" t="s">
        <v>445</v>
      </c>
      <c r="E4820" s="183" t="s">
        <v>9345</v>
      </c>
      <c r="F4820" s="182" t="s">
        <v>9346</v>
      </c>
      <c r="G4820" s="184">
        <f>'6. Staff time'!P353</f>
        <v>0</v>
      </c>
    </row>
    <row r="4821" spans="1:7" x14ac:dyDescent="0.3">
      <c r="A4821" s="181">
        <v>4820</v>
      </c>
      <c r="B4821" s="181" t="str">
        <f t="shared" si="99"/>
        <v>0-6.29-67</v>
      </c>
      <c r="C4821" s="182">
        <f>'1. General information'!$R$8</f>
        <v>0</v>
      </c>
      <c r="D4821" s="182" t="s">
        <v>445</v>
      </c>
      <c r="E4821" s="183" t="s">
        <v>9347</v>
      </c>
      <c r="F4821" s="182" t="s">
        <v>9348</v>
      </c>
      <c r="G4821" s="184">
        <f>'6. Staff time'!P354</f>
        <v>0</v>
      </c>
    </row>
    <row r="4822" spans="1:7" x14ac:dyDescent="0.3">
      <c r="A4822" s="181">
        <v>4821</v>
      </c>
      <c r="B4822" s="181" t="str">
        <f t="shared" si="99"/>
        <v>0-6.29-68</v>
      </c>
      <c r="C4822" s="182">
        <f>'1. General information'!$R$8</f>
        <v>0</v>
      </c>
      <c r="D4822" s="182" t="s">
        <v>445</v>
      </c>
      <c r="E4822" s="183" t="s">
        <v>9349</v>
      </c>
      <c r="F4822" s="182" t="s">
        <v>9350</v>
      </c>
      <c r="G4822" s="184">
        <f>'6. Staff time'!P355</f>
        <v>0</v>
      </c>
    </row>
    <row r="4823" spans="1:7" x14ac:dyDescent="0.3">
      <c r="A4823" s="181">
        <v>4822</v>
      </c>
      <c r="B4823" s="181" t="str">
        <f t="shared" si="99"/>
        <v>0-6.29-69</v>
      </c>
      <c r="C4823" s="182">
        <f>'1. General information'!$R$8</f>
        <v>0</v>
      </c>
      <c r="D4823" s="182" t="s">
        <v>445</v>
      </c>
      <c r="E4823" s="183" t="s">
        <v>9351</v>
      </c>
      <c r="F4823" s="182" t="s">
        <v>9352</v>
      </c>
      <c r="G4823" s="184">
        <f>'6. Staff time'!P356</f>
        <v>0</v>
      </c>
    </row>
    <row r="4824" spans="1:7" x14ac:dyDescent="0.3">
      <c r="A4824" s="181">
        <v>4823</v>
      </c>
      <c r="B4824" s="181" t="str">
        <f t="shared" si="99"/>
        <v>0-6.29-70</v>
      </c>
      <c r="C4824" s="182">
        <f>'1. General information'!$R$8</f>
        <v>0</v>
      </c>
      <c r="D4824" s="182" t="s">
        <v>445</v>
      </c>
      <c r="E4824" s="183" t="s">
        <v>9353</v>
      </c>
      <c r="F4824" s="182" t="s">
        <v>9354</v>
      </c>
      <c r="G4824" s="184">
        <f>'6. Staff time'!P357</f>
        <v>0</v>
      </c>
    </row>
    <row r="4825" spans="1:7" x14ac:dyDescent="0.3">
      <c r="A4825" s="181">
        <v>4824</v>
      </c>
      <c r="B4825" s="181" t="str">
        <f t="shared" si="99"/>
        <v>0-6.29-71</v>
      </c>
      <c r="C4825" s="182">
        <f>'1. General information'!$R$8</f>
        <v>0</v>
      </c>
      <c r="D4825" s="182" t="s">
        <v>445</v>
      </c>
      <c r="E4825" s="183" t="s">
        <v>9355</v>
      </c>
      <c r="F4825" s="182" t="s">
        <v>9356</v>
      </c>
      <c r="G4825" s="184">
        <f>'6. Staff time'!P358</f>
        <v>0</v>
      </c>
    </row>
    <row r="4826" spans="1:7" x14ac:dyDescent="0.3">
      <c r="A4826" s="181">
        <v>4825</v>
      </c>
      <c r="B4826" s="181" t="str">
        <f t="shared" si="99"/>
        <v>0-6.29-72</v>
      </c>
      <c r="C4826" s="182">
        <f>'1. General information'!$R$8</f>
        <v>0</v>
      </c>
      <c r="D4826" s="182" t="s">
        <v>445</v>
      </c>
      <c r="E4826" s="183" t="s">
        <v>9357</v>
      </c>
      <c r="F4826" s="182" t="s">
        <v>9358</v>
      </c>
      <c r="G4826" s="184">
        <f>'6. Staff time'!P359</f>
        <v>0</v>
      </c>
    </row>
    <row r="4827" spans="1:7" x14ac:dyDescent="0.3">
      <c r="A4827" s="181">
        <v>4826</v>
      </c>
      <c r="B4827" s="181" t="str">
        <f t="shared" si="99"/>
        <v>0-6.29-73</v>
      </c>
      <c r="C4827" s="182">
        <f>'1. General information'!$R$8</f>
        <v>0</v>
      </c>
      <c r="D4827" s="182" t="s">
        <v>445</v>
      </c>
      <c r="E4827" s="183" t="s">
        <v>9359</v>
      </c>
      <c r="F4827" s="182" t="s">
        <v>9360</v>
      </c>
      <c r="G4827" s="184">
        <f>'6. Staff time'!P360</f>
        <v>0</v>
      </c>
    </row>
    <row r="4828" spans="1:7" x14ac:dyDescent="0.3">
      <c r="A4828" s="181">
        <v>4827</v>
      </c>
      <c r="B4828" s="181" t="str">
        <f t="shared" si="99"/>
        <v>0-6.29-74</v>
      </c>
      <c r="C4828" s="182">
        <f>'1. General information'!$R$8</f>
        <v>0</v>
      </c>
      <c r="D4828" s="182" t="s">
        <v>445</v>
      </c>
      <c r="E4828" s="183" t="s">
        <v>9361</v>
      </c>
      <c r="F4828" s="182" t="s">
        <v>9362</v>
      </c>
      <c r="G4828" s="184">
        <f>'6. Staff time'!P361</f>
        <v>0</v>
      </c>
    </row>
    <row r="4829" spans="1:7" x14ac:dyDescent="0.3">
      <c r="A4829" s="181">
        <v>4828</v>
      </c>
      <c r="B4829" s="181" t="str">
        <f t="shared" si="99"/>
        <v>0-6.29-75</v>
      </c>
      <c r="C4829" s="182">
        <f>'1. General information'!$R$8</f>
        <v>0</v>
      </c>
      <c r="D4829" s="182" t="s">
        <v>445</v>
      </c>
      <c r="E4829" s="183" t="s">
        <v>9363</v>
      </c>
      <c r="F4829" s="182" t="s">
        <v>9364</v>
      </c>
      <c r="G4829" s="184">
        <f>'6. Staff time'!P362</f>
        <v>0</v>
      </c>
    </row>
    <row r="4830" spans="1:7" x14ac:dyDescent="0.3">
      <c r="A4830" s="181">
        <v>4829</v>
      </c>
      <c r="B4830" s="181" t="str">
        <f t="shared" si="99"/>
        <v>0-6.29-76</v>
      </c>
      <c r="C4830" s="182">
        <f>'1. General information'!$R$8</f>
        <v>0</v>
      </c>
      <c r="D4830" s="182" t="s">
        <v>445</v>
      </c>
      <c r="E4830" s="183" t="s">
        <v>9365</v>
      </c>
      <c r="F4830" s="182" t="s">
        <v>9366</v>
      </c>
      <c r="G4830" s="184">
        <f>'6. Staff time'!P363</f>
        <v>0</v>
      </c>
    </row>
    <row r="4831" spans="1:7" x14ac:dyDescent="0.3">
      <c r="A4831" s="181">
        <v>4830</v>
      </c>
      <c r="B4831" s="181" t="str">
        <f t="shared" si="99"/>
        <v>0-6.29-77</v>
      </c>
      <c r="C4831" s="182">
        <f>'1. General information'!$R$8</f>
        <v>0</v>
      </c>
      <c r="D4831" s="182" t="s">
        <v>445</v>
      </c>
      <c r="E4831" s="183" t="s">
        <v>9367</v>
      </c>
      <c r="F4831" s="182" t="s">
        <v>9368</v>
      </c>
      <c r="G4831" s="184">
        <f>'6. Staff time'!P364</f>
        <v>0</v>
      </c>
    </row>
    <row r="4832" spans="1:7" x14ac:dyDescent="0.3">
      <c r="A4832" s="181">
        <v>4831</v>
      </c>
      <c r="B4832" s="181" t="str">
        <f t="shared" si="99"/>
        <v>0-6.29-78</v>
      </c>
      <c r="C4832" s="182">
        <f>'1. General information'!$R$8</f>
        <v>0</v>
      </c>
      <c r="D4832" s="182" t="s">
        <v>445</v>
      </c>
      <c r="E4832" s="183" t="s">
        <v>9369</v>
      </c>
      <c r="F4832" s="182" t="s">
        <v>9370</v>
      </c>
      <c r="G4832" s="184">
        <f>'6. Staff time'!P365</f>
        <v>0</v>
      </c>
    </row>
    <row r="4833" spans="1:7" x14ac:dyDescent="0.3">
      <c r="A4833" s="181">
        <v>4832</v>
      </c>
      <c r="B4833" s="181" t="str">
        <f t="shared" si="99"/>
        <v>0-6.29-79</v>
      </c>
      <c r="C4833" s="182">
        <f>'1. General information'!$R$8</f>
        <v>0</v>
      </c>
      <c r="D4833" s="182" t="s">
        <v>445</v>
      </c>
      <c r="E4833" s="183" t="s">
        <v>9371</v>
      </c>
      <c r="F4833" s="182" t="s">
        <v>9372</v>
      </c>
      <c r="G4833" s="184">
        <f>'6. Staff time'!P366</f>
        <v>0</v>
      </c>
    </row>
    <row r="4834" spans="1:7" x14ac:dyDescent="0.3">
      <c r="A4834" s="181">
        <v>4833</v>
      </c>
      <c r="B4834" s="181" t="str">
        <f t="shared" si="99"/>
        <v>0-6.29-80</v>
      </c>
      <c r="C4834" s="182">
        <f>'1. General information'!$R$8</f>
        <v>0</v>
      </c>
      <c r="D4834" s="182" t="s">
        <v>445</v>
      </c>
      <c r="E4834" s="183" t="s">
        <v>9373</v>
      </c>
      <c r="F4834" s="182" t="s">
        <v>9374</v>
      </c>
      <c r="G4834" s="184">
        <f>'6. Staff time'!P367</f>
        <v>0</v>
      </c>
    </row>
    <row r="4835" spans="1:7" x14ac:dyDescent="0.3">
      <c r="A4835" s="181">
        <v>4834</v>
      </c>
      <c r="B4835" s="181" t="str">
        <f t="shared" si="99"/>
        <v>0-6.29-81</v>
      </c>
      <c r="C4835" s="182">
        <f>'1. General information'!$R$8</f>
        <v>0</v>
      </c>
      <c r="D4835" s="182" t="s">
        <v>445</v>
      </c>
      <c r="E4835" s="183" t="s">
        <v>9375</v>
      </c>
      <c r="F4835" s="182" t="s">
        <v>9376</v>
      </c>
      <c r="G4835" s="184">
        <f>'6. Staff time'!P368</f>
        <v>0</v>
      </c>
    </row>
    <row r="4836" spans="1:7" x14ac:dyDescent="0.3">
      <c r="A4836" s="181">
        <v>4835</v>
      </c>
      <c r="B4836" s="181" t="str">
        <f t="shared" si="99"/>
        <v>0-6.29-82</v>
      </c>
      <c r="C4836" s="182">
        <f>'1. General information'!$R$8</f>
        <v>0</v>
      </c>
      <c r="D4836" s="182" t="s">
        <v>445</v>
      </c>
      <c r="E4836" s="183" t="s">
        <v>9377</v>
      </c>
      <c r="F4836" s="182" t="s">
        <v>9378</v>
      </c>
      <c r="G4836" s="184">
        <f>'6. Staff time'!P369</f>
        <v>0</v>
      </c>
    </row>
    <row r="4837" spans="1:7" x14ac:dyDescent="0.3">
      <c r="A4837" s="181">
        <v>4836</v>
      </c>
      <c r="B4837" s="181" t="str">
        <f t="shared" si="99"/>
        <v>0-6.29-83</v>
      </c>
      <c r="C4837" s="182">
        <f>'1. General information'!$R$8</f>
        <v>0</v>
      </c>
      <c r="D4837" s="182" t="s">
        <v>445</v>
      </c>
      <c r="E4837" s="183" t="s">
        <v>9379</v>
      </c>
      <c r="F4837" s="182" t="s">
        <v>9380</v>
      </c>
      <c r="G4837" s="184">
        <f>'6. Staff time'!P370</f>
        <v>0</v>
      </c>
    </row>
    <row r="4838" spans="1:7" x14ac:dyDescent="0.3">
      <c r="A4838" s="181">
        <v>4837</v>
      </c>
      <c r="B4838" s="181" t="str">
        <f t="shared" si="99"/>
        <v>0-6.29-84</v>
      </c>
      <c r="C4838" s="182">
        <f>'1. General information'!$R$8</f>
        <v>0</v>
      </c>
      <c r="D4838" s="182" t="s">
        <v>445</v>
      </c>
      <c r="E4838" s="183" t="s">
        <v>9381</v>
      </c>
      <c r="F4838" s="182" t="s">
        <v>9382</v>
      </c>
      <c r="G4838" s="184">
        <f>'6. Staff time'!P371</f>
        <v>0</v>
      </c>
    </row>
    <row r="4839" spans="1:7" x14ac:dyDescent="0.3">
      <c r="A4839" s="181">
        <v>4838</v>
      </c>
      <c r="B4839" s="181" t="str">
        <f t="shared" si="99"/>
        <v>0-6.29-85</v>
      </c>
      <c r="C4839" s="182">
        <f>'1. General information'!$R$8</f>
        <v>0</v>
      </c>
      <c r="D4839" s="182" t="s">
        <v>445</v>
      </c>
      <c r="E4839" s="183" t="s">
        <v>9383</v>
      </c>
      <c r="F4839" s="182" t="s">
        <v>9384</v>
      </c>
      <c r="G4839" s="184">
        <f>'6. Staff time'!P372</f>
        <v>0</v>
      </c>
    </row>
    <row r="4840" spans="1:7" x14ac:dyDescent="0.3">
      <c r="A4840" s="181">
        <v>4839</v>
      </c>
      <c r="B4840" s="181" t="str">
        <f t="shared" si="99"/>
        <v>0-6.29-86</v>
      </c>
      <c r="C4840" s="182">
        <f>'1. General information'!$R$8</f>
        <v>0</v>
      </c>
      <c r="D4840" s="182" t="s">
        <v>445</v>
      </c>
      <c r="E4840" s="183" t="s">
        <v>9385</v>
      </c>
      <c r="F4840" s="182" t="s">
        <v>9386</v>
      </c>
      <c r="G4840" s="184">
        <f>'6. Staff time'!P373</f>
        <v>0</v>
      </c>
    </row>
    <row r="4841" spans="1:7" x14ac:dyDescent="0.3">
      <c r="A4841" s="181">
        <v>4840</v>
      </c>
      <c r="B4841" s="181" t="str">
        <f t="shared" si="99"/>
        <v>0-6.29-87</v>
      </c>
      <c r="C4841" s="182">
        <f>'1. General information'!$R$8</f>
        <v>0</v>
      </c>
      <c r="D4841" s="182" t="s">
        <v>445</v>
      </c>
      <c r="E4841" s="183" t="s">
        <v>9387</v>
      </c>
      <c r="F4841" s="182" t="s">
        <v>9388</v>
      </c>
      <c r="G4841" s="184">
        <f>'6. Staff time'!P374</f>
        <v>0</v>
      </c>
    </row>
    <row r="4842" spans="1:7" x14ac:dyDescent="0.3">
      <c r="A4842" s="181">
        <v>4841</v>
      </c>
      <c r="B4842" s="181" t="str">
        <f t="shared" si="99"/>
        <v>0-6.29-88</v>
      </c>
      <c r="C4842" s="182">
        <f>'1. General information'!$R$8</f>
        <v>0</v>
      </c>
      <c r="D4842" s="182" t="s">
        <v>445</v>
      </c>
      <c r="E4842" s="183" t="s">
        <v>9389</v>
      </c>
      <c r="F4842" s="182" t="s">
        <v>9390</v>
      </c>
      <c r="G4842" s="184">
        <f>'6. Staff time'!P375</f>
        <v>0</v>
      </c>
    </row>
    <row r="4843" spans="1:7" x14ac:dyDescent="0.3">
      <c r="A4843" s="181">
        <v>4842</v>
      </c>
      <c r="B4843" s="181" t="str">
        <f t="shared" si="99"/>
        <v>0-6.29-89</v>
      </c>
      <c r="C4843" s="182">
        <f>'1. General information'!$R$8</f>
        <v>0</v>
      </c>
      <c r="D4843" s="182" t="s">
        <v>445</v>
      </c>
      <c r="E4843" s="183" t="s">
        <v>9391</v>
      </c>
      <c r="F4843" s="182" t="s">
        <v>9392</v>
      </c>
      <c r="G4843" s="184">
        <f>'6. Staff time'!P376</f>
        <v>0</v>
      </c>
    </row>
    <row r="4844" spans="1:7" x14ac:dyDescent="0.3">
      <c r="A4844" s="181">
        <v>4843</v>
      </c>
      <c r="B4844" s="181" t="str">
        <f t="shared" si="99"/>
        <v>0-6.29-90</v>
      </c>
      <c r="C4844" s="182">
        <f>'1. General information'!$R$8</f>
        <v>0</v>
      </c>
      <c r="D4844" s="182" t="s">
        <v>445</v>
      </c>
      <c r="E4844" s="183" t="s">
        <v>9393</v>
      </c>
      <c r="F4844" s="182" t="s">
        <v>9394</v>
      </c>
      <c r="G4844" s="184">
        <f>'6. Staff time'!P377</f>
        <v>0</v>
      </c>
    </row>
    <row r="4845" spans="1:7" x14ac:dyDescent="0.3">
      <c r="A4845" s="181">
        <v>4844</v>
      </c>
      <c r="B4845" s="181" t="str">
        <f t="shared" si="99"/>
        <v>0-6.29-91</v>
      </c>
      <c r="C4845" s="182">
        <f>'1. General information'!$R$8</f>
        <v>0</v>
      </c>
      <c r="D4845" s="182" t="s">
        <v>445</v>
      </c>
      <c r="E4845" s="183" t="s">
        <v>9395</v>
      </c>
      <c r="F4845" s="182" t="s">
        <v>9396</v>
      </c>
      <c r="G4845" s="184">
        <f>'6. Staff time'!P378</f>
        <v>0</v>
      </c>
    </row>
    <row r="4846" spans="1:7" x14ac:dyDescent="0.3">
      <c r="A4846" s="181">
        <v>4845</v>
      </c>
      <c r="B4846" s="181" t="str">
        <f t="shared" si="99"/>
        <v>0-6.29-92</v>
      </c>
      <c r="C4846" s="182">
        <f>'1. General information'!$R$8</f>
        <v>0</v>
      </c>
      <c r="D4846" s="182" t="s">
        <v>445</v>
      </c>
      <c r="E4846" s="183" t="s">
        <v>9397</v>
      </c>
      <c r="F4846" s="182" t="s">
        <v>9398</v>
      </c>
      <c r="G4846" s="184">
        <f>'6. Staff time'!P379</f>
        <v>0</v>
      </c>
    </row>
    <row r="4847" spans="1:7" x14ac:dyDescent="0.3">
      <c r="A4847" s="181">
        <v>4846</v>
      </c>
      <c r="B4847" s="181" t="str">
        <f t="shared" si="99"/>
        <v>0-6.29-93</v>
      </c>
      <c r="C4847" s="182">
        <f>'1. General information'!$R$8</f>
        <v>0</v>
      </c>
      <c r="D4847" s="182" t="s">
        <v>445</v>
      </c>
      <c r="E4847" s="183" t="s">
        <v>9399</v>
      </c>
      <c r="F4847" s="182" t="s">
        <v>9400</v>
      </c>
      <c r="G4847" s="184">
        <f>'6. Staff time'!P380</f>
        <v>0</v>
      </c>
    </row>
    <row r="4848" spans="1:7" x14ac:dyDescent="0.3">
      <c r="A4848" s="181">
        <v>4847</v>
      </c>
      <c r="B4848" s="181" t="str">
        <f t="shared" si="99"/>
        <v>0-6.29-94</v>
      </c>
      <c r="C4848" s="182">
        <f>'1. General information'!$R$8</f>
        <v>0</v>
      </c>
      <c r="D4848" s="182" t="s">
        <v>445</v>
      </c>
      <c r="E4848" s="183" t="s">
        <v>9401</v>
      </c>
      <c r="F4848" s="182" t="s">
        <v>9402</v>
      </c>
      <c r="G4848" s="184">
        <f>'6. Staff time'!P381</f>
        <v>0</v>
      </c>
    </row>
    <row r="4849" spans="1:7" x14ac:dyDescent="0.3">
      <c r="A4849" s="181">
        <v>4848</v>
      </c>
      <c r="B4849" s="181" t="str">
        <f t="shared" si="99"/>
        <v>0-6.29-95</v>
      </c>
      <c r="C4849" s="182">
        <f>'1. General information'!$R$8</f>
        <v>0</v>
      </c>
      <c r="D4849" s="182" t="s">
        <v>445</v>
      </c>
      <c r="E4849" s="183" t="s">
        <v>9403</v>
      </c>
      <c r="F4849" s="182" t="s">
        <v>9404</v>
      </c>
      <c r="G4849" s="184">
        <f>'6. Staff time'!P382</f>
        <v>0</v>
      </c>
    </row>
    <row r="4850" spans="1:7" x14ac:dyDescent="0.3">
      <c r="A4850" s="181">
        <v>4849</v>
      </c>
      <c r="B4850" s="181" t="str">
        <f t="shared" si="99"/>
        <v>0-6.29-96</v>
      </c>
      <c r="C4850" s="182">
        <f>'1. General information'!$R$8</f>
        <v>0</v>
      </c>
      <c r="D4850" s="182" t="s">
        <v>445</v>
      </c>
      <c r="E4850" s="183" t="s">
        <v>9405</v>
      </c>
      <c r="F4850" s="182" t="s">
        <v>9406</v>
      </c>
      <c r="G4850" s="184">
        <f>'6. Staff time'!P383</f>
        <v>0</v>
      </c>
    </row>
    <row r="4851" spans="1:7" x14ac:dyDescent="0.3">
      <c r="A4851" s="181">
        <v>4850</v>
      </c>
      <c r="B4851" s="181" t="str">
        <f t="shared" si="99"/>
        <v>0-6.29-97</v>
      </c>
      <c r="C4851" s="182">
        <f>'1. General information'!$R$8</f>
        <v>0</v>
      </c>
      <c r="D4851" s="182" t="s">
        <v>445</v>
      </c>
      <c r="E4851" s="183" t="s">
        <v>9407</v>
      </c>
      <c r="F4851" s="182" t="s">
        <v>9408</v>
      </c>
      <c r="G4851" s="184">
        <f>'6. Staff time'!P384</f>
        <v>0</v>
      </c>
    </row>
    <row r="4852" spans="1:7" x14ac:dyDescent="0.3">
      <c r="A4852" s="181">
        <v>4851</v>
      </c>
      <c r="B4852" s="181" t="str">
        <f t="shared" ref="B4852:B4915" si="100">CONCATENATE(LEFT(C4852,2),"-",E4852)</f>
        <v>0-6.29-98</v>
      </c>
      <c r="C4852" s="182">
        <f>'1. General information'!$R$8</f>
        <v>0</v>
      </c>
      <c r="D4852" s="182" t="s">
        <v>445</v>
      </c>
      <c r="E4852" s="183" t="s">
        <v>9409</v>
      </c>
      <c r="F4852" s="182" t="s">
        <v>9410</v>
      </c>
      <c r="G4852" s="184">
        <f>'6. Staff time'!P385</f>
        <v>0</v>
      </c>
    </row>
    <row r="4853" spans="1:7" x14ac:dyDescent="0.3">
      <c r="A4853" s="181">
        <v>4852</v>
      </c>
      <c r="B4853" s="181" t="str">
        <f t="shared" si="100"/>
        <v>0-6.29-99</v>
      </c>
      <c r="C4853" s="182">
        <f>'1. General information'!$R$8</f>
        <v>0</v>
      </c>
      <c r="D4853" s="182" t="s">
        <v>445</v>
      </c>
      <c r="E4853" s="183" t="s">
        <v>9411</v>
      </c>
      <c r="F4853" s="182" t="s">
        <v>9412</v>
      </c>
      <c r="G4853" s="184">
        <f>'6. Staff time'!P386</f>
        <v>0</v>
      </c>
    </row>
    <row r="4854" spans="1:7" x14ac:dyDescent="0.3">
      <c r="A4854" s="181">
        <v>4853</v>
      </c>
      <c r="B4854" s="181" t="str">
        <f t="shared" si="100"/>
        <v>0-6.29-100</v>
      </c>
      <c r="C4854" s="182">
        <f>'1. General information'!$R$8</f>
        <v>0</v>
      </c>
      <c r="D4854" s="182" t="s">
        <v>445</v>
      </c>
      <c r="E4854" s="183" t="s">
        <v>9413</v>
      </c>
      <c r="F4854" s="182" t="s">
        <v>9414</v>
      </c>
      <c r="G4854" s="184">
        <f>'6. Staff time'!P387</f>
        <v>0</v>
      </c>
    </row>
    <row r="4855" spans="1:7" x14ac:dyDescent="0.3">
      <c r="A4855" s="181">
        <v>4854</v>
      </c>
      <c r="B4855" s="181" t="str">
        <f t="shared" si="100"/>
        <v>0-6.29-101</v>
      </c>
      <c r="C4855" s="182">
        <f>'1. General information'!$R$8</f>
        <v>0</v>
      </c>
      <c r="D4855" s="182" t="s">
        <v>445</v>
      </c>
      <c r="E4855" s="183" t="s">
        <v>9415</v>
      </c>
      <c r="F4855" s="182" t="s">
        <v>9416</v>
      </c>
      <c r="G4855" s="184">
        <f>'6. Staff time'!P388</f>
        <v>0</v>
      </c>
    </row>
    <row r="4856" spans="1:7" x14ac:dyDescent="0.3">
      <c r="A4856" s="181">
        <v>4855</v>
      </c>
      <c r="B4856" s="181" t="str">
        <f t="shared" si="100"/>
        <v>0-6.29-102</v>
      </c>
      <c r="C4856" s="182">
        <f>'1. General information'!$R$8</f>
        <v>0</v>
      </c>
      <c r="D4856" s="182" t="s">
        <v>445</v>
      </c>
      <c r="E4856" s="183" t="s">
        <v>9417</v>
      </c>
      <c r="F4856" s="182" t="s">
        <v>9418</v>
      </c>
      <c r="G4856" s="184">
        <f>'6. Staff time'!P389</f>
        <v>0</v>
      </c>
    </row>
    <row r="4857" spans="1:7" x14ac:dyDescent="0.3">
      <c r="A4857" s="181">
        <v>4856</v>
      </c>
      <c r="B4857" s="181" t="str">
        <f t="shared" si="100"/>
        <v>0-6.29-103</v>
      </c>
      <c r="C4857" s="182">
        <f>'1. General information'!$R$8</f>
        <v>0</v>
      </c>
      <c r="D4857" s="182" t="s">
        <v>445</v>
      </c>
      <c r="E4857" s="183" t="s">
        <v>9419</v>
      </c>
      <c r="F4857" s="182" t="s">
        <v>9420</v>
      </c>
      <c r="G4857" s="184">
        <f>'6. Staff time'!P390</f>
        <v>0</v>
      </c>
    </row>
    <row r="4858" spans="1:7" x14ac:dyDescent="0.3">
      <c r="A4858" s="181">
        <v>4857</v>
      </c>
      <c r="B4858" s="181" t="str">
        <f t="shared" si="100"/>
        <v>0-6.29-104</v>
      </c>
      <c r="C4858" s="182">
        <f>'1. General information'!$R$8</f>
        <v>0</v>
      </c>
      <c r="D4858" s="182" t="s">
        <v>445</v>
      </c>
      <c r="E4858" s="183" t="s">
        <v>9421</v>
      </c>
      <c r="F4858" s="182" t="s">
        <v>9422</v>
      </c>
      <c r="G4858" s="184">
        <f>'6. Staff time'!P391</f>
        <v>0</v>
      </c>
    </row>
    <row r="4859" spans="1:7" x14ac:dyDescent="0.3">
      <c r="A4859" s="181">
        <v>4858</v>
      </c>
      <c r="B4859" s="181" t="str">
        <f t="shared" si="100"/>
        <v>0-6.29-105</v>
      </c>
      <c r="C4859" s="182">
        <f>'1. General information'!$R$8</f>
        <v>0</v>
      </c>
      <c r="D4859" s="182" t="s">
        <v>445</v>
      </c>
      <c r="E4859" s="183" t="s">
        <v>9423</v>
      </c>
      <c r="F4859" s="182" t="s">
        <v>9424</v>
      </c>
      <c r="G4859" s="184">
        <f>'6. Staff time'!P392</f>
        <v>0</v>
      </c>
    </row>
    <row r="4860" spans="1:7" x14ac:dyDescent="0.3">
      <c r="A4860" s="181">
        <v>4859</v>
      </c>
      <c r="B4860" s="181" t="str">
        <f t="shared" si="100"/>
        <v>0-6.29-106</v>
      </c>
      <c r="C4860" s="182">
        <f>'1. General information'!$R$8</f>
        <v>0</v>
      </c>
      <c r="D4860" s="182" t="s">
        <v>445</v>
      </c>
      <c r="E4860" s="183" t="s">
        <v>9425</v>
      </c>
      <c r="F4860" s="182" t="s">
        <v>9426</v>
      </c>
      <c r="G4860" s="184">
        <f>'6. Staff time'!P393</f>
        <v>0</v>
      </c>
    </row>
    <row r="4861" spans="1:7" x14ac:dyDescent="0.3">
      <c r="A4861" s="181">
        <v>4860</v>
      </c>
      <c r="B4861" s="181" t="str">
        <f t="shared" si="100"/>
        <v>0-6.29-107</v>
      </c>
      <c r="C4861" s="182">
        <f>'1. General information'!$R$8</f>
        <v>0</v>
      </c>
      <c r="D4861" s="182" t="s">
        <v>445</v>
      </c>
      <c r="E4861" s="183" t="s">
        <v>9427</v>
      </c>
      <c r="F4861" s="182" t="s">
        <v>9428</v>
      </c>
      <c r="G4861" s="184">
        <f>'6. Staff time'!P394</f>
        <v>0</v>
      </c>
    </row>
    <row r="4862" spans="1:7" x14ac:dyDescent="0.3">
      <c r="A4862" s="181">
        <v>4861</v>
      </c>
      <c r="B4862" s="181" t="str">
        <f t="shared" si="100"/>
        <v>0-6.29-108</v>
      </c>
      <c r="C4862" s="182">
        <f>'1. General information'!$R$8</f>
        <v>0</v>
      </c>
      <c r="D4862" s="182" t="s">
        <v>445</v>
      </c>
      <c r="E4862" s="183" t="s">
        <v>9429</v>
      </c>
      <c r="F4862" s="182" t="s">
        <v>9430</v>
      </c>
      <c r="G4862" s="184">
        <f>'6. Staff time'!P395</f>
        <v>0</v>
      </c>
    </row>
    <row r="4863" spans="1:7" x14ac:dyDescent="0.3">
      <c r="A4863" s="181">
        <v>4862</v>
      </c>
      <c r="B4863" s="181" t="str">
        <f t="shared" si="100"/>
        <v>0-6.29-109</v>
      </c>
      <c r="C4863" s="182">
        <f>'1. General information'!$R$8</f>
        <v>0</v>
      </c>
      <c r="D4863" s="182" t="s">
        <v>445</v>
      </c>
      <c r="E4863" s="183" t="s">
        <v>9431</v>
      </c>
      <c r="F4863" s="182" t="s">
        <v>9432</v>
      </c>
      <c r="G4863" s="184">
        <f>'6. Staff time'!P396</f>
        <v>0</v>
      </c>
    </row>
    <row r="4864" spans="1:7" x14ac:dyDescent="0.3">
      <c r="A4864" s="181">
        <v>4863</v>
      </c>
      <c r="B4864" s="181" t="str">
        <f t="shared" si="100"/>
        <v>0-6.29-110</v>
      </c>
      <c r="C4864" s="182">
        <f>'1. General information'!$R$8</f>
        <v>0</v>
      </c>
      <c r="D4864" s="182" t="s">
        <v>445</v>
      </c>
      <c r="E4864" s="183" t="s">
        <v>9433</v>
      </c>
      <c r="F4864" s="182" t="s">
        <v>9434</v>
      </c>
      <c r="G4864" s="184">
        <f>'6. Staff time'!P397</f>
        <v>0</v>
      </c>
    </row>
    <row r="4865" spans="1:7" x14ac:dyDescent="0.3">
      <c r="A4865" s="181">
        <v>4864</v>
      </c>
      <c r="B4865" s="181" t="str">
        <f t="shared" si="100"/>
        <v>0-6.29-111</v>
      </c>
      <c r="C4865" s="182">
        <f>'1. General information'!$R$8</f>
        <v>0</v>
      </c>
      <c r="D4865" s="182" t="s">
        <v>445</v>
      </c>
      <c r="E4865" s="183" t="s">
        <v>9435</v>
      </c>
      <c r="F4865" s="182" t="s">
        <v>9436</v>
      </c>
      <c r="G4865" s="184">
        <f>'6. Staff time'!P398</f>
        <v>0</v>
      </c>
    </row>
    <row r="4866" spans="1:7" x14ac:dyDescent="0.3">
      <c r="A4866" s="181">
        <v>4865</v>
      </c>
      <c r="B4866" s="181" t="str">
        <f t="shared" si="100"/>
        <v>0-6.29-112</v>
      </c>
      <c r="C4866" s="182">
        <f>'1. General information'!$R$8</f>
        <v>0</v>
      </c>
      <c r="D4866" s="182" t="s">
        <v>445</v>
      </c>
      <c r="E4866" s="183" t="s">
        <v>9437</v>
      </c>
      <c r="F4866" s="182" t="s">
        <v>9438</v>
      </c>
      <c r="G4866" s="184">
        <f>'6. Staff time'!P399</f>
        <v>0</v>
      </c>
    </row>
    <row r="4867" spans="1:7" x14ac:dyDescent="0.3">
      <c r="A4867" s="181">
        <v>4866</v>
      </c>
      <c r="B4867" s="181" t="str">
        <f t="shared" si="100"/>
        <v>0-6.29-113</v>
      </c>
      <c r="C4867" s="182">
        <f>'1. General information'!$R$8</f>
        <v>0</v>
      </c>
      <c r="D4867" s="182" t="s">
        <v>445</v>
      </c>
      <c r="E4867" s="183" t="s">
        <v>9439</v>
      </c>
      <c r="F4867" s="182" t="s">
        <v>9440</v>
      </c>
      <c r="G4867" s="184">
        <f>'6. Staff time'!P400</f>
        <v>0</v>
      </c>
    </row>
    <row r="4868" spans="1:7" x14ac:dyDescent="0.3">
      <c r="A4868" s="181">
        <v>4867</v>
      </c>
      <c r="B4868" s="181" t="str">
        <f t="shared" si="100"/>
        <v>0-6.29-114</v>
      </c>
      <c r="C4868" s="182">
        <f>'1. General information'!$R$8</f>
        <v>0</v>
      </c>
      <c r="D4868" s="182" t="s">
        <v>445</v>
      </c>
      <c r="E4868" s="183" t="s">
        <v>9441</v>
      </c>
      <c r="F4868" s="182" t="s">
        <v>9442</v>
      </c>
      <c r="G4868" s="184">
        <f>'6. Staff time'!P401</f>
        <v>0</v>
      </c>
    </row>
    <row r="4869" spans="1:7" x14ac:dyDescent="0.3">
      <c r="A4869" s="181">
        <v>4868</v>
      </c>
      <c r="B4869" s="181" t="str">
        <f t="shared" si="100"/>
        <v>0-6.29-115</v>
      </c>
      <c r="C4869" s="182">
        <f>'1. General information'!$R$8</f>
        <v>0</v>
      </c>
      <c r="D4869" s="182" t="s">
        <v>445</v>
      </c>
      <c r="E4869" s="183" t="s">
        <v>9443</v>
      </c>
      <c r="F4869" s="182" t="s">
        <v>9444</v>
      </c>
      <c r="G4869" s="184">
        <f>'6. Staff time'!P402</f>
        <v>0</v>
      </c>
    </row>
    <row r="4870" spans="1:7" x14ac:dyDescent="0.3">
      <c r="A4870" s="181">
        <v>4869</v>
      </c>
      <c r="B4870" s="181" t="str">
        <f t="shared" si="100"/>
        <v>0-6.29-116</v>
      </c>
      <c r="C4870" s="182">
        <f>'1. General information'!$R$8</f>
        <v>0</v>
      </c>
      <c r="D4870" s="182" t="s">
        <v>445</v>
      </c>
      <c r="E4870" s="183" t="s">
        <v>9445</v>
      </c>
      <c r="F4870" s="182" t="s">
        <v>9446</v>
      </c>
      <c r="G4870" s="184">
        <f>'6. Staff time'!P403</f>
        <v>0</v>
      </c>
    </row>
    <row r="4871" spans="1:7" x14ac:dyDescent="0.3">
      <c r="A4871" s="181">
        <v>4870</v>
      </c>
      <c r="B4871" s="181" t="str">
        <f t="shared" si="100"/>
        <v>0-6.29-117</v>
      </c>
      <c r="C4871" s="182">
        <f>'1. General information'!$R$8</f>
        <v>0</v>
      </c>
      <c r="D4871" s="182" t="s">
        <v>445</v>
      </c>
      <c r="E4871" s="183" t="s">
        <v>9447</v>
      </c>
      <c r="F4871" s="182" t="s">
        <v>9448</v>
      </c>
      <c r="G4871" s="184">
        <f>'6. Staff time'!P404</f>
        <v>0</v>
      </c>
    </row>
    <row r="4872" spans="1:7" x14ac:dyDescent="0.3">
      <c r="A4872" s="181">
        <v>4871</v>
      </c>
      <c r="B4872" s="181" t="str">
        <f t="shared" si="100"/>
        <v>0-6.29-118</v>
      </c>
      <c r="C4872" s="182">
        <f>'1. General information'!$R$8</f>
        <v>0</v>
      </c>
      <c r="D4872" s="182" t="s">
        <v>445</v>
      </c>
      <c r="E4872" s="183" t="s">
        <v>9449</v>
      </c>
      <c r="F4872" s="182" t="s">
        <v>9450</v>
      </c>
      <c r="G4872" s="184">
        <f>'6. Staff time'!P405</f>
        <v>0</v>
      </c>
    </row>
    <row r="4873" spans="1:7" x14ac:dyDescent="0.3">
      <c r="A4873" s="181">
        <v>4872</v>
      </c>
      <c r="B4873" s="181" t="str">
        <f t="shared" si="100"/>
        <v>0-6.29-119</v>
      </c>
      <c r="C4873" s="182">
        <f>'1. General information'!$R$8</f>
        <v>0</v>
      </c>
      <c r="D4873" s="182" t="s">
        <v>445</v>
      </c>
      <c r="E4873" s="183" t="s">
        <v>9451</v>
      </c>
      <c r="F4873" s="182" t="s">
        <v>9452</v>
      </c>
      <c r="G4873" s="184">
        <f>'6. Staff time'!P406</f>
        <v>0</v>
      </c>
    </row>
    <row r="4874" spans="1:7" x14ac:dyDescent="0.3">
      <c r="A4874" s="181">
        <v>4873</v>
      </c>
      <c r="B4874" s="181" t="str">
        <f t="shared" si="100"/>
        <v>0-6.29-120</v>
      </c>
      <c r="C4874" s="182">
        <f>'1. General information'!$R$8</f>
        <v>0</v>
      </c>
      <c r="D4874" s="182" t="s">
        <v>445</v>
      </c>
      <c r="E4874" s="183" t="s">
        <v>9453</v>
      </c>
      <c r="F4874" s="182" t="s">
        <v>9454</v>
      </c>
      <c r="G4874" s="184">
        <f>'6. Staff time'!P407</f>
        <v>0</v>
      </c>
    </row>
    <row r="4875" spans="1:7" x14ac:dyDescent="0.3">
      <c r="A4875" s="181">
        <v>4874</v>
      </c>
      <c r="B4875" s="181" t="str">
        <f t="shared" si="100"/>
        <v>0-6.29-121</v>
      </c>
      <c r="C4875" s="182">
        <f>'1. General information'!$R$8</f>
        <v>0</v>
      </c>
      <c r="D4875" s="182" t="s">
        <v>445</v>
      </c>
      <c r="E4875" s="183" t="s">
        <v>9455</v>
      </c>
      <c r="F4875" s="182" t="s">
        <v>9456</v>
      </c>
      <c r="G4875" s="184">
        <f>'6. Staff time'!P408</f>
        <v>0</v>
      </c>
    </row>
    <row r="4876" spans="1:7" x14ac:dyDescent="0.3">
      <c r="A4876" s="181">
        <v>4875</v>
      </c>
      <c r="B4876" s="181" t="str">
        <f t="shared" si="100"/>
        <v>0-6.29-122</v>
      </c>
      <c r="C4876" s="182">
        <f>'1. General information'!$R$8</f>
        <v>0</v>
      </c>
      <c r="D4876" s="182" t="s">
        <v>445</v>
      </c>
      <c r="E4876" s="183" t="s">
        <v>9457</v>
      </c>
      <c r="F4876" s="182" t="s">
        <v>9458</v>
      </c>
      <c r="G4876" s="184">
        <f>'6. Staff time'!P409</f>
        <v>0</v>
      </c>
    </row>
    <row r="4877" spans="1:7" x14ac:dyDescent="0.3">
      <c r="A4877" s="181">
        <v>4876</v>
      </c>
      <c r="B4877" s="181" t="str">
        <f t="shared" si="100"/>
        <v>0-6.29-123</v>
      </c>
      <c r="C4877" s="182">
        <f>'1. General information'!$R$8</f>
        <v>0</v>
      </c>
      <c r="D4877" s="182" t="s">
        <v>445</v>
      </c>
      <c r="E4877" s="183" t="s">
        <v>9459</v>
      </c>
      <c r="F4877" s="182" t="s">
        <v>9460</v>
      </c>
      <c r="G4877" s="184">
        <f>'6. Staff time'!P410</f>
        <v>0</v>
      </c>
    </row>
    <row r="4878" spans="1:7" x14ac:dyDescent="0.3">
      <c r="A4878" s="181">
        <v>4877</v>
      </c>
      <c r="B4878" s="181" t="str">
        <f t="shared" si="100"/>
        <v>0-6.29-124</v>
      </c>
      <c r="C4878" s="182">
        <f>'1. General information'!$R$8</f>
        <v>0</v>
      </c>
      <c r="D4878" s="182" t="s">
        <v>445</v>
      </c>
      <c r="E4878" s="183" t="s">
        <v>9461</v>
      </c>
      <c r="F4878" s="182" t="s">
        <v>9462</v>
      </c>
      <c r="G4878" s="184">
        <f>'6. Staff time'!P411</f>
        <v>0</v>
      </c>
    </row>
    <row r="4879" spans="1:7" x14ac:dyDescent="0.3">
      <c r="A4879" s="181">
        <v>4878</v>
      </c>
      <c r="B4879" s="181" t="str">
        <f t="shared" si="100"/>
        <v>0-6.29-125</v>
      </c>
      <c r="C4879" s="182">
        <f>'1. General information'!$R$8</f>
        <v>0</v>
      </c>
      <c r="D4879" s="182" t="s">
        <v>445</v>
      </c>
      <c r="E4879" s="183" t="s">
        <v>9463</v>
      </c>
      <c r="F4879" s="182" t="s">
        <v>9464</v>
      </c>
      <c r="G4879" s="184">
        <f>'6. Staff time'!P412</f>
        <v>0</v>
      </c>
    </row>
    <row r="4880" spans="1:7" x14ac:dyDescent="0.3">
      <c r="A4880" s="181">
        <v>4879</v>
      </c>
      <c r="B4880" s="181" t="str">
        <f t="shared" si="100"/>
        <v>0-6.29-126</v>
      </c>
      <c r="C4880" s="182">
        <f>'1. General information'!$R$8</f>
        <v>0</v>
      </c>
      <c r="D4880" s="182" t="s">
        <v>445</v>
      </c>
      <c r="E4880" s="183" t="s">
        <v>9465</v>
      </c>
      <c r="F4880" s="182" t="s">
        <v>9466</v>
      </c>
      <c r="G4880" s="184">
        <f>'6. Staff time'!P413</f>
        <v>0</v>
      </c>
    </row>
    <row r="4881" spans="1:7" x14ac:dyDescent="0.3">
      <c r="A4881" s="181">
        <v>4880</v>
      </c>
      <c r="B4881" s="181" t="str">
        <f t="shared" si="100"/>
        <v>0-6.29-127</v>
      </c>
      <c r="C4881" s="182">
        <f>'1. General information'!$R$8</f>
        <v>0</v>
      </c>
      <c r="D4881" s="182" t="s">
        <v>445</v>
      </c>
      <c r="E4881" s="183" t="s">
        <v>9467</v>
      </c>
      <c r="F4881" s="182" t="s">
        <v>9468</v>
      </c>
      <c r="G4881" s="184">
        <f>'6. Staff time'!P414</f>
        <v>0</v>
      </c>
    </row>
    <row r="4882" spans="1:7" x14ac:dyDescent="0.3">
      <c r="A4882" s="181">
        <v>4881</v>
      </c>
      <c r="B4882" s="181" t="str">
        <f t="shared" si="100"/>
        <v>0-6.29-128</v>
      </c>
      <c r="C4882" s="182">
        <f>'1. General information'!$R$8</f>
        <v>0</v>
      </c>
      <c r="D4882" s="182" t="s">
        <v>445</v>
      </c>
      <c r="E4882" s="183" t="s">
        <v>9469</v>
      </c>
      <c r="F4882" s="182" t="s">
        <v>9470</v>
      </c>
      <c r="G4882" s="184">
        <f>'6. Staff time'!P415</f>
        <v>0</v>
      </c>
    </row>
    <row r="4883" spans="1:7" x14ac:dyDescent="0.3">
      <c r="A4883" s="181">
        <v>4882</v>
      </c>
      <c r="B4883" s="181" t="str">
        <f t="shared" si="100"/>
        <v>0-6.29-129</v>
      </c>
      <c r="C4883" s="182">
        <f>'1. General information'!$R$8</f>
        <v>0</v>
      </c>
      <c r="D4883" s="182" t="s">
        <v>445</v>
      </c>
      <c r="E4883" s="183" t="s">
        <v>9471</v>
      </c>
      <c r="F4883" s="182" t="s">
        <v>9472</v>
      </c>
      <c r="G4883" s="184">
        <f>'6. Staff time'!P416</f>
        <v>0</v>
      </c>
    </row>
    <row r="4884" spans="1:7" x14ac:dyDescent="0.3">
      <c r="A4884" s="181">
        <v>4883</v>
      </c>
      <c r="B4884" s="181" t="str">
        <f t="shared" si="100"/>
        <v>0-6.29-130</v>
      </c>
      <c r="C4884" s="182">
        <f>'1. General information'!$R$8</f>
        <v>0</v>
      </c>
      <c r="D4884" s="182" t="s">
        <v>445</v>
      </c>
      <c r="E4884" s="183" t="s">
        <v>9473</v>
      </c>
      <c r="F4884" s="182" t="s">
        <v>9474</v>
      </c>
      <c r="G4884" s="184">
        <f>'6. Staff time'!P417</f>
        <v>0</v>
      </c>
    </row>
    <row r="4885" spans="1:7" x14ac:dyDescent="0.3">
      <c r="A4885" s="181">
        <v>4884</v>
      </c>
      <c r="B4885" s="181" t="str">
        <f t="shared" si="100"/>
        <v>0-6.30-1</v>
      </c>
      <c r="C4885" s="182">
        <f>'1. General information'!$R$8</f>
        <v>0</v>
      </c>
      <c r="D4885" s="182" t="s">
        <v>445</v>
      </c>
      <c r="E4885" s="183" t="s">
        <v>9475</v>
      </c>
      <c r="F4885" s="182" t="s">
        <v>9476</v>
      </c>
      <c r="G4885" s="184">
        <f>'6. Staff time'!R288</f>
        <v>0</v>
      </c>
    </row>
    <row r="4886" spans="1:7" x14ac:dyDescent="0.3">
      <c r="A4886" s="181">
        <v>4885</v>
      </c>
      <c r="B4886" s="181" t="str">
        <f t="shared" si="100"/>
        <v>0-6.30-2</v>
      </c>
      <c r="C4886" s="182">
        <f>'1. General information'!$R$8</f>
        <v>0</v>
      </c>
      <c r="D4886" s="182" t="s">
        <v>445</v>
      </c>
      <c r="E4886" s="183" t="s">
        <v>9477</v>
      </c>
      <c r="F4886" s="182" t="s">
        <v>9478</v>
      </c>
      <c r="G4886" s="184">
        <f>'6. Staff time'!R289</f>
        <v>0</v>
      </c>
    </row>
    <row r="4887" spans="1:7" x14ac:dyDescent="0.3">
      <c r="A4887" s="181">
        <v>4886</v>
      </c>
      <c r="B4887" s="181" t="str">
        <f t="shared" si="100"/>
        <v>0-6.30-3</v>
      </c>
      <c r="C4887" s="182">
        <f>'1. General information'!$R$8</f>
        <v>0</v>
      </c>
      <c r="D4887" s="182" t="s">
        <v>445</v>
      </c>
      <c r="E4887" s="183" t="s">
        <v>9479</v>
      </c>
      <c r="F4887" s="182" t="s">
        <v>9480</v>
      </c>
      <c r="G4887" s="184">
        <f>'6. Staff time'!R290</f>
        <v>0</v>
      </c>
    </row>
    <row r="4888" spans="1:7" x14ac:dyDescent="0.3">
      <c r="A4888" s="181">
        <v>4887</v>
      </c>
      <c r="B4888" s="181" t="str">
        <f t="shared" si="100"/>
        <v>0-6.30-4</v>
      </c>
      <c r="C4888" s="182">
        <f>'1. General information'!$R$8</f>
        <v>0</v>
      </c>
      <c r="D4888" s="182" t="s">
        <v>445</v>
      </c>
      <c r="E4888" s="183" t="s">
        <v>9481</v>
      </c>
      <c r="F4888" s="182" t="s">
        <v>9482</v>
      </c>
      <c r="G4888" s="184">
        <f>'6. Staff time'!R291</f>
        <v>0</v>
      </c>
    </row>
    <row r="4889" spans="1:7" x14ac:dyDescent="0.3">
      <c r="A4889" s="181">
        <v>4888</v>
      </c>
      <c r="B4889" s="181" t="str">
        <f t="shared" si="100"/>
        <v>0-6.30-5</v>
      </c>
      <c r="C4889" s="182">
        <f>'1. General information'!$R$8</f>
        <v>0</v>
      </c>
      <c r="D4889" s="182" t="s">
        <v>445</v>
      </c>
      <c r="E4889" s="183" t="s">
        <v>9483</v>
      </c>
      <c r="F4889" s="182" t="s">
        <v>9484</v>
      </c>
      <c r="G4889" s="184">
        <f>'6. Staff time'!R292</f>
        <v>0</v>
      </c>
    </row>
    <row r="4890" spans="1:7" x14ac:dyDescent="0.3">
      <c r="A4890" s="181">
        <v>4889</v>
      </c>
      <c r="B4890" s="181" t="str">
        <f t="shared" si="100"/>
        <v>0-6.30-6</v>
      </c>
      <c r="C4890" s="182">
        <f>'1. General information'!$R$8</f>
        <v>0</v>
      </c>
      <c r="D4890" s="182" t="s">
        <v>445</v>
      </c>
      <c r="E4890" s="183" t="s">
        <v>9485</v>
      </c>
      <c r="F4890" s="182" t="s">
        <v>9486</v>
      </c>
      <c r="G4890" s="184">
        <f>'6. Staff time'!R293</f>
        <v>0</v>
      </c>
    </row>
    <row r="4891" spans="1:7" x14ac:dyDescent="0.3">
      <c r="A4891" s="181">
        <v>4890</v>
      </c>
      <c r="B4891" s="181" t="str">
        <f t="shared" si="100"/>
        <v>0-6.30-7</v>
      </c>
      <c r="C4891" s="182">
        <f>'1. General information'!$R$8</f>
        <v>0</v>
      </c>
      <c r="D4891" s="182" t="s">
        <v>445</v>
      </c>
      <c r="E4891" s="183" t="s">
        <v>9487</v>
      </c>
      <c r="F4891" s="182" t="s">
        <v>9488</v>
      </c>
      <c r="G4891" s="184">
        <f>'6. Staff time'!R294</f>
        <v>0</v>
      </c>
    </row>
    <row r="4892" spans="1:7" x14ac:dyDescent="0.3">
      <c r="A4892" s="181">
        <v>4891</v>
      </c>
      <c r="B4892" s="181" t="str">
        <f t="shared" si="100"/>
        <v>0-6.30-8</v>
      </c>
      <c r="C4892" s="182">
        <f>'1. General information'!$R$8</f>
        <v>0</v>
      </c>
      <c r="D4892" s="182" t="s">
        <v>445</v>
      </c>
      <c r="E4892" s="183" t="s">
        <v>9489</v>
      </c>
      <c r="F4892" s="182" t="s">
        <v>9490</v>
      </c>
      <c r="G4892" s="184">
        <f>'6. Staff time'!R295</f>
        <v>0</v>
      </c>
    </row>
    <row r="4893" spans="1:7" x14ac:dyDescent="0.3">
      <c r="A4893" s="181">
        <v>4892</v>
      </c>
      <c r="B4893" s="181" t="str">
        <f t="shared" si="100"/>
        <v>0-6.30-9</v>
      </c>
      <c r="C4893" s="182">
        <f>'1. General information'!$R$8</f>
        <v>0</v>
      </c>
      <c r="D4893" s="182" t="s">
        <v>445</v>
      </c>
      <c r="E4893" s="183" t="s">
        <v>9491</v>
      </c>
      <c r="F4893" s="182" t="s">
        <v>9492</v>
      </c>
      <c r="G4893" s="184">
        <f>'6. Staff time'!R296</f>
        <v>0</v>
      </c>
    </row>
    <row r="4894" spans="1:7" x14ac:dyDescent="0.3">
      <c r="A4894" s="181">
        <v>4893</v>
      </c>
      <c r="B4894" s="181" t="str">
        <f t="shared" si="100"/>
        <v>0-6.30-10</v>
      </c>
      <c r="C4894" s="182">
        <f>'1. General information'!$R$8</f>
        <v>0</v>
      </c>
      <c r="D4894" s="182" t="s">
        <v>445</v>
      </c>
      <c r="E4894" s="183" t="s">
        <v>9493</v>
      </c>
      <c r="F4894" s="182" t="s">
        <v>9494</v>
      </c>
      <c r="G4894" s="184">
        <f>'6. Staff time'!R297</f>
        <v>0</v>
      </c>
    </row>
    <row r="4895" spans="1:7" x14ac:dyDescent="0.3">
      <c r="A4895" s="181">
        <v>4894</v>
      </c>
      <c r="B4895" s="181" t="str">
        <f t="shared" si="100"/>
        <v>0-6.30-11</v>
      </c>
      <c r="C4895" s="182">
        <f>'1. General information'!$R$8</f>
        <v>0</v>
      </c>
      <c r="D4895" s="182" t="s">
        <v>445</v>
      </c>
      <c r="E4895" s="183" t="s">
        <v>9495</v>
      </c>
      <c r="F4895" s="182" t="s">
        <v>9496</v>
      </c>
      <c r="G4895" s="184">
        <f>'6. Staff time'!R298</f>
        <v>0</v>
      </c>
    </row>
    <row r="4896" spans="1:7" x14ac:dyDescent="0.3">
      <c r="A4896" s="181">
        <v>4895</v>
      </c>
      <c r="B4896" s="181" t="str">
        <f t="shared" si="100"/>
        <v>0-6.30-12</v>
      </c>
      <c r="C4896" s="182">
        <f>'1. General information'!$R$8</f>
        <v>0</v>
      </c>
      <c r="D4896" s="182" t="s">
        <v>445</v>
      </c>
      <c r="E4896" s="183" t="s">
        <v>9497</v>
      </c>
      <c r="F4896" s="182" t="s">
        <v>9498</v>
      </c>
      <c r="G4896" s="184">
        <f>'6. Staff time'!R299</f>
        <v>0</v>
      </c>
    </row>
    <row r="4897" spans="1:7" x14ac:dyDescent="0.3">
      <c r="A4897" s="181">
        <v>4896</v>
      </c>
      <c r="B4897" s="181" t="str">
        <f t="shared" si="100"/>
        <v>0-6.30-13</v>
      </c>
      <c r="C4897" s="182">
        <f>'1. General information'!$R$8</f>
        <v>0</v>
      </c>
      <c r="D4897" s="182" t="s">
        <v>445</v>
      </c>
      <c r="E4897" s="183" t="s">
        <v>9499</v>
      </c>
      <c r="F4897" s="182" t="s">
        <v>9500</v>
      </c>
      <c r="G4897" s="184">
        <f>'6. Staff time'!R300</f>
        <v>0</v>
      </c>
    </row>
    <row r="4898" spans="1:7" x14ac:dyDescent="0.3">
      <c r="A4898" s="181">
        <v>4897</v>
      </c>
      <c r="B4898" s="181" t="str">
        <f t="shared" si="100"/>
        <v>0-6.30-14</v>
      </c>
      <c r="C4898" s="182">
        <f>'1. General information'!$R$8</f>
        <v>0</v>
      </c>
      <c r="D4898" s="182" t="s">
        <v>445</v>
      </c>
      <c r="E4898" s="183" t="s">
        <v>9501</v>
      </c>
      <c r="F4898" s="182" t="s">
        <v>9502</v>
      </c>
      <c r="G4898" s="184">
        <f>'6. Staff time'!R301</f>
        <v>0</v>
      </c>
    </row>
    <row r="4899" spans="1:7" x14ac:dyDescent="0.3">
      <c r="A4899" s="181">
        <v>4898</v>
      </c>
      <c r="B4899" s="181" t="str">
        <f t="shared" si="100"/>
        <v>0-6.30-15</v>
      </c>
      <c r="C4899" s="182">
        <f>'1. General information'!$R$8</f>
        <v>0</v>
      </c>
      <c r="D4899" s="182" t="s">
        <v>445</v>
      </c>
      <c r="E4899" s="183" t="s">
        <v>9503</v>
      </c>
      <c r="F4899" s="182" t="s">
        <v>9504</v>
      </c>
      <c r="G4899" s="184">
        <f>'6. Staff time'!R302</f>
        <v>0</v>
      </c>
    </row>
    <row r="4900" spans="1:7" x14ac:dyDescent="0.3">
      <c r="A4900" s="181">
        <v>4899</v>
      </c>
      <c r="B4900" s="181" t="str">
        <f t="shared" si="100"/>
        <v>0-6.30-16</v>
      </c>
      <c r="C4900" s="182">
        <f>'1. General information'!$R$8</f>
        <v>0</v>
      </c>
      <c r="D4900" s="182" t="s">
        <v>445</v>
      </c>
      <c r="E4900" s="183" t="s">
        <v>9505</v>
      </c>
      <c r="F4900" s="182" t="s">
        <v>9506</v>
      </c>
      <c r="G4900" s="184">
        <f>'6. Staff time'!R303</f>
        <v>0</v>
      </c>
    </row>
    <row r="4901" spans="1:7" x14ac:dyDescent="0.3">
      <c r="A4901" s="181">
        <v>4900</v>
      </c>
      <c r="B4901" s="181" t="str">
        <f t="shared" si="100"/>
        <v>0-6.30-17</v>
      </c>
      <c r="C4901" s="182">
        <f>'1. General information'!$R$8</f>
        <v>0</v>
      </c>
      <c r="D4901" s="182" t="s">
        <v>445</v>
      </c>
      <c r="E4901" s="183" t="s">
        <v>9507</v>
      </c>
      <c r="F4901" s="182" t="s">
        <v>9508</v>
      </c>
      <c r="G4901" s="184">
        <f>'6. Staff time'!R304</f>
        <v>0</v>
      </c>
    </row>
    <row r="4902" spans="1:7" x14ac:dyDescent="0.3">
      <c r="A4902" s="181">
        <v>4901</v>
      </c>
      <c r="B4902" s="181" t="str">
        <f t="shared" si="100"/>
        <v>0-6.30-18</v>
      </c>
      <c r="C4902" s="182">
        <f>'1. General information'!$R$8</f>
        <v>0</v>
      </c>
      <c r="D4902" s="182" t="s">
        <v>445</v>
      </c>
      <c r="E4902" s="183" t="s">
        <v>9509</v>
      </c>
      <c r="F4902" s="182" t="s">
        <v>9510</v>
      </c>
      <c r="G4902" s="184">
        <f>'6. Staff time'!R305</f>
        <v>0</v>
      </c>
    </row>
    <row r="4903" spans="1:7" x14ac:dyDescent="0.3">
      <c r="A4903" s="181">
        <v>4902</v>
      </c>
      <c r="B4903" s="181" t="str">
        <f t="shared" si="100"/>
        <v>0-6.30-19</v>
      </c>
      <c r="C4903" s="182">
        <f>'1. General information'!$R$8</f>
        <v>0</v>
      </c>
      <c r="D4903" s="182" t="s">
        <v>445</v>
      </c>
      <c r="E4903" s="183" t="s">
        <v>9511</v>
      </c>
      <c r="F4903" s="182" t="s">
        <v>9512</v>
      </c>
      <c r="G4903" s="184">
        <f>'6. Staff time'!R306</f>
        <v>0</v>
      </c>
    </row>
    <row r="4904" spans="1:7" x14ac:dyDescent="0.3">
      <c r="A4904" s="181">
        <v>4903</v>
      </c>
      <c r="B4904" s="181" t="str">
        <f t="shared" si="100"/>
        <v>0-6.30-20</v>
      </c>
      <c r="C4904" s="182">
        <f>'1. General information'!$R$8</f>
        <v>0</v>
      </c>
      <c r="D4904" s="182" t="s">
        <v>445</v>
      </c>
      <c r="E4904" s="183" t="s">
        <v>9513</v>
      </c>
      <c r="F4904" s="182" t="s">
        <v>9514</v>
      </c>
      <c r="G4904" s="184">
        <f>'6. Staff time'!R307</f>
        <v>0</v>
      </c>
    </row>
    <row r="4905" spans="1:7" x14ac:dyDescent="0.3">
      <c r="A4905" s="181">
        <v>4904</v>
      </c>
      <c r="B4905" s="181" t="str">
        <f t="shared" si="100"/>
        <v>0-6.30-21</v>
      </c>
      <c r="C4905" s="182">
        <f>'1. General information'!$R$8</f>
        <v>0</v>
      </c>
      <c r="D4905" s="182" t="s">
        <v>445</v>
      </c>
      <c r="E4905" s="183" t="s">
        <v>9515</v>
      </c>
      <c r="F4905" s="182" t="s">
        <v>9516</v>
      </c>
      <c r="G4905" s="184">
        <f>'6. Staff time'!R308</f>
        <v>0</v>
      </c>
    </row>
    <row r="4906" spans="1:7" x14ac:dyDescent="0.3">
      <c r="A4906" s="181">
        <v>4905</v>
      </c>
      <c r="B4906" s="181" t="str">
        <f t="shared" si="100"/>
        <v>0-6.30-22</v>
      </c>
      <c r="C4906" s="182">
        <f>'1. General information'!$R$8</f>
        <v>0</v>
      </c>
      <c r="D4906" s="182" t="s">
        <v>445</v>
      </c>
      <c r="E4906" s="183" t="s">
        <v>9517</v>
      </c>
      <c r="F4906" s="182" t="s">
        <v>9518</v>
      </c>
      <c r="G4906" s="184">
        <f>'6. Staff time'!R309</f>
        <v>0</v>
      </c>
    </row>
    <row r="4907" spans="1:7" x14ac:dyDescent="0.3">
      <c r="A4907" s="181">
        <v>4906</v>
      </c>
      <c r="B4907" s="181" t="str">
        <f t="shared" si="100"/>
        <v>0-6.30-23</v>
      </c>
      <c r="C4907" s="182">
        <f>'1. General information'!$R$8</f>
        <v>0</v>
      </c>
      <c r="D4907" s="182" t="s">
        <v>445</v>
      </c>
      <c r="E4907" s="183" t="s">
        <v>9519</v>
      </c>
      <c r="F4907" s="182" t="s">
        <v>9520</v>
      </c>
      <c r="G4907" s="184">
        <f>'6. Staff time'!R310</f>
        <v>0</v>
      </c>
    </row>
    <row r="4908" spans="1:7" x14ac:dyDescent="0.3">
      <c r="A4908" s="181">
        <v>4907</v>
      </c>
      <c r="B4908" s="181" t="str">
        <f t="shared" si="100"/>
        <v>0-6.30-24</v>
      </c>
      <c r="C4908" s="182">
        <f>'1. General information'!$R$8</f>
        <v>0</v>
      </c>
      <c r="D4908" s="182" t="s">
        <v>445</v>
      </c>
      <c r="E4908" s="183" t="s">
        <v>9521</v>
      </c>
      <c r="F4908" s="182" t="s">
        <v>9522</v>
      </c>
      <c r="G4908" s="184">
        <f>'6. Staff time'!R311</f>
        <v>0</v>
      </c>
    </row>
    <row r="4909" spans="1:7" x14ac:dyDescent="0.3">
      <c r="A4909" s="181">
        <v>4908</v>
      </c>
      <c r="B4909" s="181" t="str">
        <f t="shared" si="100"/>
        <v>0-6.30-25</v>
      </c>
      <c r="C4909" s="182">
        <f>'1. General information'!$R$8</f>
        <v>0</v>
      </c>
      <c r="D4909" s="182" t="s">
        <v>445</v>
      </c>
      <c r="E4909" s="183" t="s">
        <v>9523</v>
      </c>
      <c r="F4909" s="182" t="s">
        <v>9524</v>
      </c>
      <c r="G4909" s="184">
        <f>'6. Staff time'!R312</f>
        <v>0</v>
      </c>
    </row>
    <row r="4910" spans="1:7" x14ac:dyDescent="0.3">
      <c r="A4910" s="181">
        <v>4909</v>
      </c>
      <c r="B4910" s="181" t="str">
        <f t="shared" si="100"/>
        <v>0-6.30-26</v>
      </c>
      <c r="C4910" s="182">
        <f>'1. General information'!$R$8</f>
        <v>0</v>
      </c>
      <c r="D4910" s="182" t="s">
        <v>445</v>
      </c>
      <c r="E4910" s="183" t="s">
        <v>9525</v>
      </c>
      <c r="F4910" s="182" t="s">
        <v>9526</v>
      </c>
      <c r="G4910" s="184">
        <f>'6. Staff time'!R313</f>
        <v>0</v>
      </c>
    </row>
    <row r="4911" spans="1:7" x14ac:dyDescent="0.3">
      <c r="A4911" s="181">
        <v>4910</v>
      </c>
      <c r="B4911" s="181" t="str">
        <f t="shared" si="100"/>
        <v>0-6.30-27</v>
      </c>
      <c r="C4911" s="182">
        <f>'1. General information'!$R$8</f>
        <v>0</v>
      </c>
      <c r="D4911" s="182" t="s">
        <v>445</v>
      </c>
      <c r="E4911" s="183" t="s">
        <v>9527</v>
      </c>
      <c r="F4911" s="182" t="s">
        <v>9528</v>
      </c>
      <c r="G4911" s="184">
        <f>'6. Staff time'!R314</f>
        <v>0</v>
      </c>
    </row>
    <row r="4912" spans="1:7" x14ac:dyDescent="0.3">
      <c r="A4912" s="181">
        <v>4911</v>
      </c>
      <c r="B4912" s="181" t="str">
        <f t="shared" si="100"/>
        <v>0-6.30-28</v>
      </c>
      <c r="C4912" s="182">
        <f>'1. General information'!$R$8</f>
        <v>0</v>
      </c>
      <c r="D4912" s="182" t="s">
        <v>445</v>
      </c>
      <c r="E4912" s="183" t="s">
        <v>9529</v>
      </c>
      <c r="F4912" s="182" t="s">
        <v>9530</v>
      </c>
      <c r="G4912" s="184">
        <f>'6. Staff time'!R315</f>
        <v>0</v>
      </c>
    </row>
    <row r="4913" spans="1:7" x14ac:dyDescent="0.3">
      <c r="A4913" s="181">
        <v>4912</v>
      </c>
      <c r="B4913" s="181" t="str">
        <f t="shared" si="100"/>
        <v>0-6.30-29</v>
      </c>
      <c r="C4913" s="182">
        <f>'1. General information'!$R$8</f>
        <v>0</v>
      </c>
      <c r="D4913" s="182" t="s">
        <v>445</v>
      </c>
      <c r="E4913" s="183" t="s">
        <v>9531</v>
      </c>
      <c r="F4913" s="182" t="s">
        <v>9532</v>
      </c>
      <c r="G4913" s="184">
        <f>'6. Staff time'!R316</f>
        <v>0</v>
      </c>
    </row>
    <row r="4914" spans="1:7" x14ac:dyDescent="0.3">
      <c r="A4914" s="181">
        <v>4913</v>
      </c>
      <c r="B4914" s="181" t="str">
        <f t="shared" si="100"/>
        <v>0-6.30-30</v>
      </c>
      <c r="C4914" s="182">
        <f>'1. General information'!$R$8</f>
        <v>0</v>
      </c>
      <c r="D4914" s="182" t="s">
        <v>445</v>
      </c>
      <c r="E4914" s="183" t="s">
        <v>9533</v>
      </c>
      <c r="F4914" s="182" t="s">
        <v>9534</v>
      </c>
      <c r="G4914" s="184">
        <f>'6. Staff time'!R317</f>
        <v>0</v>
      </c>
    </row>
    <row r="4915" spans="1:7" x14ac:dyDescent="0.3">
      <c r="A4915" s="181">
        <v>4914</v>
      </c>
      <c r="B4915" s="181" t="str">
        <f t="shared" si="100"/>
        <v>0-6.30-31</v>
      </c>
      <c r="C4915" s="182">
        <f>'1. General information'!$R$8</f>
        <v>0</v>
      </c>
      <c r="D4915" s="182" t="s">
        <v>445</v>
      </c>
      <c r="E4915" s="183" t="s">
        <v>9535</v>
      </c>
      <c r="F4915" s="182" t="s">
        <v>9536</v>
      </c>
      <c r="G4915" s="184">
        <f>'6. Staff time'!R318</f>
        <v>0</v>
      </c>
    </row>
    <row r="4916" spans="1:7" x14ac:dyDescent="0.3">
      <c r="A4916" s="181">
        <v>4915</v>
      </c>
      <c r="B4916" s="181" t="str">
        <f t="shared" ref="B4916:B4979" si="101">CONCATENATE(LEFT(C4916,2),"-",E4916)</f>
        <v>0-6.30-32</v>
      </c>
      <c r="C4916" s="182">
        <f>'1. General information'!$R$8</f>
        <v>0</v>
      </c>
      <c r="D4916" s="182" t="s">
        <v>445</v>
      </c>
      <c r="E4916" s="183" t="s">
        <v>9537</v>
      </c>
      <c r="F4916" s="182" t="s">
        <v>9538</v>
      </c>
      <c r="G4916" s="184">
        <f>'6. Staff time'!R319</f>
        <v>0</v>
      </c>
    </row>
    <row r="4917" spans="1:7" x14ac:dyDescent="0.3">
      <c r="A4917" s="181">
        <v>4916</v>
      </c>
      <c r="B4917" s="181" t="str">
        <f t="shared" si="101"/>
        <v>0-6.30-33</v>
      </c>
      <c r="C4917" s="182">
        <f>'1. General information'!$R$8</f>
        <v>0</v>
      </c>
      <c r="D4917" s="182" t="s">
        <v>445</v>
      </c>
      <c r="E4917" s="183" t="s">
        <v>9539</v>
      </c>
      <c r="F4917" s="182" t="s">
        <v>9540</v>
      </c>
      <c r="G4917" s="184">
        <f>'6. Staff time'!R320</f>
        <v>0</v>
      </c>
    </row>
    <row r="4918" spans="1:7" x14ac:dyDescent="0.3">
      <c r="A4918" s="181">
        <v>4917</v>
      </c>
      <c r="B4918" s="181" t="str">
        <f t="shared" si="101"/>
        <v>0-6.30-34</v>
      </c>
      <c r="C4918" s="182">
        <f>'1. General information'!$R$8</f>
        <v>0</v>
      </c>
      <c r="D4918" s="182" t="s">
        <v>445</v>
      </c>
      <c r="E4918" s="183" t="s">
        <v>9541</v>
      </c>
      <c r="F4918" s="182" t="s">
        <v>9542</v>
      </c>
      <c r="G4918" s="184">
        <f>'6. Staff time'!R321</f>
        <v>0</v>
      </c>
    </row>
    <row r="4919" spans="1:7" x14ac:dyDescent="0.3">
      <c r="A4919" s="181">
        <v>4918</v>
      </c>
      <c r="B4919" s="181" t="str">
        <f t="shared" si="101"/>
        <v>0-6.30-35</v>
      </c>
      <c r="C4919" s="182">
        <f>'1. General information'!$R$8</f>
        <v>0</v>
      </c>
      <c r="D4919" s="182" t="s">
        <v>445</v>
      </c>
      <c r="E4919" s="183" t="s">
        <v>9543</v>
      </c>
      <c r="F4919" s="182" t="s">
        <v>9544</v>
      </c>
      <c r="G4919" s="184">
        <f>'6. Staff time'!R322</f>
        <v>0</v>
      </c>
    </row>
    <row r="4920" spans="1:7" x14ac:dyDescent="0.3">
      <c r="A4920" s="181">
        <v>4919</v>
      </c>
      <c r="B4920" s="181" t="str">
        <f t="shared" si="101"/>
        <v>0-6.30-36</v>
      </c>
      <c r="C4920" s="182">
        <f>'1. General information'!$R$8</f>
        <v>0</v>
      </c>
      <c r="D4920" s="182" t="s">
        <v>445</v>
      </c>
      <c r="E4920" s="183" t="s">
        <v>9545</v>
      </c>
      <c r="F4920" s="182" t="s">
        <v>9546</v>
      </c>
      <c r="G4920" s="184">
        <f>'6. Staff time'!R323</f>
        <v>0</v>
      </c>
    </row>
    <row r="4921" spans="1:7" x14ac:dyDescent="0.3">
      <c r="A4921" s="181">
        <v>4920</v>
      </c>
      <c r="B4921" s="181" t="str">
        <f t="shared" si="101"/>
        <v>0-6.30-37</v>
      </c>
      <c r="C4921" s="182">
        <f>'1. General information'!$R$8</f>
        <v>0</v>
      </c>
      <c r="D4921" s="182" t="s">
        <v>445</v>
      </c>
      <c r="E4921" s="183" t="s">
        <v>9547</v>
      </c>
      <c r="F4921" s="182" t="s">
        <v>9548</v>
      </c>
      <c r="G4921" s="184">
        <f>'6. Staff time'!R324</f>
        <v>0</v>
      </c>
    </row>
    <row r="4922" spans="1:7" x14ac:dyDescent="0.3">
      <c r="A4922" s="181">
        <v>4921</v>
      </c>
      <c r="B4922" s="181" t="str">
        <f t="shared" si="101"/>
        <v>0-6.30-38</v>
      </c>
      <c r="C4922" s="182">
        <f>'1. General information'!$R$8</f>
        <v>0</v>
      </c>
      <c r="D4922" s="182" t="s">
        <v>445</v>
      </c>
      <c r="E4922" s="183" t="s">
        <v>9549</v>
      </c>
      <c r="F4922" s="182" t="s">
        <v>9550</v>
      </c>
      <c r="G4922" s="184">
        <f>'6. Staff time'!R325</f>
        <v>0</v>
      </c>
    </row>
    <row r="4923" spans="1:7" x14ac:dyDescent="0.3">
      <c r="A4923" s="181">
        <v>4922</v>
      </c>
      <c r="B4923" s="181" t="str">
        <f t="shared" si="101"/>
        <v>0-6.30-39</v>
      </c>
      <c r="C4923" s="182">
        <f>'1. General information'!$R$8</f>
        <v>0</v>
      </c>
      <c r="D4923" s="182" t="s">
        <v>445</v>
      </c>
      <c r="E4923" s="183" t="s">
        <v>9551</v>
      </c>
      <c r="F4923" s="182" t="s">
        <v>9552</v>
      </c>
      <c r="G4923" s="184">
        <f>'6. Staff time'!R326</f>
        <v>0</v>
      </c>
    </row>
    <row r="4924" spans="1:7" x14ac:dyDescent="0.3">
      <c r="A4924" s="181">
        <v>4923</v>
      </c>
      <c r="B4924" s="181" t="str">
        <f t="shared" si="101"/>
        <v>0-6.30-40</v>
      </c>
      <c r="C4924" s="182">
        <f>'1. General information'!$R$8</f>
        <v>0</v>
      </c>
      <c r="D4924" s="182" t="s">
        <v>445</v>
      </c>
      <c r="E4924" s="183" t="s">
        <v>9553</v>
      </c>
      <c r="F4924" s="182" t="s">
        <v>9554</v>
      </c>
      <c r="G4924" s="184">
        <f>'6. Staff time'!R327</f>
        <v>0</v>
      </c>
    </row>
    <row r="4925" spans="1:7" x14ac:dyDescent="0.3">
      <c r="A4925" s="181">
        <v>4924</v>
      </c>
      <c r="B4925" s="181" t="str">
        <f t="shared" si="101"/>
        <v>0-6.30-41</v>
      </c>
      <c r="C4925" s="182">
        <f>'1. General information'!$R$8</f>
        <v>0</v>
      </c>
      <c r="D4925" s="182" t="s">
        <v>445</v>
      </c>
      <c r="E4925" s="183" t="s">
        <v>9555</v>
      </c>
      <c r="F4925" s="182" t="s">
        <v>9556</v>
      </c>
      <c r="G4925" s="184">
        <f>'6. Staff time'!R328</f>
        <v>0</v>
      </c>
    </row>
    <row r="4926" spans="1:7" x14ac:dyDescent="0.3">
      <c r="A4926" s="181">
        <v>4925</v>
      </c>
      <c r="B4926" s="181" t="str">
        <f t="shared" si="101"/>
        <v>0-6.30-42</v>
      </c>
      <c r="C4926" s="182">
        <f>'1. General information'!$R$8</f>
        <v>0</v>
      </c>
      <c r="D4926" s="182" t="s">
        <v>445</v>
      </c>
      <c r="E4926" s="183" t="s">
        <v>9557</v>
      </c>
      <c r="F4926" s="182" t="s">
        <v>9558</v>
      </c>
      <c r="G4926" s="184">
        <f>'6. Staff time'!R329</f>
        <v>0</v>
      </c>
    </row>
    <row r="4927" spans="1:7" x14ac:dyDescent="0.3">
      <c r="A4927" s="181">
        <v>4926</v>
      </c>
      <c r="B4927" s="181" t="str">
        <f t="shared" si="101"/>
        <v>0-6.30-43</v>
      </c>
      <c r="C4927" s="182">
        <f>'1. General information'!$R$8</f>
        <v>0</v>
      </c>
      <c r="D4927" s="182" t="s">
        <v>445</v>
      </c>
      <c r="E4927" s="183" t="s">
        <v>9559</v>
      </c>
      <c r="F4927" s="182" t="s">
        <v>9560</v>
      </c>
      <c r="G4927" s="184">
        <f>'6. Staff time'!R330</f>
        <v>0</v>
      </c>
    </row>
    <row r="4928" spans="1:7" x14ac:dyDescent="0.3">
      <c r="A4928" s="181">
        <v>4927</v>
      </c>
      <c r="B4928" s="181" t="str">
        <f t="shared" si="101"/>
        <v>0-6.30-44</v>
      </c>
      <c r="C4928" s="182">
        <f>'1. General information'!$R$8</f>
        <v>0</v>
      </c>
      <c r="D4928" s="182" t="s">
        <v>445</v>
      </c>
      <c r="E4928" s="183" t="s">
        <v>9561</v>
      </c>
      <c r="F4928" s="182" t="s">
        <v>9562</v>
      </c>
      <c r="G4928" s="184">
        <f>'6. Staff time'!R331</f>
        <v>0</v>
      </c>
    </row>
    <row r="4929" spans="1:7" x14ac:dyDescent="0.3">
      <c r="A4929" s="181">
        <v>4928</v>
      </c>
      <c r="B4929" s="181" t="str">
        <f t="shared" si="101"/>
        <v>0-6.30-45</v>
      </c>
      <c r="C4929" s="182">
        <f>'1. General information'!$R$8</f>
        <v>0</v>
      </c>
      <c r="D4929" s="182" t="s">
        <v>445</v>
      </c>
      <c r="E4929" s="183" t="s">
        <v>9563</v>
      </c>
      <c r="F4929" s="182" t="s">
        <v>9564</v>
      </c>
      <c r="G4929" s="184">
        <f>'6. Staff time'!R332</f>
        <v>0</v>
      </c>
    </row>
    <row r="4930" spans="1:7" x14ac:dyDescent="0.3">
      <c r="A4930" s="181">
        <v>4929</v>
      </c>
      <c r="B4930" s="181" t="str">
        <f t="shared" si="101"/>
        <v>0-6.30-46</v>
      </c>
      <c r="C4930" s="182">
        <f>'1. General information'!$R$8</f>
        <v>0</v>
      </c>
      <c r="D4930" s="182" t="s">
        <v>445</v>
      </c>
      <c r="E4930" s="183" t="s">
        <v>9565</v>
      </c>
      <c r="F4930" s="182" t="s">
        <v>9566</v>
      </c>
      <c r="G4930" s="184">
        <f>'6. Staff time'!R333</f>
        <v>0</v>
      </c>
    </row>
    <row r="4931" spans="1:7" x14ac:dyDescent="0.3">
      <c r="A4931" s="181">
        <v>4930</v>
      </c>
      <c r="B4931" s="181" t="str">
        <f t="shared" si="101"/>
        <v>0-6.30-47</v>
      </c>
      <c r="C4931" s="182">
        <f>'1. General information'!$R$8</f>
        <v>0</v>
      </c>
      <c r="D4931" s="182" t="s">
        <v>445</v>
      </c>
      <c r="E4931" s="183" t="s">
        <v>9567</v>
      </c>
      <c r="F4931" s="182" t="s">
        <v>9568</v>
      </c>
      <c r="G4931" s="184">
        <f>'6. Staff time'!R334</f>
        <v>0</v>
      </c>
    </row>
    <row r="4932" spans="1:7" x14ac:dyDescent="0.3">
      <c r="A4932" s="181">
        <v>4931</v>
      </c>
      <c r="B4932" s="181" t="str">
        <f t="shared" si="101"/>
        <v>0-6.30-48</v>
      </c>
      <c r="C4932" s="182">
        <f>'1. General information'!$R$8</f>
        <v>0</v>
      </c>
      <c r="D4932" s="182" t="s">
        <v>445</v>
      </c>
      <c r="E4932" s="183" t="s">
        <v>9569</v>
      </c>
      <c r="F4932" s="182" t="s">
        <v>9570</v>
      </c>
      <c r="G4932" s="184">
        <f>'6. Staff time'!R335</f>
        <v>0</v>
      </c>
    </row>
    <row r="4933" spans="1:7" x14ac:dyDescent="0.3">
      <c r="A4933" s="181">
        <v>4932</v>
      </c>
      <c r="B4933" s="181" t="str">
        <f t="shared" si="101"/>
        <v>0-6.30-49</v>
      </c>
      <c r="C4933" s="182">
        <f>'1. General information'!$R$8</f>
        <v>0</v>
      </c>
      <c r="D4933" s="182" t="s">
        <v>445</v>
      </c>
      <c r="E4933" s="183" t="s">
        <v>9571</v>
      </c>
      <c r="F4933" s="182" t="s">
        <v>9572</v>
      </c>
      <c r="G4933" s="184">
        <f>'6. Staff time'!R336</f>
        <v>0</v>
      </c>
    </row>
    <row r="4934" spans="1:7" x14ac:dyDescent="0.3">
      <c r="A4934" s="181">
        <v>4933</v>
      </c>
      <c r="B4934" s="181" t="str">
        <f t="shared" si="101"/>
        <v>0-6.30-50</v>
      </c>
      <c r="C4934" s="182">
        <f>'1. General information'!$R$8</f>
        <v>0</v>
      </c>
      <c r="D4934" s="182" t="s">
        <v>445</v>
      </c>
      <c r="E4934" s="183" t="s">
        <v>9573</v>
      </c>
      <c r="F4934" s="182" t="s">
        <v>9574</v>
      </c>
      <c r="G4934" s="184">
        <f>'6. Staff time'!R337</f>
        <v>0</v>
      </c>
    </row>
    <row r="4935" spans="1:7" x14ac:dyDescent="0.3">
      <c r="A4935" s="181">
        <v>4934</v>
      </c>
      <c r="B4935" s="181" t="str">
        <f t="shared" si="101"/>
        <v>0-6.30-51</v>
      </c>
      <c r="C4935" s="182">
        <f>'1. General information'!$R$8</f>
        <v>0</v>
      </c>
      <c r="D4935" s="182" t="s">
        <v>445</v>
      </c>
      <c r="E4935" s="183" t="s">
        <v>9575</v>
      </c>
      <c r="F4935" s="182" t="s">
        <v>9576</v>
      </c>
      <c r="G4935" s="184">
        <f>'6. Staff time'!R338</f>
        <v>0</v>
      </c>
    </row>
    <row r="4936" spans="1:7" x14ac:dyDescent="0.3">
      <c r="A4936" s="181">
        <v>4935</v>
      </c>
      <c r="B4936" s="181" t="str">
        <f t="shared" si="101"/>
        <v>0-6.30-52</v>
      </c>
      <c r="C4936" s="182">
        <f>'1. General information'!$R$8</f>
        <v>0</v>
      </c>
      <c r="D4936" s="182" t="s">
        <v>445</v>
      </c>
      <c r="E4936" s="183" t="s">
        <v>9577</v>
      </c>
      <c r="F4936" s="182" t="s">
        <v>9578</v>
      </c>
      <c r="G4936" s="184">
        <f>'6. Staff time'!R339</f>
        <v>0</v>
      </c>
    </row>
    <row r="4937" spans="1:7" x14ac:dyDescent="0.3">
      <c r="A4937" s="181">
        <v>4936</v>
      </c>
      <c r="B4937" s="181" t="str">
        <f t="shared" si="101"/>
        <v>0-6.30-53</v>
      </c>
      <c r="C4937" s="182">
        <f>'1. General information'!$R$8</f>
        <v>0</v>
      </c>
      <c r="D4937" s="182" t="s">
        <v>445</v>
      </c>
      <c r="E4937" s="183" t="s">
        <v>9579</v>
      </c>
      <c r="F4937" s="182" t="s">
        <v>9580</v>
      </c>
      <c r="G4937" s="184">
        <f>'6. Staff time'!R340</f>
        <v>0</v>
      </c>
    </row>
    <row r="4938" spans="1:7" x14ac:dyDescent="0.3">
      <c r="A4938" s="181">
        <v>4937</v>
      </c>
      <c r="B4938" s="181" t="str">
        <f t="shared" si="101"/>
        <v>0-6.30-54</v>
      </c>
      <c r="C4938" s="182">
        <f>'1. General information'!$R$8</f>
        <v>0</v>
      </c>
      <c r="D4938" s="182" t="s">
        <v>445</v>
      </c>
      <c r="E4938" s="183" t="s">
        <v>9581</v>
      </c>
      <c r="F4938" s="182" t="s">
        <v>9582</v>
      </c>
      <c r="G4938" s="184">
        <f>'6. Staff time'!R341</f>
        <v>0</v>
      </c>
    </row>
    <row r="4939" spans="1:7" x14ac:dyDescent="0.3">
      <c r="A4939" s="181">
        <v>4938</v>
      </c>
      <c r="B4939" s="181" t="str">
        <f t="shared" si="101"/>
        <v>0-6.30-55</v>
      </c>
      <c r="C4939" s="182">
        <f>'1. General information'!$R$8</f>
        <v>0</v>
      </c>
      <c r="D4939" s="182" t="s">
        <v>445</v>
      </c>
      <c r="E4939" s="183" t="s">
        <v>9583</v>
      </c>
      <c r="F4939" s="182" t="s">
        <v>9584</v>
      </c>
      <c r="G4939" s="184">
        <f>'6. Staff time'!R342</f>
        <v>0</v>
      </c>
    </row>
    <row r="4940" spans="1:7" x14ac:dyDescent="0.3">
      <c r="A4940" s="181">
        <v>4939</v>
      </c>
      <c r="B4940" s="181" t="str">
        <f t="shared" si="101"/>
        <v>0-6.30-56</v>
      </c>
      <c r="C4940" s="182">
        <f>'1. General information'!$R$8</f>
        <v>0</v>
      </c>
      <c r="D4940" s="182" t="s">
        <v>445</v>
      </c>
      <c r="E4940" s="183" t="s">
        <v>9585</v>
      </c>
      <c r="F4940" s="182" t="s">
        <v>9586</v>
      </c>
      <c r="G4940" s="184">
        <f>'6. Staff time'!R343</f>
        <v>0</v>
      </c>
    </row>
    <row r="4941" spans="1:7" x14ac:dyDescent="0.3">
      <c r="A4941" s="181">
        <v>4940</v>
      </c>
      <c r="B4941" s="181" t="str">
        <f t="shared" si="101"/>
        <v>0-6.30-57</v>
      </c>
      <c r="C4941" s="182">
        <f>'1. General information'!$R$8</f>
        <v>0</v>
      </c>
      <c r="D4941" s="182" t="s">
        <v>445</v>
      </c>
      <c r="E4941" s="183" t="s">
        <v>9587</v>
      </c>
      <c r="F4941" s="182" t="s">
        <v>9588</v>
      </c>
      <c r="G4941" s="184">
        <f>'6. Staff time'!R344</f>
        <v>0</v>
      </c>
    </row>
    <row r="4942" spans="1:7" x14ac:dyDescent="0.3">
      <c r="A4942" s="181">
        <v>4941</v>
      </c>
      <c r="B4942" s="181" t="str">
        <f t="shared" si="101"/>
        <v>0-6.30-58</v>
      </c>
      <c r="C4942" s="182">
        <f>'1. General information'!$R$8</f>
        <v>0</v>
      </c>
      <c r="D4942" s="182" t="s">
        <v>445</v>
      </c>
      <c r="E4942" s="183" t="s">
        <v>9589</v>
      </c>
      <c r="F4942" s="182" t="s">
        <v>9590</v>
      </c>
      <c r="G4942" s="184">
        <f>'6. Staff time'!R345</f>
        <v>0</v>
      </c>
    </row>
    <row r="4943" spans="1:7" x14ac:dyDescent="0.3">
      <c r="A4943" s="181">
        <v>4942</v>
      </c>
      <c r="B4943" s="181" t="str">
        <f t="shared" si="101"/>
        <v>0-6.30-59</v>
      </c>
      <c r="C4943" s="182">
        <f>'1. General information'!$R$8</f>
        <v>0</v>
      </c>
      <c r="D4943" s="182" t="s">
        <v>445</v>
      </c>
      <c r="E4943" s="183" t="s">
        <v>9591</v>
      </c>
      <c r="F4943" s="182" t="s">
        <v>9592</v>
      </c>
      <c r="G4943" s="184">
        <f>'6. Staff time'!R346</f>
        <v>0</v>
      </c>
    </row>
    <row r="4944" spans="1:7" x14ac:dyDescent="0.3">
      <c r="A4944" s="181">
        <v>4943</v>
      </c>
      <c r="B4944" s="181" t="str">
        <f t="shared" si="101"/>
        <v>0-6.30-60</v>
      </c>
      <c r="C4944" s="182">
        <f>'1. General information'!$R$8</f>
        <v>0</v>
      </c>
      <c r="D4944" s="182" t="s">
        <v>445</v>
      </c>
      <c r="E4944" s="183" t="s">
        <v>9593</v>
      </c>
      <c r="F4944" s="182" t="s">
        <v>9594</v>
      </c>
      <c r="G4944" s="184">
        <f>'6. Staff time'!R347</f>
        <v>0</v>
      </c>
    </row>
    <row r="4945" spans="1:7" x14ac:dyDescent="0.3">
      <c r="A4945" s="181">
        <v>4944</v>
      </c>
      <c r="B4945" s="181" t="str">
        <f t="shared" si="101"/>
        <v>0-6.30-61</v>
      </c>
      <c r="C4945" s="182">
        <f>'1. General information'!$R$8</f>
        <v>0</v>
      </c>
      <c r="D4945" s="182" t="s">
        <v>445</v>
      </c>
      <c r="E4945" s="183" t="s">
        <v>9595</v>
      </c>
      <c r="F4945" s="182" t="s">
        <v>9596</v>
      </c>
      <c r="G4945" s="184">
        <f>'6. Staff time'!R348</f>
        <v>0</v>
      </c>
    </row>
    <row r="4946" spans="1:7" x14ac:dyDescent="0.3">
      <c r="A4946" s="181">
        <v>4945</v>
      </c>
      <c r="B4946" s="181" t="str">
        <f t="shared" si="101"/>
        <v>0-6.30-62</v>
      </c>
      <c r="C4946" s="182">
        <f>'1. General information'!$R$8</f>
        <v>0</v>
      </c>
      <c r="D4946" s="182" t="s">
        <v>445</v>
      </c>
      <c r="E4946" s="183" t="s">
        <v>9597</v>
      </c>
      <c r="F4946" s="182" t="s">
        <v>9598</v>
      </c>
      <c r="G4946" s="184">
        <f>'6. Staff time'!R349</f>
        <v>0</v>
      </c>
    </row>
    <row r="4947" spans="1:7" x14ac:dyDescent="0.3">
      <c r="A4947" s="181">
        <v>4946</v>
      </c>
      <c r="B4947" s="181" t="str">
        <f t="shared" si="101"/>
        <v>0-6.30-63</v>
      </c>
      <c r="C4947" s="182">
        <f>'1. General information'!$R$8</f>
        <v>0</v>
      </c>
      <c r="D4947" s="182" t="s">
        <v>445</v>
      </c>
      <c r="E4947" s="183" t="s">
        <v>9599</v>
      </c>
      <c r="F4947" s="182" t="s">
        <v>9600</v>
      </c>
      <c r="G4947" s="184">
        <f>'6. Staff time'!R350</f>
        <v>0</v>
      </c>
    </row>
    <row r="4948" spans="1:7" x14ac:dyDescent="0.3">
      <c r="A4948" s="181">
        <v>4947</v>
      </c>
      <c r="B4948" s="181" t="str">
        <f t="shared" si="101"/>
        <v>0-6.30-64</v>
      </c>
      <c r="C4948" s="182">
        <f>'1. General information'!$R$8</f>
        <v>0</v>
      </c>
      <c r="D4948" s="182" t="s">
        <v>445</v>
      </c>
      <c r="E4948" s="183" t="s">
        <v>9601</v>
      </c>
      <c r="F4948" s="182" t="s">
        <v>9602</v>
      </c>
      <c r="G4948" s="184">
        <f>'6. Staff time'!R351</f>
        <v>0</v>
      </c>
    </row>
    <row r="4949" spans="1:7" x14ac:dyDescent="0.3">
      <c r="A4949" s="181">
        <v>4948</v>
      </c>
      <c r="B4949" s="181" t="str">
        <f t="shared" si="101"/>
        <v>0-6.30-65</v>
      </c>
      <c r="C4949" s="182">
        <f>'1. General information'!$R$8</f>
        <v>0</v>
      </c>
      <c r="D4949" s="182" t="s">
        <v>445</v>
      </c>
      <c r="E4949" s="183" t="s">
        <v>9603</v>
      </c>
      <c r="F4949" s="182" t="s">
        <v>9604</v>
      </c>
      <c r="G4949" s="184">
        <f>'6. Staff time'!R352</f>
        <v>0</v>
      </c>
    </row>
    <row r="4950" spans="1:7" x14ac:dyDescent="0.3">
      <c r="A4950" s="181">
        <v>4949</v>
      </c>
      <c r="B4950" s="181" t="str">
        <f t="shared" si="101"/>
        <v>0-6.30-66</v>
      </c>
      <c r="C4950" s="182">
        <f>'1. General information'!$R$8</f>
        <v>0</v>
      </c>
      <c r="D4950" s="182" t="s">
        <v>445</v>
      </c>
      <c r="E4950" s="183" t="s">
        <v>9605</v>
      </c>
      <c r="F4950" s="182" t="s">
        <v>9606</v>
      </c>
      <c r="G4950" s="184">
        <f>'6. Staff time'!R353</f>
        <v>0</v>
      </c>
    </row>
    <row r="4951" spans="1:7" x14ac:dyDescent="0.3">
      <c r="A4951" s="181">
        <v>4950</v>
      </c>
      <c r="B4951" s="181" t="str">
        <f t="shared" si="101"/>
        <v>0-6.30-67</v>
      </c>
      <c r="C4951" s="182">
        <f>'1. General information'!$R$8</f>
        <v>0</v>
      </c>
      <c r="D4951" s="182" t="s">
        <v>445</v>
      </c>
      <c r="E4951" s="183" t="s">
        <v>9607</v>
      </c>
      <c r="F4951" s="182" t="s">
        <v>9608</v>
      </c>
      <c r="G4951" s="184">
        <f>'6. Staff time'!R354</f>
        <v>0</v>
      </c>
    </row>
    <row r="4952" spans="1:7" x14ac:dyDescent="0.3">
      <c r="A4952" s="181">
        <v>4951</v>
      </c>
      <c r="B4952" s="181" t="str">
        <f t="shared" si="101"/>
        <v>0-6.30-68</v>
      </c>
      <c r="C4952" s="182">
        <f>'1. General information'!$R$8</f>
        <v>0</v>
      </c>
      <c r="D4952" s="182" t="s">
        <v>445</v>
      </c>
      <c r="E4952" s="183" t="s">
        <v>9609</v>
      </c>
      <c r="F4952" s="182" t="s">
        <v>9610</v>
      </c>
      <c r="G4952" s="184">
        <f>'6. Staff time'!R355</f>
        <v>0</v>
      </c>
    </row>
    <row r="4953" spans="1:7" x14ac:dyDescent="0.3">
      <c r="A4953" s="181">
        <v>4952</v>
      </c>
      <c r="B4953" s="181" t="str">
        <f t="shared" si="101"/>
        <v>0-6.30-69</v>
      </c>
      <c r="C4953" s="182">
        <f>'1. General information'!$R$8</f>
        <v>0</v>
      </c>
      <c r="D4953" s="182" t="s">
        <v>445</v>
      </c>
      <c r="E4953" s="183" t="s">
        <v>9611</v>
      </c>
      <c r="F4953" s="182" t="s">
        <v>9612</v>
      </c>
      <c r="G4953" s="184">
        <f>'6. Staff time'!R356</f>
        <v>0</v>
      </c>
    </row>
    <row r="4954" spans="1:7" x14ac:dyDescent="0.3">
      <c r="A4954" s="181">
        <v>4953</v>
      </c>
      <c r="B4954" s="181" t="str">
        <f t="shared" si="101"/>
        <v>0-6.30-70</v>
      </c>
      <c r="C4954" s="182">
        <f>'1. General information'!$R$8</f>
        <v>0</v>
      </c>
      <c r="D4954" s="182" t="s">
        <v>445</v>
      </c>
      <c r="E4954" s="183" t="s">
        <v>9613</v>
      </c>
      <c r="F4954" s="182" t="s">
        <v>9614</v>
      </c>
      <c r="G4954" s="184">
        <f>'6. Staff time'!R357</f>
        <v>0</v>
      </c>
    </row>
    <row r="4955" spans="1:7" x14ac:dyDescent="0.3">
      <c r="A4955" s="181">
        <v>4954</v>
      </c>
      <c r="B4955" s="181" t="str">
        <f t="shared" si="101"/>
        <v>0-6.30-71</v>
      </c>
      <c r="C4955" s="182">
        <f>'1. General information'!$R$8</f>
        <v>0</v>
      </c>
      <c r="D4955" s="182" t="s">
        <v>445</v>
      </c>
      <c r="E4955" s="183" t="s">
        <v>9615</v>
      </c>
      <c r="F4955" s="182" t="s">
        <v>9616</v>
      </c>
      <c r="G4955" s="184">
        <f>'6. Staff time'!R358</f>
        <v>0</v>
      </c>
    </row>
    <row r="4956" spans="1:7" x14ac:dyDescent="0.3">
      <c r="A4956" s="181">
        <v>4955</v>
      </c>
      <c r="B4956" s="181" t="str">
        <f t="shared" si="101"/>
        <v>0-6.30-72</v>
      </c>
      <c r="C4956" s="182">
        <f>'1. General information'!$R$8</f>
        <v>0</v>
      </c>
      <c r="D4956" s="182" t="s">
        <v>445</v>
      </c>
      <c r="E4956" s="183" t="s">
        <v>9617</v>
      </c>
      <c r="F4956" s="182" t="s">
        <v>9618</v>
      </c>
      <c r="G4956" s="184">
        <f>'6. Staff time'!R359</f>
        <v>0</v>
      </c>
    </row>
    <row r="4957" spans="1:7" x14ac:dyDescent="0.3">
      <c r="A4957" s="181">
        <v>4956</v>
      </c>
      <c r="B4957" s="181" t="str">
        <f t="shared" si="101"/>
        <v>0-6.30-73</v>
      </c>
      <c r="C4957" s="182">
        <f>'1. General information'!$R$8</f>
        <v>0</v>
      </c>
      <c r="D4957" s="182" t="s">
        <v>445</v>
      </c>
      <c r="E4957" s="183" t="s">
        <v>9619</v>
      </c>
      <c r="F4957" s="182" t="s">
        <v>9620</v>
      </c>
      <c r="G4957" s="184">
        <f>'6. Staff time'!R360</f>
        <v>0</v>
      </c>
    </row>
    <row r="4958" spans="1:7" x14ac:dyDescent="0.3">
      <c r="A4958" s="181">
        <v>4957</v>
      </c>
      <c r="B4958" s="181" t="str">
        <f t="shared" si="101"/>
        <v>0-6.30-74</v>
      </c>
      <c r="C4958" s="182">
        <f>'1. General information'!$R$8</f>
        <v>0</v>
      </c>
      <c r="D4958" s="182" t="s">
        <v>445</v>
      </c>
      <c r="E4958" s="183" t="s">
        <v>9621</v>
      </c>
      <c r="F4958" s="182" t="s">
        <v>9622</v>
      </c>
      <c r="G4958" s="184">
        <f>'6. Staff time'!R361</f>
        <v>0</v>
      </c>
    </row>
    <row r="4959" spans="1:7" x14ac:dyDescent="0.3">
      <c r="A4959" s="181">
        <v>4958</v>
      </c>
      <c r="B4959" s="181" t="str">
        <f t="shared" si="101"/>
        <v>0-6.30-75</v>
      </c>
      <c r="C4959" s="182">
        <f>'1. General information'!$R$8</f>
        <v>0</v>
      </c>
      <c r="D4959" s="182" t="s">
        <v>445</v>
      </c>
      <c r="E4959" s="183" t="s">
        <v>9623</v>
      </c>
      <c r="F4959" s="182" t="s">
        <v>9624</v>
      </c>
      <c r="G4959" s="184">
        <f>'6. Staff time'!R362</f>
        <v>0</v>
      </c>
    </row>
    <row r="4960" spans="1:7" x14ac:dyDescent="0.3">
      <c r="A4960" s="181">
        <v>4959</v>
      </c>
      <c r="B4960" s="181" t="str">
        <f t="shared" si="101"/>
        <v>0-6.30-76</v>
      </c>
      <c r="C4960" s="182">
        <f>'1. General information'!$R$8</f>
        <v>0</v>
      </c>
      <c r="D4960" s="182" t="s">
        <v>445</v>
      </c>
      <c r="E4960" s="183" t="s">
        <v>9625</v>
      </c>
      <c r="F4960" s="182" t="s">
        <v>9626</v>
      </c>
      <c r="G4960" s="184">
        <f>'6. Staff time'!R363</f>
        <v>0</v>
      </c>
    </row>
    <row r="4961" spans="1:7" x14ac:dyDescent="0.3">
      <c r="A4961" s="181">
        <v>4960</v>
      </c>
      <c r="B4961" s="181" t="str">
        <f t="shared" si="101"/>
        <v>0-6.30-77</v>
      </c>
      <c r="C4961" s="182">
        <f>'1. General information'!$R$8</f>
        <v>0</v>
      </c>
      <c r="D4961" s="182" t="s">
        <v>445</v>
      </c>
      <c r="E4961" s="183" t="s">
        <v>9627</v>
      </c>
      <c r="F4961" s="182" t="s">
        <v>9628</v>
      </c>
      <c r="G4961" s="184">
        <f>'6. Staff time'!R364</f>
        <v>0</v>
      </c>
    </row>
    <row r="4962" spans="1:7" x14ac:dyDescent="0.3">
      <c r="A4962" s="181">
        <v>4961</v>
      </c>
      <c r="B4962" s="181" t="str">
        <f t="shared" si="101"/>
        <v>0-6.30-78</v>
      </c>
      <c r="C4962" s="182">
        <f>'1. General information'!$R$8</f>
        <v>0</v>
      </c>
      <c r="D4962" s="182" t="s">
        <v>445</v>
      </c>
      <c r="E4962" s="183" t="s">
        <v>9629</v>
      </c>
      <c r="F4962" s="182" t="s">
        <v>9630</v>
      </c>
      <c r="G4962" s="184">
        <f>'6. Staff time'!R365</f>
        <v>0</v>
      </c>
    </row>
    <row r="4963" spans="1:7" x14ac:dyDescent="0.3">
      <c r="A4963" s="181">
        <v>4962</v>
      </c>
      <c r="B4963" s="181" t="str">
        <f t="shared" si="101"/>
        <v>0-6.30-79</v>
      </c>
      <c r="C4963" s="182">
        <f>'1. General information'!$R$8</f>
        <v>0</v>
      </c>
      <c r="D4963" s="182" t="s">
        <v>445</v>
      </c>
      <c r="E4963" s="183" t="s">
        <v>9631</v>
      </c>
      <c r="F4963" s="182" t="s">
        <v>9632</v>
      </c>
      <c r="G4963" s="184">
        <f>'6. Staff time'!R366</f>
        <v>0</v>
      </c>
    </row>
    <row r="4964" spans="1:7" x14ac:dyDescent="0.3">
      <c r="A4964" s="181">
        <v>4963</v>
      </c>
      <c r="B4964" s="181" t="str">
        <f t="shared" si="101"/>
        <v>0-6.30-80</v>
      </c>
      <c r="C4964" s="182">
        <f>'1. General information'!$R$8</f>
        <v>0</v>
      </c>
      <c r="D4964" s="182" t="s">
        <v>445</v>
      </c>
      <c r="E4964" s="183" t="s">
        <v>9633</v>
      </c>
      <c r="F4964" s="182" t="s">
        <v>9634</v>
      </c>
      <c r="G4964" s="184">
        <f>'6. Staff time'!R367</f>
        <v>0</v>
      </c>
    </row>
    <row r="4965" spans="1:7" x14ac:dyDescent="0.3">
      <c r="A4965" s="181">
        <v>4964</v>
      </c>
      <c r="B4965" s="181" t="str">
        <f t="shared" si="101"/>
        <v>0-6.30-81</v>
      </c>
      <c r="C4965" s="182">
        <f>'1. General information'!$R$8</f>
        <v>0</v>
      </c>
      <c r="D4965" s="182" t="s">
        <v>445</v>
      </c>
      <c r="E4965" s="183" t="s">
        <v>9635</v>
      </c>
      <c r="F4965" s="182" t="s">
        <v>9636</v>
      </c>
      <c r="G4965" s="184">
        <f>'6. Staff time'!R368</f>
        <v>0</v>
      </c>
    </row>
    <row r="4966" spans="1:7" x14ac:dyDescent="0.3">
      <c r="A4966" s="181">
        <v>4965</v>
      </c>
      <c r="B4966" s="181" t="str">
        <f t="shared" si="101"/>
        <v>0-6.30-82</v>
      </c>
      <c r="C4966" s="182">
        <f>'1. General information'!$R$8</f>
        <v>0</v>
      </c>
      <c r="D4966" s="182" t="s">
        <v>445</v>
      </c>
      <c r="E4966" s="183" t="s">
        <v>9637</v>
      </c>
      <c r="F4966" s="182" t="s">
        <v>9638</v>
      </c>
      <c r="G4966" s="184">
        <f>'6. Staff time'!R369</f>
        <v>0</v>
      </c>
    </row>
    <row r="4967" spans="1:7" x14ac:dyDescent="0.3">
      <c r="A4967" s="181">
        <v>4966</v>
      </c>
      <c r="B4967" s="181" t="str">
        <f t="shared" si="101"/>
        <v>0-6.30-83</v>
      </c>
      <c r="C4967" s="182">
        <f>'1. General information'!$R$8</f>
        <v>0</v>
      </c>
      <c r="D4967" s="182" t="s">
        <v>445</v>
      </c>
      <c r="E4967" s="183" t="s">
        <v>9639</v>
      </c>
      <c r="F4967" s="182" t="s">
        <v>9640</v>
      </c>
      <c r="G4967" s="184">
        <f>'6. Staff time'!R370</f>
        <v>0</v>
      </c>
    </row>
    <row r="4968" spans="1:7" x14ac:dyDescent="0.3">
      <c r="A4968" s="181">
        <v>4967</v>
      </c>
      <c r="B4968" s="181" t="str">
        <f t="shared" si="101"/>
        <v>0-6.30-84</v>
      </c>
      <c r="C4968" s="182">
        <f>'1. General information'!$R$8</f>
        <v>0</v>
      </c>
      <c r="D4968" s="182" t="s">
        <v>445</v>
      </c>
      <c r="E4968" s="183" t="s">
        <v>9641</v>
      </c>
      <c r="F4968" s="182" t="s">
        <v>9642</v>
      </c>
      <c r="G4968" s="184">
        <f>'6. Staff time'!R371</f>
        <v>0</v>
      </c>
    </row>
    <row r="4969" spans="1:7" x14ac:dyDescent="0.3">
      <c r="A4969" s="181">
        <v>4968</v>
      </c>
      <c r="B4969" s="181" t="str">
        <f t="shared" si="101"/>
        <v>0-6.30-85</v>
      </c>
      <c r="C4969" s="182">
        <f>'1. General information'!$R$8</f>
        <v>0</v>
      </c>
      <c r="D4969" s="182" t="s">
        <v>445</v>
      </c>
      <c r="E4969" s="183" t="s">
        <v>9643</v>
      </c>
      <c r="F4969" s="182" t="s">
        <v>9644</v>
      </c>
      <c r="G4969" s="184">
        <f>'6. Staff time'!R372</f>
        <v>0</v>
      </c>
    </row>
    <row r="4970" spans="1:7" x14ac:dyDescent="0.3">
      <c r="A4970" s="181">
        <v>4969</v>
      </c>
      <c r="B4970" s="181" t="str">
        <f t="shared" si="101"/>
        <v>0-6.30-86</v>
      </c>
      <c r="C4970" s="182">
        <f>'1. General information'!$R$8</f>
        <v>0</v>
      </c>
      <c r="D4970" s="182" t="s">
        <v>445</v>
      </c>
      <c r="E4970" s="183" t="s">
        <v>9645</v>
      </c>
      <c r="F4970" s="182" t="s">
        <v>9646</v>
      </c>
      <c r="G4970" s="184">
        <f>'6. Staff time'!R373</f>
        <v>0</v>
      </c>
    </row>
    <row r="4971" spans="1:7" x14ac:dyDescent="0.3">
      <c r="A4971" s="181">
        <v>4970</v>
      </c>
      <c r="B4971" s="181" t="str">
        <f t="shared" si="101"/>
        <v>0-6.30-87</v>
      </c>
      <c r="C4971" s="182">
        <f>'1. General information'!$R$8</f>
        <v>0</v>
      </c>
      <c r="D4971" s="182" t="s">
        <v>445</v>
      </c>
      <c r="E4971" s="183" t="s">
        <v>9647</v>
      </c>
      <c r="F4971" s="182" t="s">
        <v>9648</v>
      </c>
      <c r="G4971" s="184">
        <f>'6. Staff time'!R374</f>
        <v>0</v>
      </c>
    </row>
    <row r="4972" spans="1:7" x14ac:dyDescent="0.3">
      <c r="A4972" s="181">
        <v>4971</v>
      </c>
      <c r="B4972" s="181" t="str">
        <f t="shared" si="101"/>
        <v>0-6.30-88</v>
      </c>
      <c r="C4972" s="182">
        <f>'1. General information'!$R$8</f>
        <v>0</v>
      </c>
      <c r="D4972" s="182" t="s">
        <v>445</v>
      </c>
      <c r="E4972" s="183" t="s">
        <v>9649</v>
      </c>
      <c r="F4972" s="182" t="s">
        <v>9650</v>
      </c>
      <c r="G4972" s="184">
        <f>'6. Staff time'!R375</f>
        <v>0</v>
      </c>
    </row>
    <row r="4973" spans="1:7" x14ac:dyDescent="0.3">
      <c r="A4973" s="181">
        <v>4972</v>
      </c>
      <c r="B4973" s="181" t="str">
        <f t="shared" si="101"/>
        <v>0-6.30-89</v>
      </c>
      <c r="C4973" s="182">
        <f>'1. General information'!$R$8</f>
        <v>0</v>
      </c>
      <c r="D4973" s="182" t="s">
        <v>445</v>
      </c>
      <c r="E4973" s="183" t="s">
        <v>9651</v>
      </c>
      <c r="F4973" s="182" t="s">
        <v>9652</v>
      </c>
      <c r="G4973" s="184">
        <f>'6. Staff time'!R376</f>
        <v>0</v>
      </c>
    </row>
    <row r="4974" spans="1:7" x14ac:dyDescent="0.3">
      <c r="A4974" s="181">
        <v>4973</v>
      </c>
      <c r="B4974" s="181" t="str">
        <f t="shared" si="101"/>
        <v>0-6.30-90</v>
      </c>
      <c r="C4974" s="182">
        <f>'1. General information'!$R$8</f>
        <v>0</v>
      </c>
      <c r="D4974" s="182" t="s">
        <v>445</v>
      </c>
      <c r="E4974" s="183" t="s">
        <v>9653</v>
      </c>
      <c r="F4974" s="182" t="s">
        <v>9654</v>
      </c>
      <c r="G4974" s="184">
        <f>'6. Staff time'!R377</f>
        <v>0</v>
      </c>
    </row>
    <row r="4975" spans="1:7" x14ac:dyDescent="0.3">
      <c r="A4975" s="181">
        <v>4974</v>
      </c>
      <c r="B4975" s="181" t="str">
        <f t="shared" si="101"/>
        <v>0-6.30-91</v>
      </c>
      <c r="C4975" s="182">
        <f>'1. General information'!$R$8</f>
        <v>0</v>
      </c>
      <c r="D4975" s="182" t="s">
        <v>445</v>
      </c>
      <c r="E4975" s="183" t="s">
        <v>9655</v>
      </c>
      <c r="F4975" s="182" t="s">
        <v>9656</v>
      </c>
      <c r="G4975" s="184">
        <f>'6. Staff time'!R378</f>
        <v>0</v>
      </c>
    </row>
    <row r="4976" spans="1:7" x14ac:dyDescent="0.3">
      <c r="A4976" s="181">
        <v>4975</v>
      </c>
      <c r="B4976" s="181" t="str">
        <f t="shared" si="101"/>
        <v>0-6.30-92</v>
      </c>
      <c r="C4976" s="182">
        <f>'1. General information'!$R$8</f>
        <v>0</v>
      </c>
      <c r="D4976" s="182" t="s">
        <v>445</v>
      </c>
      <c r="E4976" s="183" t="s">
        <v>9657</v>
      </c>
      <c r="F4976" s="182" t="s">
        <v>9658</v>
      </c>
      <c r="G4976" s="184">
        <f>'6. Staff time'!R379</f>
        <v>0</v>
      </c>
    </row>
    <row r="4977" spans="1:7" x14ac:dyDescent="0.3">
      <c r="A4977" s="181">
        <v>4976</v>
      </c>
      <c r="B4977" s="181" t="str">
        <f t="shared" si="101"/>
        <v>0-6.30-93</v>
      </c>
      <c r="C4977" s="182">
        <f>'1. General information'!$R$8</f>
        <v>0</v>
      </c>
      <c r="D4977" s="182" t="s">
        <v>445</v>
      </c>
      <c r="E4977" s="183" t="s">
        <v>9659</v>
      </c>
      <c r="F4977" s="182" t="s">
        <v>9660</v>
      </c>
      <c r="G4977" s="184">
        <f>'6. Staff time'!R380</f>
        <v>0</v>
      </c>
    </row>
    <row r="4978" spans="1:7" x14ac:dyDescent="0.3">
      <c r="A4978" s="181">
        <v>4977</v>
      </c>
      <c r="B4978" s="181" t="str">
        <f t="shared" si="101"/>
        <v>0-6.30-94</v>
      </c>
      <c r="C4978" s="182">
        <f>'1. General information'!$R$8</f>
        <v>0</v>
      </c>
      <c r="D4978" s="182" t="s">
        <v>445</v>
      </c>
      <c r="E4978" s="183" t="s">
        <v>9661</v>
      </c>
      <c r="F4978" s="182" t="s">
        <v>9662</v>
      </c>
      <c r="G4978" s="184">
        <f>'6. Staff time'!R381</f>
        <v>0</v>
      </c>
    </row>
    <row r="4979" spans="1:7" x14ac:dyDescent="0.3">
      <c r="A4979" s="181">
        <v>4978</v>
      </c>
      <c r="B4979" s="181" t="str">
        <f t="shared" si="101"/>
        <v>0-6.30-95</v>
      </c>
      <c r="C4979" s="182">
        <f>'1. General information'!$R$8</f>
        <v>0</v>
      </c>
      <c r="D4979" s="182" t="s">
        <v>445</v>
      </c>
      <c r="E4979" s="183" t="s">
        <v>9663</v>
      </c>
      <c r="F4979" s="182" t="s">
        <v>9664</v>
      </c>
      <c r="G4979" s="184">
        <f>'6. Staff time'!R382</f>
        <v>0</v>
      </c>
    </row>
    <row r="4980" spans="1:7" x14ac:dyDescent="0.3">
      <c r="A4980" s="181">
        <v>4979</v>
      </c>
      <c r="B4980" s="181" t="str">
        <f t="shared" ref="B4980:B5043" si="102">CONCATENATE(LEFT(C4980,2),"-",E4980)</f>
        <v>0-6.30-96</v>
      </c>
      <c r="C4980" s="182">
        <f>'1. General information'!$R$8</f>
        <v>0</v>
      </c>
      <c r="D4980" s="182" t="s">
        <v>445</v>
      </c>
      <c r="E4980" s="183" t="s">
        <v>9665</v>
      </c>
      <c r="F4980" s="182" t="s">
        <v>9666</v>
      </c>
      <c r="G4980" s="184">
        <f>'6. Staff time'!R383</f>
        <v>0</v>
      </c>
    </row>
    <row r="4981" spans="1:7" x14ac:dyDescent="0.3">
      <c r="A4981" s="181">
        <v>4980</v>
      </c>
      <c r="B4981" s="181" t="str">
        <f t="shared" si="102"/>
        <v>0-6.30-97</v>
      </c>
      <c r="C4981" s="182">
        <f>'1. General information'!$R$8</f>
        <v>0</v>
      </c>
      <c r="D4981" s="182" t="s">
        <v>445</v>
      </c>
      <c r="E4981" s="183" t="s">
        <v>9667</v>
      </c>
      <c r="F4981" s="182" t="s">
        <v>9668</v>
      </c>
      <c r="G4981" s="184">
        <f>'6. Staff time'!R384</f>
        <v>0</v>
      </c>
    </row>
    <row r="4982" spans="1:7" x14ac:dyDescent="0.3">
      <c r="A4982" s="181">
        <v>4981</v>
      </c>
      <c r="B4982" s="181" t="str">
        <f t="shared" si="102"/>
        <v>0-6.30-98</v>
      </c>
      <c r="C4982" s="182">
        <f>'1. General information'!$R$8</f>
        <v>0</v>
      </c>
      <c r="D4982" s="182" t="s">
        <v>445</v>
      </c>
      <c r="E4982" s="183" t="s">
        <v>9669</v>
      </c>
      <c r="F4982" s="182" t="s">
        <v>9670</v>
      </c>
      <c r="G4982" s="184">
        <f>'6. Staff time'!R385</f>
        <v>0</v>
      </c>
    </row>
    <row r="4983" spans="1:7" x14ac:dyDescent="0.3">
      <c r="A4983" s="181">
        <v>4982</v>
      </c>
      <c r="B4983" s="181" t="str">
        <f t="shared" si="102"/>
        <v>0-6.30-99</v>
      </c>
      <c r="C4983" s="182">
        <f>'1. General information'!$R$8</f>
        <v>0</v>
      </c>
      <c r="D4983" s="182" t="s">
        <v>445</v>
      </c>
      <c r="E4983" s="183" t="s">
        <v>9671</v>
      </c>
      <c r="F4983" s="182" t="s">
        <v>9672</v>
      </c>
      <c r="G4983" s="184">
        <f>'6. Staff time'!R386</f>
        <v>0</v>
      </c>
    </row>
    <row r="4984" spans="1:7" x14ac:dyDescent="0.3">
      <c r="A4984" s="181">
        <v>4983</v>
      </c>
      <c r="B4984" s="181" t="str">
        <f t="shared" si="102"/>
        <v>0-6.30-100</v>
      </c>
      <c r="C4984" s="182">
        <f>'1. General information'!$R$8</f>
        <v>0</v>
      </c>
      <c r="D4984" s="182" t="s">
        <v>445</v>
      </c>
      <c r="E4984" s="183" t="s">
        <v>9673</v>
      </c>
      <c r="F4984" s="182" t="s">
        <v>9674</v>
      </c>
      <c r="G4984" s="184">
        <f>'6. Staff time'!R387</f>
        <v>0</v>
      </c>
    </row>
    <row r="4985" spans="1:7" x14ac:dyDescent="0.3">
      <c r="A4985" s="181">
        <v>4984</v>
      </c>
      <c r="B4985" s="181" t="str">
        <f t="shared" si="102"/>
        <v>0-6.30-101</v>
      </c>
      <c r="C4985" s="182">
        <f>'1. General information'!$R$8</f>
        <v>0</v>
      </c>
      <c r="D4985" s="182" t="s">
        <v>445</v>
      </c>
      <c r="E4985" s="183" t="s">
        <v>9675</v>
      </c>
      <c r="F4985" s="182" t="s">
        <v>9676</v>
      </c>
      <c r="G4985" s="184">
        <f>'6. Staff time'!R388</f>
        <v>0</v>
      </c>
    </row>
    <row r="4986" spans="1:7" x14ac:dyDescent="0.3">
      <c r="A4986" s="181">
        <v>4985</v>
      </c>
      <c r="B4986" s="181" t="str">
        <f t="shared" si="102"/>
        <v>0-6.30-102</v>
      </c>
      <c r="C4986" s="182">
        <f>'1. General information'!$R$8</f>
        <v>0</v>
      </c>
      <c r="D4986" s="182" t="s">
        <v>445</v>
      </c>
      <c r="E4986" s="183" t="s">
        <v>9677</v>
      </c>
      <c r="F4986" s="182" t="s">
        <v>9678</v>
      </c>
      <c r="G4986" s="184">
        <f>'6. Staff time'!R389</f>
        <v>0</v>
      </c>
    </row>
    <row r="4987" spans="1:7" x14ac:dyDescent="0.3">
      <c r="A4987" s="181">
        <v>4986</v>
      </c>
      <c r="B4987" s="181" t="str">
        <f t="shared" si="102"/>
        <v>0-6.30-103</v>
      </c>
      <c r="C4987" s="182">
        <f>'1. General information'!$R$8</f>
        <v>0</v>
      </c>
      <c r="D4987" s="182" t="s">
        <v>445</v>
      </c>
      <c r="E4987" s="183" t="s">
        <v>9679</v>
      </c>
      <c r="F4987" s="182" t="s">
        <v>9680</v>
      </c>
      <c r="G4987" s="184">
        <f>'6. Staff time'!R390</f>
        <v>0</v>
      </c>
    </row>
    <row r="4988" spans="1:7" x14ac:dyDescent="0.3">
      <c r="A4988" s="181">
        <v>4987</v>
      </c>
      <c r="B4988" s="181" t="str">
        <f t="shared" si="102"/>
        <v>0-6.30-104</v>
      </c>
      <c r="C4988" s="182">
        <f>'1. General information'!$R$8</f>
        <v>0</v>
      </c>
      <c r="D4988" s="182" t="s">
        <v>445</v>
      </c>
      <c r="E4988" s="183" t="s">
        <v>9681</v>
      </c>
      <c r="F4988" s="182" t="s">
        <v>9682</v>
      </c>
      <c r="G4988" s="184">
        <f>'6. Staff time'!R391</f>
        <v>0</v>
      </c>
    </row>
    <row r="4989" spans="1:7" x14ac:dyDescent="0.3">
      <c r="A4989" s="181">
        <v>4988</v>
      </c>
      <c r="B4989" s="181" t="str">
        <f t="shared" si="102"/>
        <v>0-6.30-105</v>
      </c>
      <c r="C4989" s="182">
        <f>'1. General information'!$R$8</f>
        <v>0</v>
      </c>
      <c r="D4989" s="182" t="s">
        <v>445</v>
      </c>
      <c r="E4989" s="183" t="s">
        <v>9683</v>
      </c>
      <c r="F4989" s="182" t="s">
        <v>9684</v>
      </c>
      <c r="G4989" s="184">
        <f>'6. Staff time'!R392</f>
        <v>0</v>
      </c>
    </row>
    <row r="4990" spans="1:7" x14ac:dyDescent="0.3">
      <c r="A4990" s="181">
        <v>4989</v>
      </c>
      <c r="B4990" s="181" t="str">
        <f t="shared" si="102"/>
        <v>0-6.30-106</v>
      </c>
      <c r="C4990" s="182">
        <f>'1. General information'!$R$8</f>
        <v>0</v>
      </c>
      <c r="D4990" s="182" t="s">
        <v>445</v>
      </c>
      <c r="E4990" s="183" t="s">
        <v>9685</v>
      </c>
      <c r="F4990" s="182" t="s">
        <v>9686</v>
      </c>
      <c r="G4990" s="184">
        <f>'6. Staff time'!R393</f>
        <v>0</v>
      </c>
    </row>
    <row r="4991" spans="1:7" x14ac:dyDescent="0.3">
      <c r="A4991" s="181">
        <v>4990</v>
      </c>
      <c r="B4991" s="181" t="str">
        <f t="shared" si="102"/>
        <v>0-6.30-107</v>
      </c>
      <c r="C4991" s="182">
        <f>'1. General information'!$R$8</f>
        <v>0</v>
      </c>
      <c r="D4991" s="182" t="s">
        <v>445</v>
      </c>
      <c r="E4991" s="183" t="s">
        <v>9687</v>
      </c>
      <c r="F4991" s="182" t="s">
        <v>9688</v>
      </c>
      <c r="G4991" s="184">
        <f>'6. Staff time'!R394</f>
        <v>0</v>
      </c>
    </row>
    <row r="4992" spans="1:7" x14ac:dyDescent="0.3">
      <c r="A4992" s="181">
        <v>4991</v>
      </c>
      <c r="B4992" s="181" t="str">
        <f t="shared" si="102"/>
        <v>0-6.30-108</v>
      </c>
      <c r="C4992" s="182">
        <f>'1. General information'!$R$8</f>
        <v>0</v>
      </c>
      <c r="D4992" s="182" t="s">
        <v>445</v>
      </c>
      <c r="E4992" s="183" t="s">
        <v>9689</v>
      </c>
      <c r="F4992" s="182" t="s">
        <v>9690</v>
      </c>
      <c r="G4992" s="184">
        <f>'6. Staff time'!R395</f>
        <v>0</v>
      </c>
    </row>
    <row r="4993" spans="1:7" x14ac:dyDescent="0.3">
      <c r="A4993" s="181">
        <v>4992</v>
      </c>
      <c r="B4993" s="181" t="str">
        <f t="shared" si="102"/>
        <v>0-6.30-109</v>
      </c>
      <c r="C4993" s="182">
        <f>'1. General information'!$R$8</f>
        <v>0</v>
      </c>
      <c r="D4993" s="182" t="s">
        <v>445</v>
      </c>
      <c r="E4993" s="183" t="s">
        <v>9691</v>
      </c>
      <c r="F4993" s="182" t="s">
        <v>9692</v>
      </c>
      <c r="G4993" s="184">
        <f>'6. Staff time'!R396</f>
        <v>0</v>
      </c>
    </row>
    <row r="4994" spans="1:7" x14ac:dyDescent="0.3">
      <c r="A4994" s="181">
        <v>4993</v>
      </c>
      <c r="B4994" s="181" t="str">
        <f t="shared" si="102"/>
        <v>0-6.30-110</v>
      </c>
      <c r="C4994" s="182">
        <f>'1. General information'!$R$8</f>
        <v>0</v>
      </c>
      <c r="D4994" s="182" t="s">
        <v>445</v>
      </c>
      <c r="E4994" s="183" t="s">
        <v>9693</v>
      </c>
      <c r="F4994" s="182" t="s">
        <v>9694</v>
      </c>
      <c r="G4994" s="184">
        <f>'6. Staff time'!R397</f>
        <v>0</v>
      </c>
    </row>
    <row r="4995" spans="1:7" x14ac:dyDescent="0.3">
      <c r="A4995" s="181">
        <v>4994</v>
      </c>
      <c r="B4995" s="181" t="str">
        <f t="shared" si="102"/>
        <v>0-6.30-111</v>
      </c>
      <c r="C4995" s="182">
        <f>'1. General information'!$R$8</f>
        <v>0</v>
      </c>
      <c r="D4995" s="182" t="s">
        <v>445</v>
      </c>
      <c r="E4995" s="183" t="s">
        <v>9695</v>
      </c>
      <c r="F4995" s="182" t="s">
        <v>9696</v>
      </c>
      <c r="G4995" s="184">
        <f>'6. Staff time'!R398</f>
        <v>0</v>
      </c>
    </row>
    <row r="4996" spans="1:7" x14ac:dyDescent="0.3">
      <c r="A4996" s="181">
        <v>4995</v>
      </c>
      <c r="B4996" s="181" t="str">
        <f t="shared" si="102"/>
        <v>0-6.30-112</v>
      </c>
      <c r="C4996" s="182">
        <f>'1. General information'!$R$8</f>
        <v>0</v>
      </c>
      <c r="D4996" s="182" t="s">
        <v>445</v>
      </c>
      <c r="E4996" s="183" t="s">
        <v>9697</v>
      </c>
      <c r="F4996" s="182" t="s">
        <v>9698</v>
      </c>
      <c r="G4996" s="184">
        <f>'6. Staff time'!R399</f>
        <v>0</v>
      </c>
    </row>
    <row r="4997" spans="1:7" x14ac:dyDescent="0.3">
      <c r="A4997" s="181">
        <v>4996</v>
      </c>
      <c r="B4997" s="181" t="str">
        <f t="shared" si="102"/>
        <v>0-6.30-113</v>
      </c>
      <c r="C4997" s="182">
        <f>'1. General information'!$R$8</f>
        <v>0</v>
      </c>
      <c r="D4997" s="182" t="s">
        <v>445</v>
      </c>
      <c r="E4997" s="183" t="s">
        <v>9699</v>
      </c>
      <c r="F4997" s="182" t="s">
        <v>9700</v>
      </c>
      <c r="G4997" s="184">
        <f>'6. Staff time'!R400</f>
        <v>0</v>
      </c>
    </row>
    <row r="4998" spans="1:7" x14ac:dyDescent="0.3">
      <c r="A4998" s="181">
        <v>4997</v>
      </c>
      <c r="B4998" s="181" t="str">
        <f t="shared" si="102"/>
        <v>0-6.30-114</v>
      </c>
      <c r="C4998" s="182">
        <f>'1. General information'!$R$8</f>
        <v>0</v>
      </c>
      <c r="D4998" s="182" t="s">
        <v>445</v>
      </c>
      <c r="E4998" s="183" t="s">
        <v>9701</v>
      </c>
      <c r="F4998" s="182" t="s">
        <v>9702</v>
      </c>
      <c r="G4998" s="184">
        <f>'6. Staff time'!R401</f>
        <v>0</v>
      </c>
    </row>
    <row r="4999" spans="1:7" x14ac:dyDescent="0.3">
      <c r="A4999" s="181">
        <v>4998</v>
      </c>
      <c r="B4999" s="181" t="str">
        <f t="shared" si="102"/>
        <v>0-6.30-115</v>
      </c>
      <c r="C4999" s="182">
        <f>'1. General information'!$R$8</f>
        <v>0</v>
      </c>
      <c r="D4999" s="182" t="s">
        <v>445</v>
      </c>
      <c r="E4999" s="183" t="s">
        <v>9703</v>
      </c>
      <c r="F4999" s="182" t="s">
        <v>9704</v>
      </c>
      <c r="G4999" s="184">
        <f>'6. Staff time'!R402</f>
        <v>0</v>
      </c>
    </row>
    <row r="5000" spans="1:7" x14ac:dyDescent="0.3">
      <c r="A5000" s="181">
        <v>4999</v>
      </c>
      <c r="B5000" s="181" t="str">
        <f t="shared" si="102"/>
        <v>0-6.30-116</v>
      </c>
      <c r="C5000" s="182">
        <f>'1. General information'!$R$8</f>
        <v>0</v>
      </c>
      <c r="D5000" s="182" t="s">
        <v>445</v>
      </c>
      <c r="E5000" s="183" t="s">
        <v>9705</v>
      </c>
      <c r="F5000" s="182" t="s">
        <v>9706</v>
      </c>
      <c r="G5000" s="184">
        <f>'6. Staff time'!R403</f>
        <v>0</v>
      </c>
    </row>
    <row r="5001" spans="1:7" x14ac:dyDescent="0.3">
      <c r="A5001" s="181">
        <v>5000</v>
      </c>
      <c r="B5001" s="181" t="str">
        <f t="shared" si="102"/>
        <v>0-6.30-117</v>
      </c>
      <c r="C5001" s="182">
        <f>'1. General information'!$R$8</f>
        <v>0</v>
      </c>
      <c r="D5001" s="182" t="s">
        <v>445</v>
      </c>
      <c r="E5001" s="183" t="s">
        <v>9707</v>
      </c>
      <c r="F5001" s="182" t="s">
        <v>9708</v>
      </c>
      <c r="G5001" s="184">
        <f>'6. Staff time'!R404</f>
        <v>0</v>
      </c>
    </row>
    <row r="5002" spans="1:7" x14ac:dyDescent="0.3">
      <c r="A5002" s="181">
        <v>5001</v>
      </c>
      <c r="B5002" s="181" t="str">
        <f t="shared" si="102"/>
        <v>0-6.30-118</v>
      </c>
      <c r="C5002" s="182">
        <f>'1. General information'!$R$8</f>
        <v>0</v>
      </c>
      <c r="D5002" s="182" t="s">
        <v>445</v>
      </c>
      <c r="E5002" s="183" t="s">
        <v>9709</v>
      </c>
      <c r="F5002" s="182" t="s">
        <v>9710</v>
      </c>
      <c r="G5002" s="184">
        <f>'6. Staff time'!R405</f>
        <v>0</v>
      </c>
    </row>
    <row r="5003" spans="1:7" x14ac:dyDescent="0.3">
      <c r="A5003" s="181">
        <v>5002</v>
      </c>
      <c r="B5003" s="181" t="str">
        <f t="shared" si="102"/>
        <v>0-6.30-119</v>
      </c>
      <c r="C5003" s="182">
        <f>'1. General information'!$R$8</f>
        <v>0</v>
      </c>
      <c r="D5003" s="182" t="s">
        <v>445</v>
      </c>
      <c r="E5003" s="183" t="s">
        <v>9711</v>
      </c>
      <c r="F5003" s="182" t="s">
        <v>9712</v>
      </c>
      <c r="G5003" s="184">
        <f>'6. Staff time'!R406</f>
        <v>0</v>
      </c>
    </row>
    <row r="5004" spans="1:7" x14ac:dyDescent="0.3">
      <c r="A5004" s="181">
        <v>5003</v>
      </c>
      <c r="B5004" s="181" t="str">
        <f t="shared" si="102"/>
        <v>0-6.30-120</v>
      </c>
      <c r="C5004" s="182">
        <f>'1. General information'!$R$8</f>
        <v>0</v>
      </c>
      <c r="D5004" s="182" t="s">
        <v>445</v>
      </c>
      <c r="E5004" s="183" t="s">
        <v>9713</v>
      </c>
      <c r="F5004" s="182" t="s">
        <v>9714</v>
      </c>
      <c r="G5004" s="184">
        <f>'6. Staff time'!R407</f>
        <v>0</v>
      </c>
    </row>
    <row r="5005" spans="1:7" x14ac:dyDescent="0.3">
      <c r="A5005" s="181">
        <v>5004</v>
      </c>
      <c r="B5005" s="181" t="str">
        <f t="shared" si="102"/>
        <v>0-6.30-121</v>
      </c>
      <c r="C5005" s="182">
        <f>'1. General information'!$R$8</f>
        <v>0</v>
      </c>
      <c r="D5005" s="182" t="s">
        <v>445</v>
      </c>
      <c r="E5005" s="183" t="s">
        <v>9715</v>
      </c>
      <c r="F5005" s="182" t="s">
        <v>9716</v>
      </c>
      <c r="G5005" s="184">
        <f>'6. Staff time'!R408</f>
        <v>0</v>
      </c>
    </row>
    <row r="5006" spans="1:7" x14ac:dyDescent="0.3">
      <c r="A5006" s="181">
        <v>5005</v>
      </c>
      <c r="B5006" s="181" t="str">
        <f t="shared" si="102"/>
        <v>0-6.30-122</v>
      </c>
      <c r="C5006" s="182">
        <f>'1. General information'!$R$8</f>
        <v>0</v>
      </c>
      <c r="D5006" s="182" t="s">
        <v>445</v>
      </c>
      <c r="E5006" s="183" t="s">
        <v>9717</v>
      </c>
      <c r="F5006" s="182" t="s">
        <v>9718</v>
      </c>
      <c r="G5006" s="184">
        <f>'6. Staff time'!R409</f>
        <v>0</v>
      </c>
    </row>
    <row r="5007" spans="1:7" x14ac:dyDescent="0.3">
      <c r="A5007" s="181">
        <v>5006</v>
      </c>
      <c r="B5007" s="181" t="str">
        <f t="shared" si="102"/>
        <v>0-6.30-123</v>
      </c>
      <c r="C5007" s="182">
        <f>'1. General information'!$R$8</f>
        <v>0</v>
      </c>
      <c r="D5007" s="182" t="s">
        <v>445</v>
      </c>
      <c r="E5007" s="183" t="s">
        <v>9719</v>
      </c>
      <c r="F5007" s="182" t="s">
        <v>9720</v>
      </c>
      <c r="G5007" s="184">
        <f>'6. Staff time'!R410</f>
        <v>0</v>
      </c>
    </row>
    <row r="5008" spans="1:7" x14ac:dyDescent="0.3">
      <c r="A5008" s="181">
        <v>5007</v>
      </c>
      <c r="B5008" s="181" t="str">
        <f t="shared" si="102"/>
        <v>0-6.30-124</v>
      </c>
      <c r="C5008" s="182">
        <f>'1. General information'!$R$8</f>
        <v>0</v>
      </c>
      <c r="D5008" s="182" t="s">
        <v>445</v>
      </c>
      <c r="E5008" s="183" t="s">
        <v>9721</v>
      </c>
      <c r="F5008" s="182" t="s">
        <v>9722</v>
      </c>
      <c r="G5008" s="184">
        <f>'6. Staff time'!R411</f>
        <v>0</v>
      </c>
    </row>
    <row r="5009" spans="1:7" x14ac:dyDescent="0.3">
      <c r="A5009" s="181">
        <v>5008</v>
      </c>
      <c r="B5009" s="181" t="str">
        <f t="shared" si="102"/>
        <v>0-6.30-125</v>
      </c>
      <c r="C5009" s="182">
        <f>'1. General information'!$R$8</f>
        <v>0</v>
      </c>
      <c r="D5009" s="182" t="s">
        <v>445</v>
      </c>
      <c r="E5009" s="183" t="s">
        <v>9723</v>
      </c>
      <c r="F5009" s="182" t="s">
        <v>9724</v>
      </c>
      <c r="G5009" s="184">
        <f>'6. Staff time'!R412</f>
        <v>0</v>
      </c>
    </row>
    <row r="5010" spans="1:7" x14ac:dyDescent="0.3">
      <c r="A5010" s="181">
        <v>5009</v>
      </c>
      <c r="B5010" s="181" t="str">
        <f t="shared" si="102"/>
        <v>0-6.30-126</v>
      </c>
      <c r="C5010" s="182">
        <f>'1. General information'!$R$8</f>
        <v>0</v>
      </c>
      <c r="D5010" s="182" t="s">
        <v>445</v>
      </c>
      <c r="E5010" s="183" t="s">
        <v>9725</v>
      </c>
      <c r="F5010" s="182" t="s">
        <v>9726</v>
      </c>
      <c r="G5010" s="184">
        <f>'6. Staff time'!R413</f>
        <v>0</v>
      </c>
    </row>
    <row r="5011" spans="1:7" x14ac:dyDescent="0.3">
      <c r="A5011" s="181">
        <v>5010</v>
      </c>
      <c r="B5011" s="181" t="str">
        <f t="shared" si="102"/>
        <v>0-6.30-127</v>
      </c>
      <c r="C5011" s="182">
        <f>'1. General information'!$R$8</f>
        <v>0</v>
      </c>
      <c r="D5011" s="182" t="s">
        <v>445</v>
      </c>
      <c r="E5011" s="183" t="s">
        <v>9727</v>
      </c>
      <c r="F5011" s="182" t="s">
        <v>9728</v>
      </c>
      <c r="G5011" s="184">
        <f>'6. Staff time'!R414</f>
        <v>0</v>
      </c>
    </row>
    <row r="5012" spans="1:7" x14ac:dyDescent="0.3">
      <c r="A5012" s="181">
        <v>5011</v>
      </c>
      <c r="B5012" s="181" t="str">
        <f t="shared" si="102"/>
        <v>0-6.30-128</v>
      </c>
      <c r="C5012" s="182">
        <f>'1. General information'!$R$8</f>
        <v>0</v>
      </c>
      <c r="D5012" s="182" t="s">
        <v>445</v>
      </c>
      <c r="E5012" s="183" t="s">
        <v>9729</v>
      </c>
      <c r="F5012" s="182" t="s">
        <v>9730</v>
      </c>
      <c r="G5012" s="184">
        <f>'6. Staff time'!R415</f>
        <v>0</v>
      </c>
    </row>
    <row r="5013" spans="1:7" x14ac:dyDescent="0.3">
      <c r="A5013" s="181">
        <v>5012</v>
      </c>
      <c r="B5013" s="181" t="str">
        <f t="shared" si="102"/>
        <v>0-6.30-129</v>
      </c>
      <c r="C5013" s="182">
        <f>'1. General information'!$R$8</f>
        <v>0</v>
      </c>
      <c r="D5013" s="182" t="s">
        <v>445</v>
      </c>
      <c r="E5013" s="183" t="s">
        <v>9731</v>
      </c>
      <c r="F5013" s="182" t="s">
        <v>9732</v>
      </c>
      <c r="G5013" s="184">
        <f>'6. Staff time'!R416</f>
        <v>0</v>
      </c>
    </row>
    <row r="5014" spans="1:7" x14ac:dyDescent="0.3">
      <c r="A5014" s="181">
        <v>5013</v>
      </c>
      <c r="B5014" s="181" t="str">
        <f t="shared" si="102"/>
        <v>0-6.30-130</v>
      </c>
      <c r="C5014" s="182">
        <f>'1. General information'!$R$8</f>
        <v>0</v>
      </c>
      <c r="D5014" s="182" t="s">
        <v>445</v>
      </c>
      <c r="E5014" s="183" t="s">
        <v>9733</v>
      </c>
      <c r="F5014" s="182" t="s">
        <v>9734</v>
      </c>
      <c r="G5014" s="184">
        <f>'6. Staff time'!R417</f>
        <v>0</v>
      </c>
    </row>
    <row r="5015" spans="1:7" x14ac:dyDescent="0.3">
      <c r="A5015" s="181">
        <v>5014</v>
      </c>
      <c r="B5015" s="181" t="str">
        <f t="shared" si="102"/>
        <v>0-6.31-1</v>
      </c>
      <c r="C5015" s="182">
        <f>'1. General information'!$R$8</f>
        <v>0</v>
      </c>
      <c r="D5015" s="182" t="s">
        <v>445</v>
      </c>
      <c r="E5015" s="195" t="s">
        <v>9735</v>
      </c>
      <c r="F5015" s="182" t="s">
        <v>9736</v>
      </c>
      <c r="G5015" s="184">
        <f>'6. Staff time'!T288</f>
        <v>0</v>
      </c>
    </row>
    <row r="5016" spans="1:7" x14ac:dyDescent="0.3">
      <c r="A5016" s="181">
        <v>5015</v>
      </c>
      <c r="B5016" s="181" t="str">
        <f t="shared" si="102"/>
        <v>0-6.31-2</v>
      </c>
      <c r="C5016" s="182">
        <f>'1. General information'!$R$8</f>
        <v>0</v>
      </c>
      <c r="D5016" s="182" t="s">
        <v>445</v>
      </c>
      <c r="E5016" s="195" t="s">
        <v>9737</v>
      </c>
      <c r="F5016" s="182" t="s">
        <v>9738</v>
      </c>
      <c r="G5016" s="184">
        <f>'6. Staff time'!T289</f>
        <v>0</v>
      </c>
    </row>
    <row r="5017" spans="1:7" x14ac:dyDescent="0.3">
      <c r="A5017" s="181">
        <v>5016</v>
      </c>
      <c r="B5017" s="181" t="str">
        <f t="shared" si="102"/>
        <v>0-6.31-3</v>
      </c>
      <c r="C5017" s="182">
        <f>'1. General information'!$R$8</f>
        <v>0</v>
      </c>
      <c r="D5017" s="182" t="s">
        <v>445</v>
      </c>
      <c r="E5017" s="195" t="s">
        <v>9739</v>
      </c>
      <c r="F5017" s="182" t="s">
        <v>9740</v>
      </c>
      <c r="G5017" s="184">
        <f>'6. Staff time'!T290</f>
        <v>0</v>
      </c>
    </row>
    <row r="5018" spans="1:7" x14ac:dyDescent="0.3">
      <c r="A5018" s="181">
        <v>5017</v>
      </c>
      <c r="B5018" s="181" t="str">
        <f t="shared" si="102"/>
        <v>0-6.31-4</v>
      </c>
      <c r="C5018" s="182">
        <f>'1. General information'!$R$8</f>
        <v>0</v>
      </c>
      <c r="D5018" s="182" t="s">
        <v>445</v>
      </c>
      <c r="E5018" s="195" t="s">
        <v>9741</v>
      </c>
      <c r="F5018" s="182" t="s">
        <v>9742</v>
      </c>
      <c r="G5018" s="184">
        <f>'6. Staff time'!T291</f>
        <v>0</v>
      </c>
    </row>
    <row r="5019" spans="1:7" x14ac:dyDescent="0.3">
      <c r="A5019" s="181">
        <v>5018</v>
      </c>
      <c r="B5019" s="181" t="str">
        <f t="shared" si="102"/>
        <v>0-6.31-5</v>
      </c>
      <c r="C5019" s="182">
        <f>'1. General information'!$R$8</f>
        <v>0</v>
      </c>
      <c r="D5019" s="182" t="s">
        <v>445</v>
      </c>
      <c r="E5019" s="195" t="s">
        <v>9743</v>
      </c>
      <c r="F5019" s="182" t="s">
        <v>9744</v>
      </c>
      <c r="G5019" s="184">
        <f>'6. Staff time'!T292</f>
        <v>0</v>
      </c>
    </row>
    <row r="5020" spans="1:7" x14ac:dyDescent="0.3">
      <c r="A5020" s="181">
        <v>5019</v>
      </c>
      <c r="B5020" s="181" t="str">
        <f t="shared" si="102"/>
        <v>0-6.31-6</v>
      </c>
      <c r="C5020" s="182">
        <f>'1. General information'!$R$8</f>
        <v>0</v>
      </c>
      <c r="D5020" s="182" t="s">
        <v>445</v>
      </c>
      <c r="E5020" s="195" t="s">
        <v>9745</v>
      </c>
      <c r="F5020" s="182" t="s">
        <v>9746</v>
      </c>
      <c r="G5020" s="184">
        <f>'6. Staff time'!T293</f>
        <v>0</v>
      </c>
    </row>
    <row r="5021" spans="1:7" x14ac:dyDescent="0.3">
      <c r="A5021" s="181">
        <v>5020</v>
      </c>
      <c r="B5021" s="181" t="str">
        <f t="shared" si="102"/>
        <v>0-6.31-7</v>
      </c>
      <c r="C5021" s="182">
        <f>'1. General information'!$R$8</f>
        <v>0</v>
      </c>
      <c r="D5021" s="182" t="s">
        <v>445</v>
      </c>
      <c r="E5021" s="195" t="s">
        <v>9747</v>
      </c>
      <c r="F5021" s="182" t="s">
        <v>9748</v>
      </c>
      <c r="G5021" s="184">
        <f>'6. Staff time'!T294</f>
        <v>0</v>
      </c>
    </row>
    <row r="5022" spans="1:7" x14ac:dyDescent="0.3">
      <c r="A5022" s="181">
        <v>5021</v>
      </c>
      <c r="B5022" s="181" t="str">
        <f t="shared" si="102"/>
        <v>0-6.31-8</v>
      </c>
      <c r="C5022" s="182">
        <f>'1. General information'!$R$8</f>
        <v>0</v>
      </c>
      <c r="D5022" s="182" t="s">
        <v>445</v>
      </c>
      <c r="E5022" s="195" t="s">
        <v>9749</v>
      </c>
      <c r="F5022" s="182" t="s">
        <v>9750</v>
      </c>
      <c r="G5022" s="184">
        <f>'6. Staff time'!T295</f>
        <v>0</v>
      </c>
    </row>
    <row r="5023" spans="1:7" x14ac:dyDescent="0.3">
      <c r="A5023" s="181">
        <v>5022</v>
      </c>
      <c r="B5023" s="181" t="str">
        <f t="shared" si="102"/>
        <v>0-6.31-9</v>
      </c>
      <c r="C5023" s="182">
        <f>'1. General information'!$R$8</f>
        <v>0</v>
      </c>
      <c r="D5023" s="182" t="s">
        <v>445</v>
      </c>
      <c r="E5023" s="195" t="s">
        <v>9751</v>
      </c>
      <c r="F5023" s="182" t="s">
        <v>9752</v>
      </c>
      <c r="G5023" s="184">
        <f>'6. Staff time'!T296</f>
        <v>0</v>
      </c>
    </row>
    <row r="5024" spans="1:7" x14ac:dyDescent="0.3">
      <c r="A5024" s="181">
        <v>5023</v>
      </c>
      <c r="B5024" s="181" t="str">
        <f t="shared" si="102"/>
        <v>0-6.31-10</v>
      </c>
      <c r="C5024" s="182">
        <f>'1. General information'!$R$8</f>
        <v>0</v>
      </c>
      <c r="D5024" s="182" t="s">
        <v>445</v>
      </c>
      <c r="E5024" s="195" t="s">
        <v>9753</v>
      </c>
      <c r="F5024" s="182" t="s">
        <v>9754</v>
      </c>
      <c r="G5024" s="184">
        <f>'6. Staff time'!T297</f>
        <v>0</v>
      </c>
    </row>
    <row r="5025" spans="1:7" x14ac:dyDescent="0.3">
      <c r="A5025" s="181">
        <v>5024</v>
      </c>
      <c r="B5025" s="181" t="str">
        <f t="shared" si="102"/>
        <v>0-6.31-11</v>
      </c>
      <c r="C5025" s="182">
        <f>'1. General information'!$R$8</f>
        <v>0</v>
      </c>
      <c r="D5025" s="182" t="s">
        <v>445</v>
      </c>
      <c r="E5025" s="195" t="s">
        <v>9755</v>
      </c>
      <c r="F5025" s="182" t="s">
        <v>9756</v>
      </c>
      <c r="G5025" s="184">
        <f>'6. Staff time'!T298</f>
        <v>0</v>
      </c>
    </row>
    <row r="5026" spans="1:7" x14ac:dyDescent="0.3">
      <c r="A5026" s="181">
        <v>5025</v>
      </c>
      <c r="B5026" s="181" t="str">
        <f t="shared" si="102"/>
        <v>0-6.31-12</v>
      </c>
      <c r="C5026" s="182">
        <f>'1. General information'!$R$8</f>
        <v>0</v>
      </c>
      <c r="D5026" s="182" t="s">
        <v>445</v>
      </c>
      <c r="E5026" s="195" t="s">
        <v>9757</v>
      </c>
      <c r="F5026" s="182" t="s">
        <v>9758</v>
      </c>
      <c r="G5026" s="184">
        <f>'6. Staff time'!T299</f>
        <v>0</v>
      </c>
    </row>
    <row r="5027" spans="1:7" x14ac:dyDescent="0.3">
      <c r="A5027" s="181">
        <v>5026</v>
      </c>
      <c r="B5027" s="181" t="str">
        <f t="shared" si="102"/>
        <v>0-6.31-13</v>
      </c>
      <c r="C5027" s="182">
        <f>'1. General information'!$R$8</f>
        <v>0</v>
      </c>
      <c r="D5027" s="182" t="s">
        <v>445</v>
      </c>
      <c r="E5027" s="195" t="s">
        <v>9759</v>
      </c>
      <c r="F5027" s="182" t="s">
        <v>9760</v>
      </c>
      <c r="G5027" s="184">
        <f>'6. Staff time'!T300</f>
        <v>0</v>
      </c>
    </row>
    <row r="5028" spans="1:7" x14ac:dyDescent="0.3">
      <c r="A5028" s="181">
        <v>5027</v>
      </c>
      <c r="B5028" s="181" t="str">
        <f t="shared" si="102"/>
        <v>0-6.31-14</v>
      </c>
      <c r="C5028" s="182">
        <f>'1. General information'!$R$8</f>
        <v>0</v>
      </c>
      <c r="D5028" s="182" t="s">
        <v>445</v>
      </c>
      <c r="E5028" s="195" t="s">
        <v>9761</v>
      </c>
      <c r="F5028" s="182" t="s">
        <v>9762</v>
      </c>
      <c r="G5028" s="184">
        <f>'6. Staff time'!T301</f>
        <v>0</v>
      </c>
    </row>
    <row r="5029" spans="1:7" x14ac:dyDescent="0.3">
      <c r="A5029" s="181">
        <v>5028</v>
      </c>
      <c r="B5029" s="181" t="str">
        <f t="shared" si="102"/>
        <v>0-6.31-15</v>
      </c>
      <c r="C5029" s="182">
        <f>'1. General information'!$R$8</f>
        <v>0</v>
      </c>
      <c r="D5029" s="182" t="s">
        <v>445</v>
      </c>
      <c r="E5029" s="195" t="s">
        <v>9763</v>
      </c>
      <c r="F5029" s="182" t="s">
        <v>9764</v>
      </c>
      <c r="G5029" s="184">
        <f>'6. Staff time'!T302</f>
        <v>0</v>
      </c>
    </row>
    <row r="5030" spans="1:7" x14ac:dyDescent="0.3">
      <c r="A5030" s="181">
        <v>5029</v>
      </c>
      <c r="B5030" s="181" t="str">
        <f t="shared" si="102"/>
        <v>0-6.31-16</v>
      </c>
      <c r="C5030" s="182">
        <f>'1. General information'!$R$8</f>
        <v>0</v>
      </c>
      <c r="D5030" s="182" t="s">
        <v>445</v>
      </c>
      <c r="E5030" s="195" t="s">
        <v>9765</v>
      </c>
      <c r="F5030" s="182" t="s">
        <v>9766</v>
      </c>
      <c r="G5030" s="184">
        <f>'6. Staff time'!T303</f>
        <v>0</v>
      </c>
    </row>
    <row r="5031" spans="1:7" x14ac:dyDescent="0.3">
      <c r="A5031" s="181">
        <v>5030</v>
      </c>
      <c r="B5031" s="181" t="str">
        <f t="shared" si="102"/>
        <v>0-6.31-17</v>
      </c>
      <c r="C5031" s="182">
        <f>'1. General information'!$R$8</f>
        <v>0</v>
      </c>
      <c r="D5031" s="182" t="s">
        <v>445</v>
      </c>
      <c r="E5031" s="195" t="s">
        <v>9767</v>
      </c>
      <c r="F5031" s="182" t="s">
        <v>9768</v>
      </c>
      <c r="G5031" s="184">
        <f>'6. Staff time'!T304</f>
        <v>0</v>
      </c>
    </row>
    <row r="5032" spans="1:7" x14ac:dyDescent="0.3">
      <c r="A5032" s="181">
        <v>5031</v>
      </c>
      <c r="B5032" s="181" t="str">
        <f t="shared" si="102"/>
        <v>0-6.31-18</v>
      </c>
      <c r="C5032" s="182">
        <f>'1. General information'!$R$8</f>
        <v>0</v>
      </c>
      <c r="D5032" s="182" t="s">
        <v>445</v>
      </c>
      <c r="E5032" s="195" t="s">
        <v>9769</v>
      </c>
      <c r="F5032" s="182" t="s">
        <v>9770</v>
      </c>
      <c r="G5032" s="184">
        <f>'6. Staff time'!T305</f>
        <v>0</v>
      </c>
    </row>
    <row r="5033" spans="1:7" x14ac:dyDescent="0.3">
      <c r="A5033" s="181">
        <v>5032</v>
      </c>
      <c r="B5033" s="181" t="str">
        <f t="shared" si="102"/>
        <v>0-6.31-19</v>
      </c>
      <c r="C5033" s="182">
        <f>'1. General information'!$R$8</f>
        <v>0</v>
      </c>
      <c r="D5033" s="182" t="s">
        <v>445</v>
      </c>
      <c r="E5033" s="195" t="s">
        <v>9771</v>
      </c>
      <c r="F5033" s="182" t="s">
        <v>9772</v>
      </c>
      <c r="G5033" s="184">
        <f>'6. Staff time'!T306</f>
        <v>0</v>
      </c>
    </row>
    <row r="5034" spans="1:7" x14ac:dyDescent="0.3">
      <c r="A5034" s="181">
        <v>5033</v>
      </c>
      <c r="B5034" s="181" t="str">
        <f t="shared" si="102"/>
        <v>0-6.31-20</v>
      </c>
      <c r="C5034" s="182">
        <f>'1. General information'!$R$8</f>
        <v>0</v>
      </c>
      <c r="D5034" s="182" t="s">
        <v>445</v>
      </c>
      <c r="E5034" s="195" t="s">
        <v>9773</v>
      </c>
      <c r="F5034" s="182" t="s">
        <v>9774</v>
      </c>
      <c r="G5034" s="184">
        <f>'6. Staff time'!T307</f>
        <v>0</v>
      </c>
    </row>
    <row r="5035" spans="1:7" x14ac:dyDescent="0.3">
      <c r="A5035" s="181">
        <v>5034</v>
      </c>
      <c r="B5035" s="181" t="str">
        <f t="shared" si="102"/>
        <v>0-6.31-21</v>
      </c>
      <c r="C5035" s="182">
        <f>'1. General information'!$R$8</f>
        <v>0</v>
      </c>
      <c r="D5035" s="182" t="s">
        <v>445</v>
      </c>
      <c r="E5035" s="195" t="s">
        <v>9775</v>
      </c>
      <c r="F5035" s="182" t="s">
        <v>9776</v>
      </c>
      <c r="G5035" s="184">
        <f>'6. Staff time'!T308</f>
        <v>0</v>
      </c>
    </row>
    <row r="5036" spans="1:7" x14ac:dyDescent="0.3">
      <c r="A5036" s="181">
        <v>5035</v>
      </c>
      <c r="B5036" s="181" t="str">
        <f t="shared" si="102"/>
        <v>0-6.31-22</v>
      </c>
      <c r="C5036" s="182">
        <f>'1. General information'!$R$8</f>
        <v>0</v>
      </c>
      <c r="D5036" s="182" t="s">
        <v>445</v>
      </c>
      <c r="E5036" s="195" t="s">
        <v>9777</v>
      </c>
      <c r="F5036" s="182" t="s">
        <v>9778</v>
      </c>
      <c r="G5036" s="184">
        <f>'6. Staff time'!T309</f>
        <v>0</v>
      </c>
    </row>
    <row r="5037" spans="1:7" x14ac:dyDescent="0.3">
      <c r="A5037" s="181">
        <v>5036</v>
      </c>
      <c r="B5037" s="181" t="str">
        <f t="shared" si="102"/>
        <v>0-6.31-23</v>
      </c>
      <c r="C5037" s="182">
        <f>'1. General information'!$R$8</f>
        <v>0</v>
      </c>
      <c r="D5037" s="182" t="s">
        <v>445</v>
      </c>
      <c r="E5037" s="195" t="s">
        <v>9779</v>
      </c>
      <c r="F5037" s="182" t="s">
        <v>9780</v>
      </c>
      <c r="G5037" s="184">
        <f>'6. Staff time'!T310</f>
        <v>0</v>
      </c>
    </row>
    <row r="5038" spans="1:7" x14ac:dyDescent="0.3">
      <c r="A5038" s="181">
        <v>5037</v>
      </c>
      <c r="B5038" s="181" t="str">
        <f t="shared" si="102"/>
        <v>0-6.31-24</v>
      </c>
      <c r="C5038" s="182">
        <f>'1. General information'!$R$8</f>
        <v>0</v>
      </c>
      <c r="D5038" s="182" t="s">
        <v>445</v>
      </c>
      <c r="E5038" s="195" t="s">
        <v>9781</v>
      </c>
      <c r="F5038" s="182" t="s">
        <v>9782</v>
      </c>
      <c r="G5038" s="184">
        <f>'6. Staff time'!T311</f>
        <v>0</v>
      </c>
    </row>
    <row r="5039" spans="1:7" x14ac:dyDescent="0.3">
      <c r="A5039" s="181">
        <v>5038</v>
      </c>
      <c r="B5039" s="181" t="str">
        <f t="shared" si="102"/>
        <v>0-6.31-25</v>
      </c>
      <c r="C5039" s="182">
        <f>'1. General information'!$R$8</f>
        <v>0</v>
      </c>
      <c r="D5039" s="182" t="s">
        <v>445</v>
      </c>
      <c r="E5039" s="195" t="s">
        <v>9783</v>
      </c>
      <c r="F5039" s="182" t="s">
        <v>9784</v>
      </c>
      <c r="G5039" s="184">
        <f>'6. Staff time'!T312</f>
        <v>0</v>
      </c>
    </row>
    <row r="5040" spans="1:7" x14ac:dyDescent="0.3">
      <c r="A5040" s="181">
        <v>5039</v>
      </c>
      <c r="B5040" s="181" t="str">
        <f t="shared" si="102"/>
        <v>0-6.31-26</v>
      </c>
      <c r="C5040" s="182">
        <f>'1. General information'!$R$8</f>
        <v>0</v>
      </c>
      <c r="D5040" s="182" t="s">
        <v>445</v>
      </c>
      <c r="E5040" s="195" t="s">
        <v>9785</v>
      </c>
      <c r="F5040" s="182" t="s">
        <v>9786</v>
      </c>
      <c r="G5040" s="184">
        <f>'6. Staff time'!T313</f>
        <v>0</v>
      </c>
    </row>
    <row r="5041" spans="1:7" x14ac:dyDescent="0.3">
      <c r="A5041" s="181">
        <v>5040</v>
      </c>
      <c r="B5041" s="181" t="str">
        <f t="shared" si="102"/>
        <v>0-6.31-27</v>
      </c>
      <c r="C5041" s="182">
        <f>'1. General information'!$R$8</f>
        <v>0</v>
      </c>
      <c r="D5041" s="182" t="s">
        <v>445</v>
      </c>
      <c r="E5041" s="195" t="s">
        <v>9787</v>
      </c>
      <c r="F5041" s="182" t="s">
        <v>9788</v>
      </c>
      <c r="G5041" s="184">
        <f>'6. Staff time'!T314</f>
        <v>0</v>
      </c>
    </row>
    <row r="5042" spans="1:7" x14ac:dyDescent="0.3">
      <c r="A5042" s="181">
        <v>5041</v>
      </c>
      <c r="B5042" s="181" t="str">
        <f t="shared" si="102"/>
        <v>0-6.31-28</v>
      </c>
      <c r="C5042" s="182">
        <f>'1. General information'!$R$8</f>
        <v>0</v>
      </c>
      <c r="D5042" s="182" t="s">
        <v>445</v>
      </c>
      <c r="E5042" s="195" t="s">
        <v>9789</v>
      </c>
      <c r="F5042" s="182" t="s">
        <v>9790</v>
      </c>
      <c r="G5042" s="184">
        <f>'6. Staff time'!T315</f>
        <v>0</v>
      </c>
    </row>
    <row r="5043" spans="1:7" x14ac:dyDescent="0.3">
      <c r="A5043" s="181">
        <v>5042</v>
      </c>
      <c r="B5043" s="181" t="str">
        <f t="shared" si="102"/>
        <v>0-6.31-29</v>
      </c>
      <c r="C5043" s="182">
        <f>'1. General information'!$R$8</f>
        <v>0</v>
      </c>
      <c r="D5043" s="182" t="s">
        <v>445</v>
      </c>
      <c r="E5043" s="195" t="s">
        <v>9791</v>
      </c>
      <c r="F5043" s="182" t="s">
        <v>9792</v>
      </c>
      <c r="G5043" s="184">
        <f>'6. Staff time'!T316</f>
        <v>0</v>
      </c>
    </row>
    <row r="5044" spans="1:7" x14ac:dyDescent="0.3">
      <c r="A5044" s="181">
        <v>5043</v>
      </c>
      <c r="B5044" s="181" t="str">
        <f t="shared" ref="B5044:B5107" si="103">CONCATENATE(LEFT(C5044,2),"-",E5044)</f>
        <v>0-6.31-30</v>
      </c>
      <c r="C5044" s="182">
        <f>'1. General information'!$R$8</f>
        <v>0</v>
      </c>
      <c r="D5044" s="182" t="s">
        <v>445</v>
      </c>
      <c r="E5044" s="195" t="s">
        <v>9793</v>
      </c>
      <c r="F5044" s="182" t="s">
        <v>9794</v>
      </c>
      <c r="G5044" s="184">
        <f>'6. Staff time'!T317</f>
        <v>0</v>
      </c>
    </row>
    <row r="5045" spans="1:7" x14ac:dyDescent="0.3">
      <c r="A5045" s="181">
        <v>5044</v>
      </c>
      <c r="B5045" s="181" t="str">
        <f t="shared" si="103"/>
        <v>0-6.31-31</v>
      </c>
      <c r="C5045" s="182">
        <f>'1. General information'!$R$8</f>
        <v>0</v>
      </c>
      <c r="D5045" s="182" t="s">
        <v>445</v>
      </c>
      <c r="E5045" s="195" t="s">
        <v>9795</v>
      </c>
      <c r="F5045" s="182" t="s">
        <v>9796</v>
      </c>
      <c r="G5045" s="184">
        <f>'6. Staff time'!T318</f>
        <v>0</v>
      </c>
    </row>
    <row r="5046" spans="1:7" x14ac:dyDescent="0.3">
      <c r="A5046" s="181">
        <v>5045</v>
      </c>
      <c r="B5046" s="181" t="str">
        <f t="shared" si="103"/>
        <v>0-6.31-32</v>
      </c>
      <c r="C5046" s="182">
        <f>'1. General information'!$R$8</f>
        <v>0</v>
      </c>
      <c r="D5046" s="182" t="s">
        <v>445</v>
      </c>
      <c r="E5046" s="195" t="s">
        <v>9797</v>
      </c>
      <c r="F5046" s="182" t="s">
        <v>9798</v>
      </c>
      <c r="G5046" s="184">
        <f>'6. Staff time'!T319</f>
        <v>0</v>
      </c>
    </row>
    <row r="5047" spans="1:7" x14ac:dyDescent="0.3">
      <c r="A5047" s="181">
        <v>5046</v>
      </c>
      <c r="B5047" s="181" t="str">
        <f t="shared" si="103"/>
        <v>0-6.31-33</v>
      </c>
      <c r="C5047" s="182">
        <f>'1. General information'!$R$8</f>
        <v>0</v>
      </c>
      <c r="D5047" s="182" t="s">
        <v>445</v>
      </c>
      <c r="E5047" s="195" t="s">
        <v>9799</v>
      </c>
      <c r="F5047" s="182" t="s">
        <v>9800</v>
      </c>
      <c r="G5047" s="184">
        <f>'6. Staff time'!T320</f>
        <v>0</v>
      </c>
    </row>
    <row r="5048" spans="1:7" x14ac:dyDescent="0.3">
      <c r="A5048" s="181">
        <v>5047</v>
      </c>
      <c r="B5048" s="181" t="str">
        <f t="shared" si="103"/>
        <v>0-6.31-34</v>
      </c>
      <c r="C5048" s="182">
        <f>'1. General information'!$R$8</f>
        <v>0</v>
      </c>
      <c r="D5048" s="182" t="s">
        <v>445</v>
      </c>
      <c r="E5048" s="195" t="s">
        <v>9801</v>
      </c>
      <c r="F5048" s="182" t="s">
        <v>9802</v>
      </c>
      <c r="G5048" s="184">
        <f>'6. Staff time'!T321</f>
        <v>0</v>
      </c>
    </row>
    <row r="5049" spans="1:7" x14ac:dyDescent="0.3">
      <c r="A5049" s="181">
        <v>5048</v>
      </c>
      <c r="B5049" s="181" t="str">
        <f t="shared" si="103"/>
        <v>0-6.31-35</v>
      </c>
      <c r="C5049" s="182">
        <f>'1. General information'!$R$8</f>
        <v>0</v>
      </c>
      <c r="D5049" s="182" t="s">
        <v>445</v>
      </c>
      <c r="E5049" s="195" t="s">
        <v>9803</v>
      </c>
      <c r="F5049" s="182" t="s">
        <v>9804</v>
      </c>
      <c r="G5049" s="184">
        <f>'6. Staff time'!T322</f>
        <v>0</v>
      </c>
    </row>
    <row r="5050" spans="1:7" x14ac:dyDescent="0.3">
      <c r="A5050" s="181">
        <v>5049</v>
      </c>
      <c r="B5050" s="181" t="str">
        <f t="shared" si="103"/>
        <v>0-6.31-36</v>
      </c>
      <c r="C5050" s="182">
        <f>'1. General information'!$R$8</f>
        <v>0</v>
      </c>
      <c r="D5050" s="182" t="s">
        <v>445</v>
      </c>
      <c r="E5050" s="195" t="s">
        <v>9805</v>
      </c>
      <c r="F5050" s="182" t="s">
        <v>9806</v>
      </c>
      <c r="G5050" s="184">
        <f>'6. Staff time'!T323</f>
        <v>0</v>
      </c>
    </row>
    <row r="5051" spans="1:7" x14ac:dyDescent="0.3">
      <c r="A5051" s="181">
        <v>5050</v>
      </c>
      <c r="B5051" s="181" t="str">
        <f t="shared" si="103"/>
        <v>0-6.31-37</v>
      </c>
      <c r="C5051" s="182">
        <f>'1. General information'!$R$8</f>
        <v>0</v>
      </c>
      <c r="D5051" s="182" t="s">
        <v>445</v>
      </c>
      <c r="E5051" s="195" t="s">
        <v>9807</v>
      </c>
      <c r="F5051" s="182" t="s">
        <v>9808</v>
      </c>
      <c r="G5051" s="184">
        <f>'6. Staff time'!T324</f>
        <v>0</v>
      </c>
    </row>
    <row r="5052" spans="1:7" x14ac:dyDescent="0.3">
      <c r="A5052" s="181">
        <v>5051</v>
      </c>
      <c r="B5052" s="181" t="str">
        <f t="shared" si="103"/>
        <v>0-6.31-38</v>
      </c>
      <c r="C5052" s="182">
        <f>'1. General information'!$R$8</f>
        <v>0</v>
      </c>
      <c r="D5052" s="182" t="s">
        <v>445</v>
      </c>
      <c r="E5052" s="195" t="s">
        <v>9809</v>
      </c>
      <c r="F5052" s="182" t="s">
        <v>9810</v>
      </c>
      <c r="G5052" s="184">
        <f>'6. Staff time'!T325</f>
        <v>0</v>
      </c>
    </row>
    <row r="5053" spans="1:7" x14ac:dyDescent="0.3">
      <c r="A5053" s="181">
        <v>5052</v>
      </c>
      <c r="B5053" s="181" t="str">
        <f t="shared" si="103"/>
        <v>0-6.31-39</v>
      </c>
      <c r="C5053" s="182">
        <f>'1. General information'!$R$8</f>
        <v>0</v>
      </c>
      <c r="D5053" s="182" t="s">
        <v>445</v>
      </c>
      <c r="E5053" s="195" t="s">
        <v>9811</v>
      </c>
      <c r="F5053" s="182" t="s">
        <v>9812</v>
      </c>
      <c r="G5053" s="184">
        <f>'6. Staff time'!T326</f>
        <v>0</v>
      </c>
    </row>
    <row r="5054" spans="1:7" x14ac:dyDescent="0.3">
      <c r="A5054" s="181">
        <v>5053</v>
      </c>
      <c r="B5054" s="181" t="str">
        <f t="shared" si="103"/>
        <v>0-6.31-40</v>
      </c>
      <c r="C5054" s="182">
        <f>'1. General information'!$R$8</f>
        <v>0</v>
      </c>
      <c r="D5054" s="182" t="s">
        <v>445</v>
      </c>
      <c r="E5054" s="195" t="s">
        <v>9813</v>
      </c>
      <c r="F5054" s="182" t="s">
        <v>9814</v>
      </c>
      <c r="G5054" s="184">
        <f>'6. Staff time'!T327</f>
        <v>0</v>
      </c>
    </row>
    <row r="5055" spans="1:7" x14ac:dyDescent="0.3">
      <c r="A5055" s="181">
        <v>5054</v>
      </c>
      <c r="B5055" s="181" t="str">
        <f t="shared" si="103"/>
        <v>0-6.31-41</v>
      </c>
      <c r="C5055" s="182">
        <f>'1. General information'!$R$8</f>
        <v>0</v>
      </c>
      <c r="D5055" s="182" t="s">
        <v>445</v>
      </c>
      <c r="E5055" s="195" t="s">
        <v>9815</v>
      </c>
      <c r="F5055" s="182" t="s">
        <v>9816</v>
      </c>
      <c r="G5055" s="184">
        <f>'6. Staff time'!T328</f>
        <v>0</v>
      </c>
    </row>
    <row r="5056" spans="1:7" x14ac:dyDescent="0.3">
      <c r="A5056" s="181">
        <v>5055</v>
      </c>
      <c r="B5056" s="181" t="str">
        <f t="shared" si="103"/>
        <v>0-6.31-42</v>
      </c>
      <c r="C5056" s="182">
        <f>'1. General information'!$R$8</f>
        <v>0</v>
      </c>
      <c r="D5056" s="182" t="s">
        <v>445</v>
      </c>
      <c r="E5056" s="195" t="s">
        <v>9817</v>
      </c>
      <c r="F5056" s="182" t="s">
        <v>9818</v>
      </c>
      <c r="G5056" s="184">
        <f>'6. Staff time'!T329</f>
        <v>0</v>
      </c>
    </row>
    <row r="5057" spans="1:7" x14ac:dyDescent="0.3">
      <c r="A5057" s="181">
        <v>5056</v>
      </c>
      <c r="B5057" s="181" t="str">
        <f t="shared" si="103"/>
        <v>0-6.31-43</v>
      </c>
      <c r="C5057" s="182">
        <f>'1. General information'!$R$8</f>
        <v>0</v>
      </c>
      <c r="D5057" s="182" t="s">
        <v>445</v>
      </c>
      <c r="E5057" s="195" t="s">
        <v>9819</v>
      </c>
      <c r="F5057" s="182" t="s">
        <v>9820</v>
      </c>
      <c r="G5057" s="184">
        <f>'6. Staff time'!T330</f>
        <v>0</v>
      </c>
    </row>
    <row r="5058" spans="1:7" x14ac:dyDescent="0.3">
      <c r="A5058" s="181">
        <v>5057</v>
      </c>
      <c r="B5058" s="181" t="str">
        <f t="shared" si="103"/>
        <v>0-6.31-44</v>
      </c>
      <c r="C5058" s="182">
        <f>'1. General information'!$R$8</f>
        <v>0</v>
      </c>
      <c r="D5058" s="182" t="s">
        <v>445</v>
      </c>
      <c r="E5058" s="195" t="s">
        <v>9821</v>
      </c>
      <c r="F5058" s="182" t="s">
        <v>9822</v>
      </c>
      <c r="G5058" s="184">
        <f>'6. Staff time'!T331</f>
        <v>0</v>
      </c>
    </row>
    <row r="5059" spans="1:7" x14ac:dyDescent="0.3">
      <c r="A5059" s="181">
        <v>5058</v>
      </c>
      <c r="B5059" s="181" t="str">
        <f t="shared" si="103"/>
        <v>0-6.31-45</v>
      </c>
      <c r="C5059" s="182">
        <f>'1. General information'!$R$8</f>
        <v>0</v>
      </c>
      <c r="D5059" s="182" t="s">
        <v>445</v>
      </c>
      <c r="E5059" s="195" t="s">
        <v>9823</v>
      </c>
      <c r="F5059" s="182" t="s">
        <v>9824</v>
      </c>
      <c r="G5059" s="184">
        <f>'6. Staff time'!T332</f>
        <v>0</v>
      </c>
    </row>
    <row r="5060" spans="1:7" x14ac:dyDescent="0.3">
      <c r="A5060" s="181">
        <v>5059</v>
      </c>
      <c r="B5060" s="181" t="str">
        <f t="shared" si="103"/>
        <v>0-6.31-46</v>
      </c>
      <c r="C5060" s="182">
        <f>'1. General information'!$R$8</f>
        <v>0</v>
      </c>
      <c r="D5060" s="182" t="s">
        <v>445</v>
      </c>
      <c r="E5060" s="195" t="s">
        <v>9825</v>
      </c>
      <c r="F5060" s="182" t="s">
        <v>9826</v>
      </c>
      <c r="G5060" s="184">
        <f>'6. Staff time'!T333</f>
        <v>0</v>
      </c>
    </row>
    <row r="5061" spans="1:7" x14ac:dyDescent="0.3">
      <c r="A5061" s="181">
        <v>5060</v>
      </c>
      <c r="B5061" s="181" t="str">
        <f t="shared" si="103"/>
        <v>0-6.31-47</v>
      </c>
      <c r="C5061" s="182">
        <f>'1. General information'!$R$8</f>
        <v>0</v>
      </c>
      <c r="D5061" s="182" t="s">
        <v>445</v>
      </c>
      <c r="E5061" s="195" t="s">
        <v>9827</v>
      </c>
      <c r="F5061" s="182" t="s">
        <v>9828</v>
      </c>
      <c r="G5061" s="184">
        <f>'6. Staff time'!T334</f>
        <v>0</v>
      </c>
    </row>
    <row r="5062" spans="1:7" x14ac:dyDescent="0.3">
      <c r="A5062" s="181">
        <v>5061</v>
      </c>
      <c r="B5062" s="181" t="str">
        <f t="shared" si="103"/>
        <v>0-6.31-48</v>
      </c>
      <c r="C5062" s="182">
        <f>'1. General information'!$R$8</f>
        <v>0</v>
      </c>
      <c r="D5062" s="182" t="s">
        <v>445</v>
      </c>
      <c r="E5062" s="195" t="s">
        <v>9829</v>
      </c>
      <c r="F5062" s="182" t="s">
        <v>9830</v>
      </c>
      <c r="G5062" s="184">
        <f>'6. Staff time'!T335</f>
        <v>0</v>
      </c>
    </row>
    <row r="5063" spans="1:7" x14ac:dyDescent="0.3">
      <c r="A5063" s="181">
        <v>5062</v>
      </c>
      <c r="B5063" s="181" t="str">
        <f t="shared" si="103"/>
        <v>0-6.31-49</v>
      </c>
      <c r="C5063" s="182">
        <f>'1. General information'!$R$8</f>
        <v>0</v>
      </c>
      <c r="D5063" s="182" t="s">
        <v>445</v>
      </c>
      <c r="E5063" s="195" t="s">
        <v>9831</v>
      </c>
      <c r="F5063" s="182" t="s">
        <v>9832</v>
      </c>
      <c r="G5063" s="184">
        <f>'6. Staff time'!T336</f>
        <v>0</v>
      </c>
    </row>
    <row r="5064" spans="1:7" x14ac:dyDescent="0.3">
      <c r="A5064" s="181">
        <v>5063</v>
      </c>
      <c r="B5064" s="181" t="str">
        <f t="shared" si="103"/>
        <v>0-6.31-50</v>
      </c>
      <c r="C5064" s="182">
        <f>'1. General information'!$R$8</f>
        <v>0</v>
      </c>
      <c r="D5064" s="182" t="s">
        <v>445</v>
      </c>
      <c r="E5064" s="195" t="s">
        <v>9833</v>
      </c>
      <c r="F5064" s="182" t="s">
        <v>9834</v>
      </c>
      <c r="G5064" s="184">
        <f>'6. Staff time'!T337</f>
        <v>0</v>
      </c>
    </row>
    <row r="5065" spans="1:7" x14ac:dyDescent="0.3">
      <c r="A5065" s="181">
        <v>5064</v>
      </c>
      <c r="B5065" s="181" t="str">
        <f t="shared" si="103"/>
        <v>0-6.31-51</v>
      </c>
      <c r="C5065" s="182">
        <f>'1. General information'!$R$8</f>
        <v>0</v>
      </c>
      <c r="D5065" s="182" t="s">
        <v>445</v>
      </c>
      <c r="E5065" s="195" t="s">
        <v>9835</v>
      </c>
      <c r="F5065" s="182" t="s">
        <v>9836</v>
      </c>
      <c r="G5065" s="184">
        <f>'6. Staff time'!T338</f>
        <v>0</v>
      </c>
    </row>
    <row r="5066" spans="1:7" x14ac:dyDescent="0.3">
      <c r="A5066" s="181">
        <v>5065</v>
      </c>
      <c r="B5066" s="181" t="str">
        <f t="shared" si="103"/>
        <v>0-6.31-52</v>
      </c>
      <c r="C5066" s="182">
        <f>'1. General information'!$R$8</f>
        <v>0</v>
      </c>
      <c r="D5066" s="182" t="s">
        <v>445</v>
      </c>
      <c r="E5066" s="195" t="s">
        <v>9837</v>
      </c>
      <c r="F5066" s="182" t="s">
        <v>9838</v>
      </c>
      <c r="G5066" s="184">
        <f>'6. Staff time'!T339</f>
        <v>0</v>
      </c>
    </row>
    <row r="5067" spans="1:7" x14ac:dyDescent="0.3">
      <c r="A5067" s="181">
        <v>5066</v>
      </c>
      <c r="B5067" s="181" t="str">
        <f t="shared" si="103"/>
        <v>0-6.31-53</v>
      </c>
      <c r="C5067" s="182">
        <f>'1. General information'!$R$8</f>
        <v>0</v>
      </c>
      <c r="D5067" s="182" t="s">
        <v>445</v>
      </c>
      <c r="E5067" s="195" t="s">
        <v>9839</v>
      </c>
      <c r="F5067" s="182" t="s">
        <v>9840</v>
      </c>
      <c r="G5067" s="184">
        <f>'6. Staff time'!T340</f>
        <v>0</v>
      </c>
    </row>
    <row r="5068" spans="1:7" x14ac:dyDescent="0.3">
      <c r="A5068" s="181">
        <v>5067</v>
      </c>
      <c r="B5068" s="181" t="str">
        <f t="shared" si="103"/>
        <v>0-6.31-54</v>
      </c>
      <c r="C5068" s="182">
        <f>'1. General information'!$R$8</f>
        <v>0</v>
      </c>
      <c r="D5068" s="182" t="s">
        <v>445</v>
      </c>
      <c r="E5068" s="195" t="s">
        <v>9841</v>
      </c>
      <c r="F5068" s="182" t="s">
        <v>9842</v>
      </c>
      <c r="G5068" s="184">
        <f>'6. Staff time'!T341</f>
        <v>0</v>
      </c>
    </row>
    <row r="5069" spans="1:7" x14ac:dyDescent="0.3">
      <c r="A5069" s="181">
        <v>5068</v>
      </c>
      <c r="B5069" s="181" t="str">
        <f t="shared" si="103"/>
        <v>0-6.31-55</v>
      </c>
      <c r="C5069" s="182">
        <f>'1. General information'!$R$8</f>
        <v>0</v>
      </c>
      <c r="D5069" s="182" t="s">
        <v>445</v>
      </c>
      <c r="E5069" s="195" t="s">
        <v>9843</v>
      </c>
      <c r="F5069" s="182" t="s">
        <v>9844</v>
      </c>
      <c r="G5069" s="184">
        <f>'6. Staff time'!T342</f>
        <v>0</v>
      </c>
    </row>
    <row r="5070" spans="1:7" x14ac:dyDescent="0.3">
      <c r="A5070" s="181">
        <v>5069</v>
      </c>
      <c r="B5070" s="181" t="str">
        <f t="shared" si="103"/>
        <v>0-6.31-56</v>
      </c>
      <c r="C5070" s="182">
        <f>'1. General information'!$R$8</f>
        <v>0</v>
      </c>
      <c r="D5070" s="182" t="s">
        <v>445</v>
      </c>
      <c r="E5070" s="195" t="s">
        <v>9845</v>
      </c>
      <c r="F5070" s="182" t="s">
        <v>9846</v>
      </c>
      <c r="G5070" s="184">
        <f>'6. Staff time'!T343</f>
        <v>0</v>
      </c>
    </row>
    <row r="5071" spans="1:7" x14ac:dyDescent="0.3">
      <c r="A5071" s="181">
        <v>5070</v>
      </c>
      <c r="B5071" s="181" t="str">
        <f t="shared" si="103"/>
        <v>0-6.31-57</v>
      </c>
      <c r="C5071" s="182">
        <f>'1. General information'!$R$8</f>
        <v>0</v>
      </c>
      <c r="D5071" s="182" t="s">
        <v>445</v>
      </c>
      <c r="E5071" s="195" t="s">
        <v>9847</v>
      </c>
      <c r="F5071" s="182" t="s">
        <v>9848</v>
      </c>
      <c r="G5071" s="184">
        <f>'6. Staff time'!T344</f>
        <v>0</v>
      </c>
    </row>
    <row r="5072" spans="1:7" x14ac:dyDescent="0.3">
      <c r="A5072" s="181">
        <v>5071</v>
      </c>
      <c r="B5072" s="181" t="str">
        <f t="shared" si="103"/>
        <v>0-6.31-58</v>
      </c>
      <c r="C5072" s="182">
        <f>'1. General information'!$R$8</f>
        <v>0</v>
      </c>
      <c r="D5072" s="182" t="s">
        <v>445</v>
      </c>
      <c r="E5072" s="195" t="s">
        <v>9849</v>
      </c>
      <c r="F5072" s="182" t="s">
        <v>9850</v>
      </c>
      <c r="G5072" s="184">
        <f>'6. Staff time'!T345</f>
        <v>0</v>
      </c>
    </row>
    <row r="5073" spans="1:7" x14ac:dyDescent="0.3">
      <c r="A5073" s="181">
        <v>5072</v>
      </c>
      <c r="B5073" s="181" t="str">
        <f t="shared" si="103"/>
        <v>0-6.31-59</v>
      </c>
      <c r="C5073" s="182">
        <f>'1. General information'!$R$8</f>
        <v>0</v>
      </c>
      <c r="D5073" s="182" t="s">
        <v>445</v>
      </c>
      <c r="E5073" s="195" t="s">
        <v>9851</v>
      </c>
      <c r="F5073" s="182" t="s">
        <v>9852</v>
      </c>
      <c r="G5073" s="184">
        <f>'6. Staff time'!T346</f>
        <v>0</v>
      </c>
    </row>
    <row r="5074" spans="1:7" x14ac:dyDescent="0.3">
      <c r="A5074" s="181">
        <v>5073</v>
      </c>
      <c r="B5074" s="181" t="str">
        <f t="shared" si="103"/>
        <v>0-6.31-60</v>
      </c>
      <c r="C5074" s="182">
        <f>'1. General information'!$R$8</f>
        <v>0</v>
      </c>
      <c r="D5074" s="182" t="s">
        <v>445</v>
      </c>
      <c r="E5074" s="195" t="s">
        <v>9853</v>
      </c>
      <c r="F5074" s="182" t="s">
        <v>9854</v>
      </c>
      <c r="G5074" s="184">
        <f>'6. Staff time'!T347</f>
        <v>0</v>
      </c>
    </row>
    <row r="5075" spans="1:7" x14ac:dyDescent="0.3">
      <c r="A5075" s="181">
        <v>5074</v>
      </c>
      <c r="B5075" s="181" t="str">
        <f t="shared" si="103"/>
        <v>0-6.31-61</v>
      </c>
      <c r="C5075" s="182">
        <f>'1. General information'!$R$8</f>
        <v>0</v>
      </c>
      <c r="D5075" s="182" t="s">
        <v>445</v>
      </c>
      <c r="E5075" s="195" t="s">
        <v>9855</v>
      </c>
      <c r="F5075" s="182" t="s">
        <v>9856</v>
      </c>
      <c r="G5075" s="184">
        <f>'6. Staff time'!T348</f>
        <v>0</v>
      </c>
    </row>
    <row r="5076" spans="1:7" x14ac:dyDescent="0.3">
      <c r="A5076" s="181">
        <v>5075</v>
      </c>
      <c r="B5076" s="181" t="str">
        <f t="shared" si="103"/>
        <v>0-6.31-62</v>
      </c>
      <c r="C5076" s="182">
        <f>'1. General information'!$R$8</f>
        <v>0</v>
      </c>
      <c r="D5076" s="182" t="s">
        <v>445</v>
      </c>
      <c r="E5076" s="195" t="s">
        <v>9857</v>
      </c>
      <c r="F5076" s="182" t="s">
        <v>9858</v>
      </c>
      <c r="G5076" s="184">
        <f>'6. Staff time'!T349</f>
        <v>0</v>
      </c>
    </row>
    <row r="5077" spans="1:7" x14ac:dyDescent="0.3">
      <c r="A5077" s="181">
        <v>5076</v>
      </c>
      <c r="B5077" s="181" t="str">
        <f t="shared" si="103"/>
        <v>0-6.31-63</v>
      </c>
      <c r="C5077" s="182">
        <f>'1. General information'!$R$8</f>
        <v>0</v>
      </c>
      <c r="D5077" s="182" t="s">
        <v>445</v>
      </c>
      <c r="E5077" s="195" t="s">
        <v>9859</v>
      </c>
      <c r="F5077" s="182" t="s">
        <v>9860</v>
      </c>
      <c r="G5077" s="184">
        <f>'6. Staff time'!T350</f>
        <v>0</v>
      </c>
    </row>
    <row r="5078" spans="1:7" x14ac:dyDescent="0.3">
      <c r="A5078" s="181">
        <v>5077</v>
      </c>
      <c r="B5078" s="181" t="str">
        <f t="shared" si="103"/>
        <v>0-6.31-64</v>
      </c>
      <c r="C5078" s="182">
        <f>'1. General information'!$R$8</f>
        <v>0</v>
      </c>
      <c r="D5078" s="182" t="s">
        <v>445</v>
      </c>
      <c r="E5078" s="195" t="s">
        <v>9861</v>
      </c>
      <c r="F5078" s="182" t="s">
        <v>9862</v>
      </c>
      <c r="G5078" s="184">
        <f>'6. Staff time'!T351</f>
        <v>0</v>
      </c>
    </row>
    <row r="5079" spans="1:7" x14ac:dyDescent="0.3">
      <c r="A5079" s="181">
        <v>5078</v>
      </c>
      <c r="B5079" s="181" t="str">
        <f t="shared" si="103"/>
        <v>0-6.31-65</v>
      </c>
      <c r="C5079" s="182">
        <f>'1. General information'!$R$8</f>
        <v>0</v>
      </c>
      <c r="D5079" s="182" t="s">
        <v>445</v>
      </c>
      <c r="E5079" s="195" t="s">
        <v>9863</v>
      </c>
      <c r="F5079" s="182" t="s">
        <v>9864</v>
      </c>
      <c r="G5079" s="184">
        <f>'6. Staff time'!T352</f>
        <v>0</v>
      </c>
    </row>
    <row r="5080" spans="1:7" x14ac:dyDescent="0.3">
      <c r="A5080" s="181">
        <v>5079</v>
      </c>
      <c r="B5080" s="181" t="str">
        <f t="shared" si="103"/>
        <v>0-6.31-66</v>
      </c>
      <c r="C5080" s="182">
        <f>'1. General information'!$R$8</f>
        <v>0</v>
      </c>
      <c r="D5080" s="182" t="s">
        <v>445</v>
      </c>
      <c r="E5080" s="195" t="s">
        <v>9865</v>
      </c>
      <c r="F5080" s="182" t="s">
        <v>9866</v>
      </c>
      <c r="G5080" s="184">
        <f>'6. Staff time'!T353</f>
        <v>0</v>
      </c>
    </row>
    <row r="5081" spans="1:7" x14ac:dyDescent="0.3">
      <c r="A5081" s="181">
        <v>5080</v>
      </c>
      <c r="B5081" s="181" t="str">
        <f t="shared" si="103"/>
        <v>0-6.31-67</v>
      </c>
      <c r="C5081" s="182">
        <f>'1. General information'!$R$8</f>
        <v>0</v>
      </c>
      <c r="D5081" s="182" t="s">
        <v>445</v>
      </c>
      <c r="E5081" s="195" t="s">
        <v>9867</v>
      </c>
      <c r="F5081" s="182" t="s">
        <v>9868</v>
      </c>
      <c r="G5081" s="184">
        <f>'6. Staff time'!T354</f>
        <v>0</v>
      </c>
    </row>
    <row r="5082" spans="1:7" x14ac:dyDescent="0.3">
      <c r="A5082" s="181">
        <v>5081</v>
      </c>
      <c r="B5082" s="181" t="str">
        <f t="shared" si="103"/>
        <v>0-6.31-68</v>
      </c>
      <c r="C5082" s="182">
        <f>'1. General information'!$R$8</f>
        <v>0</v>
      </c>
      <c r="D5082" s="182" t="s">
        <v>445</v>
      </c>
      <c r="E5082" s="195" t="s">
        <v>9869</v>
      </c>
      <c r="F5082" s="182" t="s">
        <v>9870</v>
      </c>
      <c r="G5082" s="184">
        <f>'6. Staff time'!T355</f>
        <v>0</v>
      </c>
    </row>
    <row r="5083" spans="1:7" x14ac:dyDescent="0.3">
      <c r="A5083" s="181">
        <v>5082</v>
      </c>
      <c r="B5083" s="181" t="str">
        <f t="shared" si="103"/>
        <v>0-6.31-69</v>
      </c>
      <c r="C5083" s="182">
        <f>'1. General information'!$R$8</f>
        <v>0</v>
      </c>
      <c r="D5083" s="182" t="s">
        <v>445</v>
      </c>
      <c r="E5083" s="195" t="s">
        <v>9871</v>
      </c>
      <c r="F5083" s="182" t="s">
        <v>9872</v>
      </c>
      <c r="G5083" s="184">
        <f>'6. Staff time'!T356</f>
        <v>0</v>
      </c>
    </row>
    <row r="5084" spans="1:7" x14ac:dyDescent="0.3">
      <c r="A5084" s="181">
        <v>5083</v>
      </c>
      <c r="B5084" s="181" t="str">
        <f t="shared" si="103"/>
        <v>0-6.31-70</v>
      </c>
      <c r="C5084" s="182">
        <f>'1. General information'!$R$8</f>
        <v>0</v>
      </c>
      <c r="D5084" s="182" t="s">
        <v>445</v>
      </c>
      <c r="E5084" s="195" t="s">
        <v>9873</v>
      </c>
      <c r="F5084" s="182" t="s">
        <v>9874</v>
      </c>
      <c r="G5084" s="184">
        <f>'6. Staff time'!T357</f>
        <v>0</v>
      </c>
    </row>
    <row r="5085" spans="1:7" x14ac:dyDescent="0.3">
      <c r="A5085" s="181">
        <v>5084</v>
      </c>
      <c r="B5085" s="181" t="str">
        <f t="shared" si="103"/>
        <v>0-6.31-71</v>
      </c>
      <c r="C5085" s="182">
        <f>'1. General information'!$R$8</f>
        <v>0</v>
      </c>
      <c r="D5085" s="182" t="s">
        <v>445</v>
      </c>
      <c r="E5085" s="195" t="s">
        <v>9875</v>
      </c>
      <c r="F5085" s="182" t="s">
        <v>9876</v>
      </c>
      <c r="G5085" s="184">
        <f>'6. Staff time'!T358</f>
        <v>0</v>
      </c>
    </row>
    <row r="5086" spans="1:7" x14ac:dyDescent="0.3">
      <c r="A5086" s="181">
        <v>5085</v>
      </c>
      <c r="B5086" s="181" t="str">
        <f t="shared" si="103"/>
        <v>0-6.31-72</v>
      </c>
      <c r="C5086" s="182">
        <f>'1. General information'!$R$8</f>
        <v>0</v>
      </c>
      <c r="D5086" s="182" t="s">
        <v>445</v>
      </c>
      <c r="E5086" s="195" t="s">
        <v>9877</v>
      </c>
      <c r="F5086" s="182" t="s">
        <v>9878</v>
      </c>
      <c r="G5086" s="184">
        <f>'6. Staff time'!T359</f>
        <v>0</v>
      </c>
    </row>
    <row r="5087" spans="1:7" x14ac:dyDescent="0.3">
      <c r="A5087" s="181">
        <v>5086</v>
      </c>
      <c r="B5087" s="181" t="str">
        <f t="shared" si="103"/>
        <v>0-6.31-73</v>
      </c>
      <c r="C5087" s="182">
        <f>'1. General information'!$R$8</f>
        <v>0</v>
      </c>
      <c r="D5087" s="182" t="s">
        <v>445</v>
      </c>
      <c r="E5087" s="195" t="s">
        <v>9879</v>
      </c>
      <c r="F5087" s="182" t="s">
        <v>9880</v>
      </c>
      <c r="G5087" s="184">
        <f>'6. Staff time'!T360</f>
        <v>0</v>
      </c>
    </row>
    <row r="5088" spans="1:7" x14ac:dyDescent="0.3">
      <c r="A5088" s="181">
        <v>5087</v>
      </c>
      <c r="B5088" s="181" t="str">
        <f t="shared" si="103"/>
        <v>0-6.31-74</v>
      </c>
      <c r="C5088" s="182">
        <f>'1. General information'!$R$8</f>
        <v>0</v>
      </c>
      <c r="D5088" s="182" t="s">
        <v>445</v>
      </c>
      <c r="E5088" s="195" t="s">
        <v>9881</v>
      </c>
      <c r="F5088" s="182" t="s">
        <v>9882</v>
      </c>
      <c r="G5088" s="184">
        <f>'6. Staff time'!T361</f>
        <v>0</v>
      </c>
    </row>
    <row r="5089" spans="1:7" x14ac:dyDescent="0.3">
      <c r="A5089" s="181">
        <v>5088</v>
      </c>
      <c r="B5089" s="181" t="str">
        <f t="shared" si="103"/>
        <v>0-6.31-75</v>
      </c>
      <c r="C5089" s="182">
        <f>'1. General information'!$R$8</f>
        <v>0</v>
      </c>
      <c r="D5089" s="182" t="s">
        <v>445</v>
      </c>
      <c r="E5089" s="195" t="s">
        <v>9883</v>
      </c>
      <c r="F5089" s="182" t="s">
        <v>9884</v>
      </c>
      <c r="G5089" s="184">
        <f>'6. Staff time'!T362</f>
        <v>0</v>
      </c>
    </row>
    <row r="5090" spans="1:7" x14ac:dyDescent="0.3">
      <c r="A5090" s="181">
        <v>5089</v>
      </c>
      <c r="B5090" s="181" t="str">
        <f t="shared" si="103"/>
        <v>0-6.31-76</v>
      </c>
      <c r="C5090" s="182">
        <f>'1. General information'!$R$8</f>
        <v>0</v>
      </c>
      <c r="D5090" s="182" t="s">
        <v>445</v>
      </c>
      <c r="E5090" s="195" t="s">
        <v>9885</v>
      </c>
      <c r="F5090" s="182" t="s">
        <v>9886</v>
      </c>
      <c r="G5090" s="184">
        <f>'6. Staff time'!T363</f>
        <v>0</v>
      </c>
    </row>
    <row r="5091" spans="1:7" x14ac:dyDescent="0.3">
      <c r="A5091" s="181">
        <v>5090</v>
      </c>
      <c r="B5091" s="181" t="str">
        <f t="shared" si="103"/>
        <v>0-6.31-77</v>
      </c>
      <c r="C5091" s="182">
        <f>'1. General information'!$R$8</f>
        <v>0</v>
      </c>
      <c r="D5091" s="182" t="s">
        <v>445</v>
      </c>
      <c r="E5091" s="195" t="s">
        <v>9887</v>
      </c>
      <c r="F5091" s="182" t="s">
        <v>9888</v>
      </c>
      <c r="G5091" s="184">
        <f>'6. Staff time'!T364</f>
        <v>0</v>
      </c>
    </row>
    <row r="5092" spans="1:7" x14ac:dyDescent="0.3">
      <c r="A5092" s="181">
        <v>5091</v>
      </c>
      <c r="B5092" s="181" t="str">
        <f t="shared" si="103"/>
        <v>0-6.31-78</v>
      </c>
      <c r="C5092" s="182">
        <f>'1. General information'!$R$8</f>
        <v>0</v>
      </c>
      <c r="D5092" s="182" t="s">
        <v>445</v>
      </c>
      <c r="E5092" s="195" t="s">
        <v>9889</v>
      </c>
      <c r="F5092" s="182" t="s">
        <v>9890</v>
      </c>
      <c r="G5092" s="184">
        <f>'6. Staff time'!T365</f>
        <v>0</v>
      </c>
    </row>
    <row r="5093" spans="1:7" x14ac:dyDescent="0.3">
      <c r="A5093" s="181">
        <v>5092</v>
      </c>
      <c r="B5093" s="181" t="str">
        <f t="shared" si="103"/>
        <v>0-6.31-79</v>
      </c>
      <c r="C5093" s="182">
        <f>'1. General information'!$R$8</f>
        <v>0</v>
      </c>
      <c r="D5093" s="182" t="s">
        <v>445</v>
      </c>
      <c r="E5093" s="195" t="s">
        <v>9891</v>
      </c>
      <c r="F5093" s="182" t="s">
        <v>9892</v>
      </c>
      <c r="G5093" s="184">
        <f>'6. Staff time'!T366</f>
        <v>0</v>
      </c>
    </row>
    <row r="5094" spans="1:7" x14ac:dyDescent="0.3">
      <c r="A5094" s="181">
        <v>5093</v>
      </c>
      <c r="B5094" s="181" t="str">
        <f t="shared" si="103"/>
        <v>0-6.31-80</v>
      </c>
      <c r="C5094" s="182">
        <f>'1. General information'!$R$8</f>
        <v>0</v>
      </c>
      <c r="D5094" s="182" t="s">
        <v>445</v>
      </c>
      <c r="E5094" s="195" t="s">
        <v>9893</v>
      </c>
      <c r="F5094" s="182" t="s">
        <v>9894</v>
      </c>
      <c r="G5094" s="184">
        <f>'6. Staff time'!T367</f>
        <v>0</v>
      </c>
    </row>
    <row r="5095" spans="1:7" x14ac:dyDescent="0.3">
      <c r="A5095" s="181">
        <v>5094</v>
      </c>
      <c r="B5095" s="181" t="str">
        <f t="shared" si="103"/>
        <v>0-6.31-81</v>
      </c>
      <c r="C5095" s="182">
        <f>'1. General information'!$R$8</f>
        <v>0</v>
      </c>
      <c r="D5095" s="182" t="s">
        <v>445</v>
      </c>
      <c r="E5095" s="195" t="s">
        <v>9895</v>
      </c>
      <c r="F5095" s="182" t="s">
        <v>9896</v>
      </c>
      <c r="G5095" s="184">
        <f>'6. Staff time'!T368</f>
        <v>0</v>
      </c>
    </row>
    <row r="5096" spans="1:7" x14ac:dyDescent="0.3">
      <c r="A5096" s="181">
        <v>5095</v>
      </c>
      <c r="B5096" s="181" t="str">
        <f t="shared" si="103"/>
        <v>0-6.31-82</v>
      </c>
      <c r="C5096" s="182">
        <f>'1. General information'!$R$8</f>
        <v>0</v>
      </c>
      <c r="D5096" s="182" t="s">
        <v>445</v>
      </c>
      <c r="E5096" s="195" t="s">
        <v>9897</v>
      </c>
      <c r="F5096" s="182" t="s">
        <v>9898</v>
      </c>
      <c r="G5096" s="184">
        <f>'6. Staff time'!T369</f>
        <v>0</v>
      </c>
    </row>
    <row r="5097" spans="1:7" x14ac:dyDescent="0.3">
      <c r="A5097" s="181">
        <v>5096</v>
      </c>
      <c r="B5097" s="181" t="str">
        <f t="shared" si="103"/>
        <v>0-6.31-83</v>
      </c>
      <c r="C5097" s="182">
        <f>'1. General information'!$R$8</f>
        <v>0</v>
      </c>
      <c r="D5097" s="182" t="s">
        <v>445</v>
      </c>
      <c r="E5097" s="195" t="s">
        <v>9899</v>
      </c>
      <c r="F5097" s="182" t="s">
        <v>9900</v>
      </c>
      <c r="G5097" s="184">
        <f>'6. Staff time'!T370</f>
        <v>0</v>
      </c>
    </row>
    <row r="5098" spans="1:7" x14ac:dyDescent="0.3">
      <c r="A5098" s="181">
        <v>5097</v>
      </c>
      <c r="B5098" s="181" t="str">
        <f t="shared" si="103"/>
        <v>0-6.31-84</v>
      </c>
      <c r="C5098" s="182">
        <f>'1. General information'!$R$8</f>
        <v>0</v>
      </c>
      <c r="D5098" s="182" t="s">
        <v>445</v>
      </c>
      <c r="E5098" s="195" t="s">
        <v>9901</v>
      </c>
      <c r="F5098" s="182" t="s">
        <v>9902</v>
      </c>
      <c r="G5098" s="184">
        <f>'6. Staff time'!T371</f>
        <v>0</v>
      </c>
    </row>
    <row r="5099" spans="1:7" x14ac:dyDescent="0.3">
      <c r="A5099" s="181">
        <v>5098</v>
      </c>
      <c r="B5099" s="181" t="str">
        <f t="shared" si="103"/>
        <v>0-6.31-85</v>
      </c>
      <c r="C5099" s="182">
        <f>'1. General information'!$R$8</f>
        <v>0</v>
      </c>
      <c r="D5099" s="182" t="s">
        <v>445</v>
      </c>
      <c r="E5099" s="195" t="s">
        <v>9903</v>
      </c>
      <c r="F5099" s="182" t="s">
        <v>9904</v>
      </c>
      <c r="G5099" s="184">
        <f>'6. Staff time'!T372</f>
        <v>0</v>
      </c>
    </row>
    <row r="5100" spans="1:7" x14ac:dyDescent="0.3">
      <c r="A5100" s="181">
        <v>5099</v>
      </c>
      <c r="B5100" s="181" t="str">
        <f t="shared" si="103"/>
        <v>0-6.31-86</v>
      </c>
      <c r="C5100" s="182">
        <f>'1. General information'!$R$8</f>
        <v>0</v>
      </c>
      <c r="D5100" s="182" t="s">
        <v>445</v>
      </c>
      <c r="E5100" s="195" t="s">
        <v>9905</v>
      </c>
      <c r="F5100" s="182" t="s">
        <v>9906</v>
      </c>
      <c r="G5100" s="184">
        <f>'6. Staff time'!T373</f>
        <v>0</v>
      </c>
    </row>
    <row r="5101" spans="1:7" x14ac:dyDescent="0.3">
      <c r="A5101" s="181">
        <v>5100</v>
      </c>
      <c r="B5101" s="181" t="str">
        <f t="shared" si="103"/>
        <v>0-6.31-87</v>
      </c>
      <c r="C5101" s="182">
        <f>'1. General information'!$R$8</f>
        <v>0</v>
      </c>
      <c r="D5101" s="182" t="s">
        <v>445</v>
      </c>
      <c r="E5101" s="195" t="s">
        <v>9907</v>
      </c>
      <c r="F5101" s="182" t="s">
        <v>9908</v>
      </c>
      <c r="G5101" s="184">
        <f>'6. Staff time'!T374</f>
        <v>0</v>
      </c>
    </row>
    <row r="5102" spans="1:7" x14ac:dyDescent="0.3">
      <c r="A5102" s="181">
        <v>5101</v>
      </c>
      <c r="B5102" s="181" t="str">
        <f t="shared" si="103"/>
        <v>0-6.31-88</v>
      </c>
      <c r="C5102" s="182">
        <f>'1. General information'!$R$8</f>
        <v>0</v>
      </c>
      <c r="D5102" s="182" t="s">
        <v>445</v>
      </c>
      <c r="E5102" s="195" t="s">
        <v>9909</v>
      </c>
      <c r="F5102" s="182" t="s">
        <v>9910</v>
      </c>
      <c r="G5102" s="184">
        <f>'6. Staff time'!T375</f>
        <v>0</v>
      </c>
    </row>
    <row r="5103" spans="1:7" x14ac:dyDescent="0.3">
      <c r="A5103" s="181">
        <v>5102</v>
      </c>
      <c r="B5103" s="181" t="str">
        <f t="shared" si="103"/>
        <v>0-6.31-89</v>
      </c>
      <c r="C5103" s="182">
        <f>'1. General information'!$R$8</f>
        <v>0</v>
      </c>
      <c r="D5103" s="182" t="s">
        <v>445</v>
      </c>
      <c r="E5103" s="195" t="s">
        <v>9911</v>
      </c>
      <c r="F5103" s="182" t="s">
        <v>9912</v>
      </c>
      <c r="G5103" s="184">
        <f>'6. Staff time'!T376</f>
        <v>0</v>
      </c>
    </row>
    <row r="5104" spans="1:7" x14ac:dyDescent="0.3">
      <c r="A5104" s="181">
        <v>5103</v>
      </c>
      <c r="B5104" s="181" t="str">
        <f t="shared" si="103"/>
        <v>0-6.31-90</v>
      </c>
      <c r="C5104" s="182">
        <f>'1. General information'!$R$8</f>
        <v>0</v>
      </c>
      <c r="D5104" s="182" t="s">
        <v>445</v>
      </c>
      <c r="E5104" s="195" t="s">
        <v>9913</v>
      </c>
      <c r="F5104" s="182" t="s">
        <v>9914</v>
      </c>
      <c r="G5104" s="184">
        <f>'6. Staff time'!T377</f>
        <v>0</v>
      </c>
    </row>
    <row r="5105" spans="1:7" x14ac:dyDescent="0.3">
      <c r="A5105" s="181">
        <v>5104</v>
      </c>
      <c r="B5105" s="181" t="str">
        <f t="shared" si="103"/>
        <v>0-6.31-91</v>
      </c>
      <c r="C5105" s="182">
        <f>'1. General information'!$R$8</f>
        <v>0</v>
      </c>
      <c r="D5105" s="182" t="s">
        <v>445</v>
      </c>
      <c r="E5105" s="195" t="s">
        <v>9915</v>
      </c>
      <c r="F5105" s="182" t="s">
        <v>9916</v>
      </c>
      <c r="G5105" s="184">
        <f>'6. Staff time'!T378</f>
        <v>0</v>
      </c>
    </row>
    <row r="5106" spans="1:7" x14ac:dyDescent="0.3">
      <c r="A5106" s="181">
        <v>5105</v>
      </c>
      <c r="B5106" s="181" t="str">
        <f t="shared" si="103"/>
        <v>0-6.31-92</v>
      </c>
      <c r="C5106" s="182">
        <f>'1. General information'!$R$8</f>
        <v>0</v>
      </c>
      <c r="D5106" s="182" t="s">
        <v>445</v>
      </c>
      <c r="E5106" s="195" t="s">
        <v>9917</v>
      </c>
      <c r="F5106" s="182" t="s">
        <v>9918</v>
      </c>
      <c r="G5106" s="184">
        <f>'6. Staff time'!T379</f>
        <v>0</v>
      </c>
    </row>
    <row r="5107" spans="1:7" x14ac:dyDescent="0.3">
      <c r="A5107" s="181">
        <v>5106</v>
      </c>
      <c r="B5107" s="181" t="str">
        <f t="shared" si="103"/>
        <v>0-6.31-93</v>
      </c>
      <c r="C5107" s="182">
        <f>'1. General information'!$R$8</f>
        <v>0</v>
      </c>
      <c r="D5107" s="182" t="s">
        <v>445</v>
      </c>
      <c r="E5107" s="195" t="s">
        <v>9919</v>
      </c>
      <c r="F5107" s="182" t="s">
        <v>9920</v>
      </c>
      <c r="G5107" s="184">
        <f>'6. Staff time'!T380</f>
        <v>0</v>
      </c>
    </row>
    <row r="5108" spans="1:7" x14ac:dyDescent="0.3">
      <c r="A5108" s="181">
        <v>5107</v>
      </c>
      <c r="B5108" s="181" t="str">
        <f t="shared" ref="B5108:B5171" si="104">CONCATENATE(LEFT(C5108,2),"-",E5108)</f>
        <v>0-6.31-94</v>
      </c>
      <c r="C5108" s="182">
        <f>'1. General information'!$R$8</f>
        <v>0</v>
      </c>
      <c r="D5108" s="182" t="s">
        <v>445</v>
      </c>
      <c r="E5108" s="195" t="s">
        <v>9921</v>
      </c>
      <c r="F5108" s="182" t="s">
        <v>9922</v>
      </c>
      <c r="G5108" s="184">
        <f>'6. Staff time'!T381</f>
        <v>0</v>
      </c>
    </row>
    <row r="5109" spans="1:7" x14ac:dyDescent="0.3">
      <c r="A5109" s="181">
        <v>5108</v>
      </c>
      <c r="B5109" s="181" t="str">
        <f t="shared" si="104"/>
        <v>0-6.31-95</v>
      </c>
      <c r="C5109" s="182">
        <f>'1. General information'!$R$8</f>
        <v>0</v>
      </c>
      <c r="D5109" s="182" t="s">
        <v>445</v>
      </c>
      <c r="E5109" s="195" t="s">
        <v>9923</v>
      </c>
      <c r="F5109" s="182" t="s">
        <v>9924</v>
      </c>
      <c r="G5109" s="184">
        <f>'6. Staff time'!T382</f>
        <v>0</v>
      </c>
    </row>
    <row r="5110" spans="1:7" x14ac:dyDescent="0.3">
      <c r="A5110" s="181">
        <v>5109</v>
      </c>
      <c r="B5110" s="181" t="str">
        <f t="shared" si="104"/>
        <v>0-6.31-96</v>
      </c>
      <c r="C5110" s="182">
        <f>'1. General information'!$R$8</f>
        <v>0</v>
      </c>
      <c r="D5110" s="182" t="s">
        <v>445</v>
      </c>
      <c r="E5110" s="195" t="s">
        <v>9925</v>
      </c>
      <c r="F5110" s="182" t="s">
        <v>9926</v>
      </c>
      <c r="G5110" s="184">
        <f>'6. Staff time'!T383</f>
        <v>0</v>
      </c>
    </row>
    <row r="5111" spans="1:7" x14ac:dyDescent="0.3">
      <c r="A5111" s="181">
        <v>5110</v>
      </c>
      <c r="B5111" s="181" t="str">
        <f t="shared" si="104"/>
        <v>0-6.31-97</v>
      </c>
      <c r="C5111" s="182">
        <f>'1. General information'!$R$8</f>
        <v>0</v>
      </c>
      <c r="D5111" s="182" t="s">
        <v>445</v>
      </c>
      <c r="E5111" s="195" t="s">
        <v>9927</v>
      </c>
      <c r="F5111" s="182" t="s">
        <v>9928</v>
      </c>
      <c r="G5111" s="184">
        <f>'6. Staff time'!T384</f>
        <v>0</v>
      </c>
    </row>
    <row r="5112" spans="1:7" x14ac:dyDescent="0.3">
      <c r="A5112" s="181">
        <v>5111</v>
      </c>
      <c r="B5112" s="181" t="str">
        <f t="shared" si="104"/>
        <v>0-6.31-98</v>
      </c>
      <c r="C5112" s="182">
        <f>'1. General information'!$R$8</f>
        <v>0</v>
      </c>
      <c r="D5112" s="182" t="s">
        <v>445</v>
      </c>
      <c r="E5112" s="195" t="s">
        <v>9929</v>
      </c>
      <c r="F5112" s="182" t="s">
        <v>9930</v>
      </c>
      <c r="G5112" s="184">
        <f>'6. Staff time'!T385</f>
        <v>0</v>
      </c>
    </row>
    <row r="5113" spans="1:7" x14ac:dyDescent="0.3">
      <c r="A5113" s="181">
        <v>5112</v>
      </c>
      <c r="B5113" s="181" t="str">
        <f t="shared" si="104"/>
        <v>0-6.31-99</v>
      </c>
      <c r="C5113" s="182">
        <f>'1. General information'!$R$8</f>
        <v>0</v>
      </c>
      <c r="D5113" s="182" t="s">
        <v>445</v>
      </c>
      <c r="E5113" s="195" t="s">
        <v>9931</v>
      </c>
      <c r="F5113" s="182" t="s">
        <v>9932</v>
      </c>
      <c r="G5113" s="184">
        <f>'6. Staff time'!T386</f>
        <v>0</v>
      </c>
    </row>
    <row r="5114" spans="1:7" x14ac:dyDescent="0.3">
      <c r="A5114" s="181">
        <v>5113</v>
      </c>
      <c r="B5114" s="181" t="str">
        <f t="shared" si="104"/>
        <v>0-6.31-100</v>
      </c>
      <c r="C5114" s="182">
        <f>'1. General information'!$R$8</f>
        <v>0</v>
      </c>
      <c r="D5114" s="182" t="s">
        <v>445</v>
      </c>
      <c r="E5114" s="195" t="s">
        <v>9933</v>
      </c>
      <c r="F5114" s="182" t="s">
        <v>9934</v>
      </c>
      <c r="G5114" s="184">
        <f>'6. Staff time'!T387</f>
        <v>0</v>
      </c>
    </row>
    <row r="5115" spans="1:7" x14ac:dyDescent="0.3">
      <c r="A5115" s="181">
        <v>5114</v>
      </c>
      <c r="B5115" s="181" t="str">
        <f t="shared" si="104"/>
        <v>0-6.31-101</v>
      </c>
      <c r="C5115" s="182">
        <f>'1. General information'!$R$8</f>
        <v>0</v>
      </c>
      <c r="D5115" s="182" t="s">
        <v>445</v>
      </c>
      <c r="E5115" s="195" t="s">
        <v>9935</v>
      </c>
      <c r="F5115" s="182" t="s">
        <v>9936</v>
      </c>
      <c r="G5115" s="184">
        <f>'6. Staff time'!T388</f>
        <v>0</v>
      </c>
    </row>
    <row r="5116" spans="1:7" x14ac:dyDescent="0.3">
      <c r="A5116" s="181">
        <v>5115</v>
      </c>
      <c r="B5116" s="181" t="str">
        <f t="shared" si="104"/>
        <v>0-6.31-102</v>
      </c>
      <c r="C5116" s="182">
        <f>'1. General information'!$R$8</f>
        <v>0</v>
      </c>
      <c r="D5116" s="182" t="s">
        <v>445</v>
      </c>
      <c r="E5116" s="195" t="s">
        <v>9937</v>
      </c>
      <c r="F5116" s="182" t="s">
        <v>9938</v>
      </c>
      <c r="G5116" s="184">
        <f>'6. Staff time'!T389</f>
        <v>0</v>
      </c>
    </row>
    <row r="5117" spans="1:7" x14ac:dyDescent="0.3">
      <c r="A5117" s="181">
        <v>5116</v>
      </c>
      <c r="B5117" s="181" t="str">
        <f t="shared" si="104"/>
        <v>0-6.31-103</v>
      </c>
      <c r="C5117" s="182">
        <f>'1. General information'!$R$8</f>
        <v>0</v>
      </c>
      <c r="D5117" s="182" t="s">
        <v>445</v>
      </c>
      <c r="E5117" s="195" t="s">
        <v>9939</v>
      </c>
      <c r="F5117" s="182" t="s">
        <v>9940</v>
      </c>
      <c r="G5117" s="184">
        <f>'6. Staff time'!T390</f>
        <v>0</v>
      </c>
    </row>
    <row r="5118" spans="1:7" x14ac:dyDescent="0.3">
      <c r="A5118" s="181">
        <v>5117</v>
      </c>
      <c r="B5118" s="181" t="str">
        <f t="shared" si="104"/>
        <v>0-6.31-104</v>
      </c>
      <c r="C5118" s="182">
        <f>'1. General information'!$R$8</f>
        <v>0</v>
      </c>
      <c r="D5118" s="182" t="s">
        <v>445</v>
      </c>
      <c r="E5118" s="195" t="s">
        <v>9941</v>
      </c>
      <c r="F5118" s="182" t="s">
        <v>9942</v>
      </c>
      <c r="G5118" s="184">
        <f>'6. Staff time'!T391</f>
        <v>0</v>
      </c>
    </row>
    <row r="5119" spans="1:7" x14ac:dyDescent="0.3">
      <c r="A5119" s="181">
        <v>5118</v>
      </c>
      <c r="B5119" s="181" t="str">
        <f t="shared" si="104"/>
        <v>0-6.31-105</v>
      </c>
      <c r="C5119" s="182">
        <f>'1. General information'!$R$8</f>
        <v>0</v>
      </c>
      <c r="D5119" s="182" t="s">
        <v>445</v>
      </c>
      <c r="E5119" s="195" t="s">
        <v>9943</v>
      </c>
      <c r="F5119" s="182" t="s">
        <v>9944</v>
      </c>
      <c r="G5119" s="184">
        <f>'6. Staff time'!T392</f>
        <v>0</v>
      </c>
    </row>
    <row r="5120" spans="1:7" x14ac:dyDescent="0.3">
      <c r="A5120" s="181">
        <v>5119</v>
      </c>
      <c r="B5120" s="181" t="str">
        <f t="shared" si="104"/>
        <v>0-6.31-106</v>
      </c>
      <c r="C5120" s="182">
        <f>'1. General information'!$R$8</f>
        <v>0</v>
      </c>
      <c r="D5120" s="182" t="s">
        <v>445</v>
      </c>
      <c r="E5120" s="195" t="s">
        <v>9945</v>
      </c>
      <c r="F5120" s="182" t="s">
        <v>9946</v>
      </c>
      <c r="G5120" s="184">
        <f>'6. Staff time'!T393</f>
        <v>0</v>
      </c>
    </row>
    <row r="5121" spans="1:7" x14ac:dyDescent="0.3">
      <c r="A5121" s="181">
        <v>5120</v>
      </c>
      <c r="B5121" s="181" t="str">
        <f t="shared" si="104"/>
        <v>0-6.31-107</v>
      </c>
      <c r="C5121" s="182">
        <f>'1. General information'!$R$8</f>
        <v>0</v>
      </c>
      <c r="D5121" s="182" t="s">
        <v>445</v>
      </c>
      <c r="E5121" s="195" t="s">
        <v>9947</v>
      </c>
      <c r="F5121" s="182" t="s">
        <v>9948</v>
      </c>
      <c r="G5121" s="184">
        <f>'6. Staff time'!T394</f>
        <v>0</v>
      </c>
    </row>
    <row r="5122" spans="1:7" x14ac:dyDescent="0.3">
      <c r="A5122" s="181">
        <v>5121</v>
      </c>
      <c r="B5122" s="181" t="str">
        <f t="shared" si="104"/>
        <v>0-6.31-108</v>
      </c>
      <c r="C5122" s="182">
        <f>'1. General information'!$R$8</f>
        <v>0</v>
      </c>
      <c r="D5122" s="182" t="s">
        <v>445</v>
      </c>
      <c r="E5122" s="195" t="s">
        <v>9949</v>
      </c>
      <c r="F5122" s="182" t="s">
        <v>9950</v>
      </c>
      <c r="G5122" s="184">
        <f>'6. Staff time'!T395</f>
        <v>0</v>
      </c>
    </row>
    <row r="5123" spans="1:7" x14ac:dyDescent="0.3">
      <c r="A5123" s="181">
        <v>5122</v>
      </c>
      <c r="B5123" s="181" t="str">
        <f t="shared" si="104"/>
        <v>0-6.31-109</v>
      </c>
      <c r="C5123" s="182">
        <f>'1. General information'!$R$8</f>
        <v>0</v>
      </c>
      <c r="D5123" s="182" t="s">
        <v>445</v>
      </c>
      <c r="E5123" s="195" t="s">
        <v>9951</v>
      </c>
      <c r="F5123" s="182" t="s">
        <v>9952</v>
      </c>
      <c r="G5123" s="184">
        <f>'6. Staff time'!T396</f>
        <v>0</v>
      </c>
    </row>
    <row r="5124" spans="1:7" x14ac:dyDescent="0.3">
      <c r="A5124" s="181">
        <v>5123</v>
      </c>
      <c r="B5124" s="181" t="str">
        <f t="shared" si="104"/>
        <v>0-6.31-110</v>
      </c>
      <c r="C5124" s="182">
        <f>'1. General information'!$R$8</f>
        <v>0</v>
      </c>
      <c r="D5124" s="182" t="s">
        <v>445</v>
      </c>
      <c r="E5124" s="195" t="s">
        <v>9953</v>
      </c>
      <c r="F5124" s="182" t="s">
        <v>9954</v>
      </c>
      <c r="G5124" s="184">
        <f>'6. Staff time'!T397</f>
        <v>0</v>
      </c>
    </row>
    <row r="5125" spans="1:7" x14ac:dyDescent="0.3">
      <c r="A5125" s="181">
        <v>5124</v>
      </c>
      <c r="B5125" s="181" t="str">
        <f t="shared" si="104"/>
        <v>0-6.31-111</v>
      </c>
      <c r="C5125" s="182">
        <f>'1. General information'!$R$8</f>
        <v>0</v>
      </c>
      <c r="D5125" s="182" t="s">
        <v>445</v>
      </c>
      <c r="E5125" s="195" t="s">
        <v>9955</v>
      </c>
      <c r="F5125" s="182" t="s">
        <v>9956</v>
      </c>
      <c r="G5125" s="184">
        <f>'6. Staff time'!T398</f>
        <v>0</v>
      </c>
    </row>
    <row r="5126" spans="1:7" x14ac:dyDescent="0.3">
      <c r="A5126" s="181">
        <v>5125</v>
      </c>
      <c r="B5126" s="181" t="str">
        <f t="shared" si="104"/>
        <v>0-6.31-112</v>
      </c>
      <c r="C5126" s="182">
        <f>'1. General information'!$R$8</f>
        <v>0</v>
      </c>
      <c r="D5126" s="182" t="s">
        <v>445</v>
      </c>
      <c r="E5126" s="195" t="s">
        <v>9957</v>
      </c>
      <c r="F5126" s="182" t="s">
        <v>9958</v>
      </c>
      <c r="G5126" s="184">
        <f>'6. Staff time'!T399</f>
        <v>0</v>
      </c>
    </row>
    <row r="5127" spans="1:7" x14ac:dyDescent="0.3">
      <c r="A5127" s="181">
        <v>5126</v>
      </c>
      <c r="B5127" s="181" t="str">
        <f t="shared" si="104"/>
        <v>0-6.31-113</v>
      </c>
      <c r="C5127" s="182">
        <f>'1. General information'!$R$8</f>
        <v>0</v>
      </c>
      <c r="D5127" s="182" t="s">
        <v>445</v>
      </c>
      <c r="E5127" s="195" t="s">
        <v>9959</v>
      </c>
      <c r="F5127" s="182" t="s">
        <v>9960</v>
      </c>
      <c r="G5127" s="184">
        <f>'6. Staff time'!T400</f>
        <v>0</v>
      </c>
    </row>
    <row r="5128" spans="1:7" x14ac:dyDescent="0.3">
      <c r="A5128" s="181">
        <v>5127</v>
      </c>
      <c r="B5128" s="181" t="str">
        <f t="shared" si="104"/>
        <v>0-6.31-114</v>
      </c>
      <c r="C5128" s="182">
        <f>'1. General information'!$R$8</f>
        <v>0</v>
      </c>
      <c r="D5128" s="182" t="s">
        <v>445</v>
      </c>
      <c r="E5128" s="195" t="s">
        <v>9961</v>
      </c>
      <c r="F5128" s="182" t="s">
        <v>9962</v>
      </c>
      <c r="G5128" s="184">
        <f>'6. Staff time'!T401</f>
        <v>0</v>
      </c>
    </row>
    <row r="5129" spans="1:7" x14ac:dyDescent="0.3">
      <c r="A5129" s="181">
        <v>5128</v>
      </c>
      <c r="B5129" s="181" t="str">
        <f t="shared" si="104"/>
        <v>0-6.31-115</v>
      </c>
      <c r="C5129" s="182">
        <f>'1. General information'!$R$8</f>
        <v>0</v>
      </c>
      <c r="D5129" s="182" t="s">
        <v>445</v>
      </c>
      <c r="E5129" s="195" t="s">
        <v>9963</v>
      </c>
      <c r="F5129" s="182" t="s">
        <v>9964</v>
      </c>
      <c r="G5129" s="184">
        <f>'6. Staff time'!T402</f>
        <v>0</v>
      </c>
    </row>
    <row r="5130" spans="1:7" x14ac:dyDescent="0.3">
      <c r="A5130" s="181">
        <v>5129</v>
      </c>
      <c r="B5130" s="181" t="str">
        <f t="shared" si="104"/>
        <v>0-6.31-116</v>
      </c>
      <c r="C5130" s="182">
        <f>'1. General information'!$R$8</f>
        <v>0</v>
      </c>
      <c r="D5130" s="182" t="s">
        <v>445</v>
      </c>
      <c r="E5130" s="195" t="s">
        <v>9965</v>
      </c>
      <c r="F5130" s="182" t="s">
        <v>9966</v>
      </c>
      <c r="G5130" s="184">
        <f>'6. Staff time'!T403</f>
        <v>0</v>
      </c>
    </row>
    <row r="5131" spans="1:7" x14ac:dyDescent="0.3">
      <c r="A5131" s="181">
        <v>5130</v>
      </c>
      <c r="B5131" s="181" t="str">
        <f t="shared" si="104"/>
        <v>0-6.31-117</v>
      </c>
      <c r="C5131" s="182">
        <f>'1. General information'!$R$8</f>
        <v>0</v>
      </c>
      <c r="D5131" s="182" t="s">
        <v>445</v>
      </c>
      <c r="E5131" s="195" t="s">
        <v>9967</v>
      </c>
      <c r="F5131" s="182" t="s">
        <v>9968</v>
      </c>
      <c r="G5131" s="184">
        <f>'6. Staff time'!T404</f>
        <v>0</v>
      </c>
    </row>
    <row r="5132" spans="1:7" x14ac:dyDescent="0.3">
      <c r="A5132" s="181">
        <v>5131</v>
      </c>
      <c r="B5132" s="181" t="str">
        <f t="shared" si="104"/>
        <v>0-6.31-118</v>
      </c>
      <c r="C5132" s="182">
        <f>'1. General information'!$R$8</f>
        <v>0</v>
      </c>
      <c r="D5132" s="182" t="s">
        <v>445</v>
      </c>
      <c r="E5132" s="195" t="s">
        <v>9969</v>
      </c>
      <c r="F5132" s="182" t="s">
        <v>9970</v>
      </c>
      <c r="G5132" s="184">
        <f>'6. Staff time'!T405</f>
        <v>0</v>
      </c>
    </row>
    <row r="5133" spans="1:7" x14ac:dyDescent="0.3">
      <c r="A5133" s="181">
        <v>5132</v>
      </c>
      <c r="B5133" s="181" t="str">
        <f t="shared" si="104"/>
        <v>0-6.31-119</v>
      </c>
      <c r="C5133" s="182">
        <f>'1. General information'!$R$8</f>
        <v>0</v>
      </c>
      <c r="D5133" s="182" t="s">
        <v>445</v>
      </c>
      <c r="E5133" s="195" t="s">
        <v>9971</v>
      </c>
      <c r="F5133" s="182" t="s">
        <v>9972</v>
      </c>
      <c r="G5133" s="184">
        <f>'6. Staff time'!T406</f>
        <v>0</v>
      </c>
    </row>
    <row r="5134" spans="1:7" x14ac:dyDescent="0.3">
      <c r="A5134" s="181">
        <v>5133</v>
      </c>
      <c r="B5134" s="181" t="str">
        <f t="shared" si="104"/>
        <v>0-6.31-120</v>
      </c>
      <c r="C5134" s="182">
        <f>'1. General information'!$R$8</f>
        <v>0</v>
      </c>
      <c r="D5134" s="182" t="s">
        <v>445</v>
      </c>
      <c r="E5134" s="195" t="s">
        <v>9973</v>
      </c>
      <c r="F5134" s="182" t="s">
        <v>9974</v>
      </c>
      <c r="G5134" s="184">
        <f>'6. Staff time'!T407</f>
        <v>0</v>
      </c>
    </row>
    <row r="5135" spans="1:7" x14ac:dyDescent="0.3">
      <c r="A5135" s="181">
        <v>5134</v>
      </c>
      <c r="B5135" s="181" t="str">
        <f t="shared" si="104"/>
        <v>0-6.31-121</v>
      </c>
      <c r="C5135" s="182">
        <f>'1. General information'!$R$8</f>
        <v>0</v>
      </c>
      <c r="D5135" s="182" t="s">
        <v>445</v>
      </c>
      <c r="E5135" s="195" t="s">
        <v>9975</v>
      </c>
      <c r="F5135" s="182" t="s">
        <v>9976</v>
      </c>
      <c r="G5135" s="184">
        <f>'6. Staff time'!T408</f>
        <v>0</v>
      </c>
    </row>
    <row r="5136" spans="1:7" x14ac:dyDescent="0.3">
      <c r="A5136" s="181">
        <v>5135</v>
      </c>
      <c r="B5136" s="181" t="str">
        <f t="shared" si="104"/>
        <v>0-6.31-122</v>
      </c>
      <c r="C5136" s="182">
        <f>'1. General information'!$R$8</f>
        <v>0</v>
      </c>
      <c r="D5136" s="182" t="s">
        <v>445</v>
      </c>
      <c r="E5136" s="195" t="s">
        <v>9977</v>
      </c>
      <c r="F5136" s="182" t="s">
        <v>9978</v>
      </c>
      <c r="G5136" s="184">
        <f>'6. Staff time'!T409</f>
        <v>0</v>
      </c>
    </row>
    <row r="5137" spans="1:7" x14ac:dyDescent="0.3">
      <c r="A5137" s="181">
        <v>5136</v>
      </c>
      <c r="B5137" s="181" t="str">
        <f t="shared" si="104"/>
        <v>0-6.31-123</v>
      </c>
      <c r="C5137" s="182">
        <f>'1. General information'!$R$8</f>
        <v>0</v>
      </c>
      <c r="D5137" s="182" t="s">
        <v>445</v>
      </c>
      <c r="E5137" s="195" t="s">
        <v>9979</v>
      </c>
      <c r="F5137" s="182" t="s">
        <v>9980</v>
      </c>
      <c r="G5137" s="184">
        <f>'6. Staff time'!T410</f>
        <v>0</v>
      </c>
    </row>
    <row r="5138" spans="1:7" x14ac:dyDescent="0.3">
      <c r="A5138" s="181">
        <v>5137</v>
      </c>
      <c r="B5138" s="181" t="str">
        <f t="shared" si="104"/>
        <v>0-6.31-124</v>
      </c>
      <c r="C5138" s="182">
        <f>'1. General information'!$R$8</f>
        <v>0</v>
      </c>
      <c r="D5138" s="182" t="s">
        <v>445</v>
      </c>
      <c r="E5138" s="195" t="s">
        <v>9981</v>
      </c>
      <c r="F5138" s="182" t="s">
        <v>9982</v>
      </c>
      <c r="G5138" s="184">
        <f>'6. Staff time'!T411</f>
        <v>0</v>
      </c>
    </row>
    <row r="5139" spans="1:7" x14ac:dyDescent="0.3">
      <c r="A5139" s="181">
        <v>5138</v>
      </c>
      <c r="B5139" s="181" t="str">
        <f t="shared" si="104"/>
        <v>0-6.31-125</v>
      </c>
      <c r="C5139" s="182">
        <f>'1. General information'!$R$8</f>
        <v>0</v>
      </c>
      <c r="D5139" s="182" t="s">
        <v>445</v>
      </c>
      <c r="E5139" s="195" t="s">
        <v>9983</v>
      </c>
      <c r="F5139" s="182" t="s">
        <v>9984</v>
      </c>
      <c r="G5139" s="184">
        <f>'6. Staff time'!T412</f>
        <v>0</v>
      </c>
    </row>
    <row r="5140" spans="1:7" x14ac:dyDescent="0.3">
      <c r="A5140" s="181">
        <v>5139</v>
      </c>
      <c r="B5140" s="181" t="str">
        <f t="shared" si="104"/>
        <v>0-6.31-126</v>
      </c>
      <c r="C5140" s="182">
        <f>'1. General information'!$R$8</f>
        <v>0</v>
      </c>
      <c r="D5140" s="182" t="s">
        <v>445</v>
      </c>
      <c r="E5140" s="195" t="s">
        <v>9985</v>
      </c>
      <c r="F5140" s="182" t="s">
        <v>9986</v>
      </c>
      <c r="G5140" s="184">
        <f>'6. Staff time'!T413</f>
        <v>0</v>
      </c>
    </row>
    <row r="5141" spans="1:7" x14ac:dyDescent="0.3">
      <c r="A5141" s="181">
        <v>5140</v>
      </c>
      <c r="B5141" s="181" t="str">
        <f t="shared" si="104"/>
        <v>0-6.31-127</v>
      </c>
      <c r="C5141" s="182">
        <f>'1. General information'!$R$8</f>
        <v>0</v>
      </c>
      <c r="D5141" s="182" t="s">
        <v>445</v>
      </c>
      <c r="E5141" s="195" t="s">
        <v>9987</v>
      </c>
      <c r="F5141" s="182" t="s">
        <v>9988</v>
      </c>
      <c r="G5141" s="184">
        <f>'6. Staff time'!T414</f>
        <v>0</v>
      </c>
    </row>
    <row r="5142" spans="1:7" x14ac:dyDescent="0.3">
      <c r="A5142" s="181">
        <v>5141</v>
      </c>
      <c r="B5142" s="181" t="str">
        <f t="shared" si="104"/>
        <v>0-6.31-128</v>
      </c>
      <c r="C5142" s="182">
        <f>'1. General information'!$R$8</f>
        <v>0</v>
      </c>
      <c r="D5142" s="182" t="s">
        <v>445</v>
      </c>
      <c r="E5142" s="195" t="s">
        <v>9989</v>
      </c>
      <c r="F5142" s="182" t="s">
        <v>9990</v>
      </c>
      <c r="G5142" s="184">
        <f>'6. Staff time'!T415</f>
        <v>0</v>
      </c>
    </row>
    <row r="5143" spans="1:7" x14ac:dyDescent="0.3">
      <c r="A5143" s="181">
        <v>5142</v>
      </c>
      <c r="B5143" s="181" t="str">
        <f t="shared" si="104"/>
        <v>0-6.31-129</v>
      </c>
      <c r="C5143" s="182">
        <f>'1. General information'!$R$8</f>
        <v>0</v>
      </c>
      <c r="D5143" s="182" t="s">
        <v>445</v>
      </c>
      <c r="E5143" s="195" t="s">
        <v>9991</v>
      </c>
      <c r="F5143" s="182" t="s">
        <v>9992</v>
      </c>
      <c r="G5143" s="184">
        <f>'6. Staff time'!T416</f>
        <v>0</v>
      </c>
    </row>
    <row r="5144" spans="1:7" x14ac:dyDescent="0.3">
      <c r="A5144" s="181">
        <v>5143</v>
      </c>
      <c r="B5144" s="181" t="str">
        <f t="shared" si="104"/>
        <v>0-6.31-130</v>
      </c>
      <c r="C5144" s="182">
        <f>'1. General information'!$R$8</f>
        <v>0</v>
      </c>
      <c r="D5144" s="182" t="s">
        <v>445</v>
      </c>
      <c r="E5144" s="195" t="s">
        <v>9993</v>
      </c>
      <c r="F5144" s="182" t="s">
        <v>9994</v>
      </c>
      <c r="G5144" s="184">
        <f>'6. Staff time'!T417</f>
        <v>0</v>
      </c>
    </row>
    <row r="5145" spans="1:7" x14ac:dyDescent="0.3">
      <c r="A5145" s="181">
        <v>5144</v>
      </c>
      <c r="B5145" s="181" t="str">
        <f t="shared" si="104"/>
        <v>0-6.32-1</v>
      </c>
      <c r="C5145" s="182">
        <f>'1. General information'!$R$8</f>
        <v>0</v>
      </c>
      <c r="D5145" s="182" t="s">
        <v>445</v>
      </c>
      <c r="E5145" s="195" t="s">
        <v>9995</v>
      </c>
      <c r="F5145" s="182" t="s">
        <v>9996</v>
      </c>
      <c r="G5145" s="184">
        <f>'6. Staff time'!V288</f>
        <v>0</v>
      </c>
    </row>
    <row r="5146" spans="1:7" x14ac:dyDescent="0.3">
      <c r="A5146" s="181">
        <v>5145</v>
      </c>
      <c r="B5146" s="181" t="str">
        <f t="shared" si="104"/>
        <v>0-6.32-2</v>
      </c>
      <c r="C5146" s="182">
        <f>'1. General information'!$R$8</f>
        <v>0</v>
      </c>
      <c r="D5146" s="182" t="s">
        <v>445</v>
      </c>
      <c r="E5146" s="195" t="s">
        <v>9997</v>
      </c>
      <c r="F5146" s="182" t="s">
        <v>9998</v>
      </c>
      <c r="G5146" s="184">
        <f>'6. Staff time'!V289</f>
        <v>0</v>
      </c>
    </row>
    <row r="5147" spans="1:7" x14ac:dyDescent="0.3">
      <c r="A5147" s="181">
        <v>5146</v>
      </c>
      <c r="B5147" s="181" t="str">
        <f t="shared" si="104"/>
        <v>0-6.32-3</v>
      </c>
      <c r="C5147" s="182">
        <f>'1. General information'!$R$8</f>
        <v>0</v>
      </c>
      <c r="D5147" s="182" t="s">
        <v>445</v>
      </c>
      <c r="E5147" s="195" t="s">
        <v>9999</v>
      </c>
      <c r="F5147" s="182" t="s">
        <v>10000</v>
      </c>
      <c r="G5147" s="184">
        <f>'6. Staff time'!V290</f>
        <v>0</v>
      </c>
    </row>
    <row r="5148" spans="1:7" x14ac:dyDescent="0.3">
      <c r="A5148" s="181">
        <v>5147</v>
      </c>
      <c r="B5148" s="181" t="str">
        <f t="shared" si="104"/>
        <v>0-6.32-4</v>
      </c>
      <c r="C5148" s="182">
        <f>'1. General information'!$R$8</f>
        <v>0</v>
      </c>
      <c r="D5148" s="182" t="s">
        <v>445</v>
      </c>
      <c r="E5148" s="195" t="s">
        <v>10001</v>
      </c>
      <c r="F5148" s="182" t="s">
        <v>10002</v>
      </c>
      <c r="G5148" s="184">
        <f>'6. Staff time'!V291</f>
        <v>0</v>
      </c>
    </row>
    <row r="5149" spans="1:7" x14ac:dyDescent="0.3">
      <c r="A5149" s="181">
        <v>5148</v>
      </c>
      <c r="B5149" s="181" t="str">
        <f t="shared" si="104"/>
        <v>0-6.32-5</v>
      </c>
      <c r="C5149" s="182">
        <f>'1. General information'!$R$8</f>
        <v>0</v>
      </c>
      <c r="D5149" s="182" t="s">
        <v>445</v>
      </c>
      <c r="E5149" s="195" t="s">
        <v>10003</v>
      </c>
      <c r="F5149" s="182" t="s">
        <v>10004</v>
      </c>
      <c r="G5149" s="184">
        <f>'6. Staff time'!V292</f>
        <v>0</v>
      </c>
    </row>
    <row r="5150" spans="1:7" x14ac:dyDescent="0.3">
      <c r="A5150" s="181">
        <v>5149</v>
      </c>
      <c r="B5150" s="181" t="str">
        <f t="shared" si="104"/>
        <v>0-6.32-6</v>
      </c>
      <c r="C5150" s="182">
        <f>'1. General information'!$R$8</f>
        <v>0</v>
      </c>
      <c r="D5150" s="182" t="s">
        <v>445</v>
      </c>
      <c r="E5150" s="195" t="s">
        <v>10005</v>
      </c>
      <c r="F5150" s="182" t="s">
        <v>10006</v>
      </c>
      <c r="G5150" s="184">
        <f>'6. Staff time'!V293</f>
        <v>0</v>
      </c>
    </row>
    <row r="5151" spans="1:7" x14ac:dyDescent="0.3">
      <c r="A5151" s="181">
        <v>5150</v>
      </c>
      <c r="B5151" s="181" t="str">
        <f t="shared" si="104"/>
        <v>0-6.32-7</v>
      </c>
      <c r="C5151" s="182">
        <f>'1. General information'!$R$8</f>
        <v>0</v>
      </c>
      <c r="D5151" s="182" t="s">
        <v>445</v>
      </c>
      <c r="E5151" s="195" t="s">
        <v>10007</v>
      </c>
      <c r="F5151" s="182" t="s">
        <v>10008</v>
      </c>
      <c r="G5151" s="184">
        <f>'6. Staff time'!V294</f>
        <v>0</v>
      </c>
    </row>
    <row r="5152" spans="1:7" x14ac:dyDescent="0.3">
      <c r="A5152" s="181">
        <v>5151</v>
      </c>
      <c r="B5152" s="181" t="str">
        <f t="shared" si="104"/>
        <v>0-6.32-8</v>
      </c>
      <c r="C5152" s="182">
        <f>'1. General information'!$R$8</f>
        <v>0</v>
      </c>
      <c r="D5152" s="182" t="s">
        <v>445</v>
      </c>
      <c r="E5152" s="195" t="s">
        <v>10009</v>
      </c>
      <c r="F5152" s="182" t="s">
        <v>10010</v>
      </c>
      <c r="G5152" s="184">
        <f>'6. Staff time'!V295</f>
        <v>0</v>
      </c>
    </row>
    <row r="5153" spans="1:7" x14ac:dyDescent="0.3">
      <c r="A5153" s="181">
        <v>5152</v>
      </c>
      <c r="B5153" s="181" t="str">
        <f t="shared" si="104"/>
        <v>0-6.32-9</v>
      </c>
      <c r="C5153" s="182">
        <f>'1. General information'!$R$8</f>
        <v>0</v>
      </c>
      <c r="D5153" s="182" t="s">
        <v>445</v>
      </c>
      <c r="E5153" s="195" t="s">
        <v>10011</v>
      </c>
      <c r="F5153" s="182" t="s">
        <v>10012</v>
      </c>
      <c r="G5153" s="184">
        <f>'6. Staff time'!V296</f>
        <v>0</v>
      </c>
    </row>
    <row r="5154" spans="1:7" x14ac:dyDescent="0.3">
      <c r="A5154" s="181">
        <v>5153</v>
      </c>
      <c r="B5154" s="181" t="str">
        <f t="shared" si="104"/>
        <v>0-6.32-10</v>
      </c>
      <c r="C5154" s="182">
        <f>'1. General information'!$R$8</f>
        <v>0</v>
      </c>
      <c r="D5154" s="182" t="s">
        <v>445</v>
      </c>
      <c r="E5154" s="195" t="s">
        <v>10013</v>
      </c>
      <c r="F5154" s="182" t="s">
        <v>10014</v>
      </c>
      <c r="G5154" s="184">
        <f>'6. Staff time'!V297</f>
        <v>0</v>
      </c>
    </row>
    <row r="5155" spans="1:7" x14ac:dyDescent="0.3">
      <c r="A5155" s="181">
        <v>5154</v>
      </c>
      <c r="B5155" s="181" t="str">
        <f t="shared" si="104"/>
        <v>0-6.32-11</v>
      </c>
      <c r="C5155" s="182">
        <f>'1. General information'!$R$8</f>
        <v>0</v>
      </c>
      <c r="D5155" s="182" t="s">
        <v>445</v>
      </c>
      <c r="E5155" s="195" t="s">
        <v>10015</v>
      </c>
      <c r="F5155" s="182" t="s">
        <v>10016</v>
      </c>
      <c r="G5155" s="184">
        <f>'6. Staff time'!V298</f>
        <v>0</v>
      </c>
    </row>
    <row r="5156" spans="1:7" x14ac:dyDescent="0.3">
      <c r="A5156" s="181">
        <v>5155</v>
      </c>
      <c r="B5156" s="181" t="str">
        <f t="shared" si="104"/>
        <v>0-6.32-12</v>
      </c>
      <c r="C5156" s="182">
        <f>'1. General information'!$R$8</f>
        <v>0</v>
      </c>
      <c r="D5156" s="182" t="s">
        <v>445</v>
      </c>
      <c r="E5156" s="195" t="s">
        <v>10017</v>
      </c>
      <c r="F5156" s="182" t="s">
        <v>10018</v>
      </c>
      <c r="G5156" s="184">
        <f>'6. Staff time'!V299</f>
        <v>0</v>
      </c>
    </row>
    <row r="5157" spans="1:7" x14ac:dyDescent="0.3">
      <c r="A5157" s="181">
        <v>5156</v>
      </c>
      <c r="B5157" s="181" t="str">
        <f t="shared" si="104"/>
        <v>0-6.32-13</v>
      </c>
      <c r="C5157" s="182">
        <f>'1. General information'!$R$8</f>
        <v>0</v>
      </c>
      <c r="D5157" s="182" t="s">
        <v>445</v>
      </c>
      <c r="E5157" s="195" t="s">
        <v>10019</v>
      </c>
      <c r="F5157" s="182" t="s">
        <v>10020</v>
      </c>
      <c r="G5157" s="184">
        <f>'6. Staff time'!V300</f>
        <v>0</v>
      </c>
    </row>
    <row r="5158" spans="1:7" x14ac:dyDescent="0.3">
      <c r="A5158" s="181">
        <v>5157</v>
      </c>
      <c r="B5158" s="181" t="str">
        <f t="shared" si="104"/>
        <v>0-6.32-14</v>
      </c>
      <c r="C5158" s="182">
        <f>'1. General information'!$R$8</f>
        <v>0</v>
      </c>
      <c r="D5158" s="182" t="s">
        <v>445</v>
      </c>
      <c r="E5158" s="195" t="s">
        <v>10021</v>
      </c>
      <c r="F5158" s="182" t="s">
        <v>10022</v>
      </c>
      <c r="G5158" s="184">
        <f>'6. Staff time'!V301</f>
        <v>0</v>
      </c>
    </row>
    <row r="5159" spans="1:7" x14ac:dyDescent="0.3">
      <c r="A5159" s="181">
        <v>5158</v>
      </c>
      <c r="B5159" s="181" t="str">
        <f t="shared" si="104"/>
        <v>0-6.32-15</v>
      </c>
      <c r="C5159" s="182">
        <f>'1. General information'!$R$8</f>
        <v>0</v>
      </c>
      <c r="D5159" s="182" t="s">
        <v>445</v>
      </c>
      <c r="E5159" s="195" t="s">
        <v>10023</v>
      </c>
      <c r="F5159" s="182" t="s">
        <v>10024</v>
      </c>
      <c r="G5159" s="184">
        <f>'6. Staff time'!V302</f>
        <v>0</v>
      </c>
    </row>
    <row r="5160" spans="1:7" x14ac:dyDescent="0.3">
      <c r="A5160" s="181">
        <v>5159</v>
      </c>
      <c r="B5160" s="181" t="str">
        <f t="shared" si="104"/>
        <v>0-6.32-16</v>
      </c>
      <c r="C5160" s="182">
        <f>'1. General information'!$R$8</f>
        <v>0</v>
      </c>
      <c r="D5160" s="182" t="s">
        <v>445</v>
      </c>
      <c r="E5160" s="195" t="s">
        <v>10025</v>
      </c>
      <c r="F5160" s="182" t="s">
        <v>10026</v>
      </c>
      <c r="G5160" s="184">
        <f>'6. Staff time'!V303</f>
        <v>0</v>
      </c>
    </row>
    <row r="5161" spans="1:7" x14ac:dyDescent="0.3">
      <c r="A5161" s="181">
        <v>5160</v>
      </c>
      <c r="B5161" s="181" t="str">
        <f t="shared" si="104"/>
        <v>0-6.32-17</v>
      </c>
      <c r="C5161" s="182">
        <f>'1. General information'!$R$8</f>
        <v>0</v>
      </c>
      <c r="D5161" s="182" t="s">
        <v>445</v>
      </c>
      <c r="E5161" s="195" t="s">
        <v>10027</v>
      </c>
      <c r="F5161" s="182" t="s">
        <v>10028</v>
      </c>
      <c r="G5161" s="184">
        <f>'6. Staff time'!V304</f>
        <v>0</v>
      </c>
    </row>
    <row r="5162" spans="1:7" x14ac:dyDescent="0.3">
      <c r="A5162" s="181">
        <v>5161</v>
      </c>
      <c r="B5162" s="181" t="str">
        <f t="shared" si="104"/>
        <v>0-6.32-18</v>
      </c>
      <c r="C5162" s="182">
        <f>'1. General information'!$R$8</f>
        <v>0</v>
      </c>
      <c r="D5162" s="182" t="s">
        <v>445</v>
      </c>
      <c r="E5162" s="195" t="s">
        <v>10029</v>
      </c>
      <c r="F5162" s="182" t="s">
        <v>10030</v>
      </c>
      <c r="G5162" s="184">
        <f>'6. Staff time'!V305</f>
        <v>0</v>
      </c>
    </row>
    <row r="5163" spans="1:7" x14ac:dyDescent="0.3">
      <c r="A5163" s="181">
        <v>5162</v>
      </c>
      <c r="B5163" s="181" t="str">
        <f t="shared" si="104"/>
        <v>0-6.32-19</v>
      </c>
      <c r="C5163" s="182">
        <f>'1. General information'!$R$8</f>
        <v>0</v>
      </c>
      <c r="D5163" s="182" t="s">
        <v>445</v>
      </c>
      <c r="E5163" s="195" t="s">
        <v>10031</v>
      </c>
      <c r="F5163" s="182" t="s">
        <v>10032</v>
      </c>
      <c r="G5163" s="184">
        <f>'6. Staff time'!V306</f>
        <v>0</v>
      </c>
    </row>
    <row r="5164" spans="1:7" x14ac:dyDescent="0.3">
      <c r="A5164" s="181">
        <v>5163</v>
      </c>
      <c r="B5164" s="181" t="str">
        <f t="shared" si="104"/>
        <v>0-6.32-20</v>
      </c>
      <c r="C5164" s="182">
        <f>'1. General information'!$R$8</f>
        <v>0</v>
      </c>
      <c r="D5164" s="182" t="s">
        <v>445</v>
      </c>
      <c r="E5164" s="195" t="s">
        <v>10033</v>
      </c>
      <c r="F5164" s="182" t="s">
        <v>10034</v>
      </c>
      <c r="G5164" s="184">
        <f>'6. Staff time'!V307</f>
        <v>0</v>
      </c>
    </row>
    <row r="5165" spans="1:7" x14ac:dyDescent="0.3">
      <c r="A5165" s="181">
        <v>5164</v>
      </c>
      <c r="B5165" s="181" t="str">
        <f t="shared" si="104"/>
        <v>0-6.32-21</v>
      </c>
      <c r="C5165" s="182">
        <f>'1. General information'!$R$8</f>
        <v>0</v>
      </c>
      <c r="D5165" s="182" t="s">
        <v>445</v>
      </c>
      <c r="E5165" s="195" t="s">
        <v>10035</v>
      </c>
      <c r="F5165" s="182" t="s">
        <v>10036</v>
      </c>
      <c r="G5165" s="184">
        <f>'6. Staff time'!V308</f>
        <v>0</v>
      </c>
    </row>
    <row r="5166" spans="1:7" x14ac:dyDescent="0.3">
      <c r="A5166" s="181">
        <v>5165</v>
      </c>
      <c r="B5166" s="181" t="str">
        <f t="shared" si="104"/>
        <v>0-6.32-22</v>
      </c>
      <c r="C5166" s="182">
        <f>'1. General information'!$R$8</f>
        <v>0</v>
      </c>
      <c r="D5166" s="182" t="s">
        <v>445</v>
      </c>
      <c r="E5166" s="195" t="s">
        <v>10037</v>
      </c>
      <c r="F5166" s="182" t="s">
        <v>10038</v>
      </c>
      <c r="G5166" s="184">
        <f>'6. Staff time'!V309</f>
        <v>0</v>
      </c>
    </row>
    <row r="5167" spans="1:7" x14ac:dyDescent="0.3">
      <c r="A5167" s="181">
        <v>5166</v>
      </c>
      <c r="B5167" s="181" t="str">
        <f t="shared" si="104"/>
        <v>0-6.32-23</v>
      </c>
      <c r="C5167" s="182">
        <f>'1. General information'!$R$8</f>
        <v>0</v>
      </c>
      <c r="D5167" s="182" t="s">
        <v>445</v>
      </c>
      <c r="E5167" s="195" t="s">
        <v>10039</v>
      </c>
      <c r="F5167" s="182" t="s">
        <v>10040</v>
      </c>
      <c r="G5167" s="184">
        <f>'6. Staff time'!V310</f>
        <v>0</v>
      </c>
    </row>
    <row r="5168" spans="1:7" x14ac:dyDescent="0.3">
      <c r="A5168" s="181">
        <v>5167</v>
      </c>
      <c r="B5168" s="181" t="str">
        <f t="shared" si="104"/>
        <v>0-6.32-24</v>
      </c>
      <c r="C5168" s="182">
        <f>'1. General information'!$R$8</f>
        <v>0</v>
      </c>
      <c r="D5168" s="182" t="s">
        <v>445</v>
      </c>
      <c r="E5168" s="195" t="s">
        <v>10041</v>
      </c>
      <c r="F5168" s="182" t="s">
        <v>10042</v>
      </c>
      <c r="G5168" s="184">
        <f>'6. Staff time'!V311</f>
        <v>0</v>
      </c>
    </row>
    <row r="5169" spans="1:7" x14ac:dyDescent="0.3">
      <c r="A5169" s="181">
        <v>5168</v>
      </c>
      <c r="B5169" s="181" t="str">
        <f t="shared" si="104"/>
        <v>0-6.32-25</v>
      </c>
      <c r="C5169" s="182">
        <f>'1. General information'!$R$8</f>
        <v>0</v>
      </c>
      <c r="D5169" s="182" t="s">
        <v>445</v>
      </c>
      <c r="E5169" s="195" t="s">
        <v>10043</v>
      </c>
      <c r="F5169" s="182" t="s">
        <v>10044</v>
      </c>
      <c r="G5169" s="184">
        <f>'6. Staff time'!V312</f>
        <v>0</v>
      </c>
    </row>
    <row r="5170" spans="1:7" x14ac:dyDescent="0.3">
      <c r="A5170" s="181">
        <v>5169</v>
      </c>
      <c r="B5170" s="181" t="str">
        <f t="shared" si="104"/>
        <v>0-6.32-26</v>
      </c>
      <c r="C5170" s="182">
        <f>'1. General information'!$R$8</f>
        <v>0</v>
      </c>
      <c r="D5170" s="182" t="s">
        <v>445</v>
      </c>
      <c r="E5170" s="195" t="s">
        <v>10045</v>
      </c>
      <c r="F5170" s="182" t="s">
        <v>10046</v>
      </c>
      <c r="G5170" s="184">
        <f>'6. Staff time'!V313</f>
        <v>0</v>
      </c>
    </row>
    <row r="5171" spans="1:7" x14ac:dyDescent="0.3">
      <c r="A5171" s="181">
        <v>5170</v>
      </c>
      <c r="B5171" s="181" t="str">
        <f t="shared" si="104"/>
        <v>0-6.32-27</v>
      </c>
      <c r="C5171" s="182">
        <f>'1. General information'!$R$8</f>
        <v>0</v>
      </c>
      <c r="D5171" s="182" t="s">
        <v>445</v>
      </c>
      <c r="E5171" s="195" t="s">
        <v>10047</v>
      </c>
      <c r="F5171" s="182" t="s">
        <v>10048</v>
      </c>
      <c r="G5171" s="184">
        <f>'6. Staff time'!V314</f>
        <v>0</v>
      </c>
    </row>
    <row r="5172" spans="1:7" x14ac:dyDescent="0.3">
      <c r="A5172" s="181">
        <v>5171</v>
      </c>
      <c r="B5172" s="181" t="str">
        <f t="shared" ref="B5172:B5235" si="105">CONCATENATE(LEFT(C5172,2),"-",E5172)</f>
        <v>0-6.32-28</v>
      </c>
      <c r="C5172" s="182">
        <f>'1. General information'!$R$8</f>
        <v>0</v>
      </c>
      <c r="D5172" s="182" t="s">
        <v>445</v>
      </c>
      <c r="E5172" s="195" t="s">
        <v>10049</v>
      </c>
      <c r="F5172" s="182" t="s">
        <v>10050</v>
      </c>
      <c r="G5172" s="184">
        <f>'6. Staff time'!V315</f>
        <v>0</v>
      </c>
    </row>
    <row r="5173" spans="1:7" x14ac:dyDescent="0.3">
      <c r="A5173" s="181">
        <v>5172</v>
      </c>
      <c r="B5173" s="181" t="str">
        <f t="shared" si="105"/>
        <v>0-6.32-29</v>
      </c>
      <c r="C5173" s="182">
        <f>'1. General information'!$R$8</f>
        <v>0</v>
      </c>
      <c r="D5173" s="182" t="s">
        <v>445</v>
      </c>
      <c r="E5173" s="195" t="s">
        <v>10051</v>
      </c>
      <c r="F5173" s="182" t="s">
        <v>10052</v>
      </c>
      <c r="G5173" s="184">
        <f>'6. Staff time'!V316</f>
        <v>0</v>
      </c>
    </row>
    <row r="5174" spans="1:7" x14ac:dyDescent="0.3">
      <c r="A5174" s="181">
        <v>5173</v>
      </c>
      <c r="B5174" s="181" t="str">
        <f t="shared" si="105"/>
        <v>0-6.32-30</v>
      </c>
      <c r="C5174" s="182">
        <f>'1. General information'!$R$8</f>
        <v>0</v>
      </c>
      <c r="D5174" s="182" t="s">
        <v>445</v>
      </c>
      <c r="E5174" s="195" t="s">
        <v>10053</v>
      </c>
      <c r="F5174" s="182" t="s">
        <v>10054</v>
      </c>
      <c r="G5174" s="184">
        <f>'6. Staff time'!V317</f>
        <v>0</v>
      </c>
    </row>
    <row r="5175" spans="1:7" x14ac:dyDescent="0.3">
      <c r="A5175" s="181">
        <v>5174</v>
      </c>
      <c r="B5175" s="181" t="str">
        <f t="shared" si="105"/>
        <v>0-6.32-31</v>
      </c>
      <c r="C5175" s="182">
        <f>'1. General information'!$R$8</f>
        <v>0</v>
      </c>
      <c r="D5175" s="182" t="s">
        <v>445</v>
      </c>
      <c r="E5175" s="195" t="s">
        <v>10055</v>
      </c>
      <c r="F5175" s="182" t="s">
        <v>10056</v>
      </c>
      <c r="G5175" s="184">
        <f>'6. Staff time'!V318</f>
        <v>0</v>
      </c>
    </row>
    <row r="5176" spans="1:7" x14ac:dyDescent="0.3">
      <c r="A5176" s="181">
        <v>5175</v>
      </c>
      <c r="B5176" s="181" t="str">
        <f t="shared" si="105"/>
        <v>0-6.32-32</v>
      </c>
      <c r="C5176" s="182">
        <f>'1. General information'!$R$8</f>
        <v>0</v>
      </c>
      <c r="D5176" s="182" t="s">
        <v>445</v>
      </c>
      <c r="E5176" s="195" t="s">
        <v>10057</v>
      </c>
      <c r="F5176" s="182" t="s">
        <v>10058</v>
      </c>
      <c r="G5176" s="184">
        <f>'6. Staff time'!V319</f>
        <v>0</v>
      </c>
    </row>
    <row r="5177" spans="1:7" x14ac:dyDescent="0.3">
      <c r="A5177" s="181">
        <v>5176</v>
      </c>
      <c r="B5177" s="181" t="str">
        <f t="shared" si="105"/>
        <v>0-6.32-33</v>
      </c>
      <c r="C5177" s="182">
        <f>'1. General information'!$R$8</f>
        <v>0</v>
      </c>
      <c r="D5177" s="182" t="s">
        <v>445</v>
      </c>
      <c r="E5177" s="195" t="s">
        <v>10059</v>
      </c>
      <c r="F5177" s="182" t="s">
        <v>10060</v>
      </c>
      <c r="G5177" s="184">
        <f>'6. Staff time'!V320</f>
        <v>0</v>
      </c>
    </row>
    <row r="5178" spans="1:7" x14ac:dyDescent="0.3">
      <c r="A5178" s="181">
        <v>5177</v>
      </c>
      <c r="B5178" s="181" t="str">
        <f t="shared" si="105"/>
        <v>0-6.32-34</v>
      </c>
      <c r="C5178" s="182">
        <f>'1. General information'!$R$8</f>
        <v>0</v>
      </c>
      <c r="D5178" s="182" t="s">
        <v>445</v>
      </c>
      <c r="E5178" s="195" t="s">
        <v>10061</v>
      </c>
      <c r="F5178" s="182" t="s">
        <v>10062</v>
      </c>
      <c r="G5178" s="184">
        <f>'6. Staff time'!V321</f>
        <v>0</v>
      </c>
    </row>
    <row r="5179" spans="1:7" x14ac:dyDescent="0.3">
      <c r="A5179" s="181">
        <v>5178</v>
      </c>
      <c r="B5179" s="181" t="str">
        <f t="shared" si="105"/>
        <v>0-6.32-35</v>
      </c>
      <c r="C5179" s="182">
        <f>'1. General information'!$R$8</f>
        <v>0</v>
      </c>
      <c r="D5179" s="182" t="s">
        <v>445</v>
      </c>
      <c r="E5179" s="195" t="s">
        <v>10063</v>
      </c>
      <c r="F5179" s="182" t="s">
        <v>10064</v>
      </c>
      <c r="G5179" s="184">
        <f>'6. Staff time'!V322</f>
        <v>0</v>
      </c>
    </row>
    <row r="5180" spans="1:7" x14ac:dyDescent="0.3">
      <c r="A5180" s="181">
        <v>5179</v>
      </c>
      <c r="B5180" s="181" t="str">
        <f t="shared" si="105"/>
        <v>0-6.32-36</v>
      </c>
      <c r="C5180" s="182">
        <f>'1. General information'!$R$8</f>
        <v>0</v>
      </c>
      <c r="D5180" s="182" t="s">
        <v>445</v>
      </c>
      <c r="E5180" s="195" t="s">
        <v>10065</v>
      </c>
      <c r="F5180" s="182" t="s">
        <v>10066</v>
      </c>
      <c r="G5180" s="184">
        <f>'6. Staff time'!V323</f>
        <v>0</v>
      </c>
    </row>
    <row r="5181" spans="1:7" x14ac:dyDescent="0.3">
      <c r="A5181" s="181">
        <v>5180</v>
      </c>
      <c r="B5181" s="181" t="str">
        <f t="shared" si="105"/>
        <v>0-6.32-37</v>
      </c>
      <c r="C5181" s="182">
        <f>'1. General information'!$R$8</f>
        <v>0</v>
      </c>
      <c r="D5181" s="182" t="s">
        <v>445</v>
      </c>
      <c r="E5181" s="195" t="s">
        <v>10067</v>
      </c>
      <c r="F5181" s="182" t="s">
        <v>10068</v>
      </c>
      <c r="G5181" s="184">
        <f>'6. Staff time'!V324</f>
        <v>0</v>
      </c>
    </row>
    <row r="5182" spans="1:7" x14ac:dyDescent="0.3">
      <c r="A5182" s="181">
        <v>5181</v>
      </c>
      <c r="B5182" s="181" t="str">
        <f t="shared" si="105"/>
        <v>0-6.32-38</v>
      </c>
      <c r="C5182" s="182">
        <f>'1. General information'!$R$8</f>
        <v>0</v>
      </c>
      <c r="D5182" s="182" t="s">
        <v>445</v>
      </c>
      <c r="E5182" s="195" t="s">
        <v>10069</v>
      </c>
      <c r="F5182" s="182" t="s">
        <v>10070</v>
      </c>
      <c r="G5182" s="184">
        <f>'6. Staff time'!V325</f>
        <v>0</v>
      </c>
    </row>
    <row r="5183" spans="1:7" x14ac:dyDescent="0.3">
      <c r="A5183" s="181">
        <v>5182</v>
      </c>
      <c r="B5183" s="181" t="str">
        <f t="shared" si="105"/>
        <v>0-6.32-39</v>
      </c>
      <c r="C5183" s="182">
        <f>'1. General information'!$R$8</f>
        <v>0</v>
      </c>
      <c r="D5183" s="182" t="s">
        <v>445</v>
      </c>
      <c r="E5183" s="195" t="s">
        <v>10071</v>
      </c>
      <c r="F5183" s="182" t="s">
        <v>10072</v>
      </c>
      <c r="G5183" s="184">
        <f>'6. Staff time'!V326</f>
        <v>0</v>
      </c>
    </row>
    <row r="5184" spans="1:7" x14ac:dyDescent="0.3">
      <c r="A5184" s="181">
        <v>5183</v>
      </c>
      <c r="B5184" s="181" t="str">
        <f t="shared" si="105"/>
        <v>0-6.32-40</v>
      </c>
      <c r="C5184" s="182">
        <f>'1. General information'!$R$8</f>
        <v>0</v>
      </c>
      <c r="D5184" s="182" t="s">
        <v>445</v>
      </c>
      <c r="E5184" s="195" t="s">
        <v>10073</v>
      </c>
      <c r="F5184" s="182" t="s">
        <v>10074</v>
      </c>
      <c r="G5184" s="184">
        <f>'6. Staff time'!V327</f>
        <v>0</v>
      </c>
    </row>
    <row r="5185" spans="1:7" x14ac:dyDescent="0.3">
      <c r="A5185" s="181">
        <v>5184</v>
      </c>
      <c r="B5185" s="181" t="str">
        <f t="shared" si="105"/>
        <v>0-6.32-41</v>
      </c>
      <c r="C5185" s="182">
        <f>'1. General information'!$R$8</f>
        <v>0</v>
      </c>
      <c r="D5185" s="182" t="s">
        <v>445</v>
      </c>
      <c r="E5185" s="195" t="s">
        <v>10075</v>
      </c>
      <c r="F5185" s="182" t="s">
        <v>10076</v>
      </c>
      <c r="G5185" s="184">
        <f>'6. Staff time'!V328</f>
        <v>0</v>
      </c>
    </row>
    <row r="5186" spans="1:7" x14ac:dyDescent="0.3">
      <c r="A5186" s="181">
        <v>5185</v>
      </c>
      <c r="B5186" s="181" t="str">
        <f t="shared" si="105"/>
        <v>0-6.32-42</v>
      </c>
      <c r="C5186" s="182">
        <f>'1. General information'!$R$8</f>
        <v>0</v>
      </c>
      <c r="D5186" s="182" t="s">
        <v>445</v>
      </c>
      <c r="E5186" s="195" t="s">
        <v>10077</v>
      </c>
      <c r="F5186" s="182" t="s">
        <v>10078</v>
      </c>
      <c r="G5186" s="184">
        <f>'6. Staff time'!V329</f>
        <v>0</v>
      </c>
    </row>
    <row r="5187" spans="1:7" x14ac:dyDescent="0.3">
      <c r="A5187" s="181">
        <v>5186</v>
      </c>
      <c r="B5187" s="181" t="str">
        <f t="shared" si="105"/>
        <v>0-6.32-43</v>
      </c>
      <c r="C5187" s="182">
        <f>'1. General information'!$R$8</f>
        <v>0</v>
      </c>
      <c r="D5187" s="182" t="s">
        <v>445</v>
      </c>
      <c r="E5187" s="195" t="s">
        <v>10079</v>
      </c>
      <c r="F5187" s="182" t="s">
        <v>10080</v>
      </c>
      <c r="G5187" s="184">
        <f>'6. Staff time'!V330</f>
        <v>0</v>
      </c>
    </row>
    <row r="5188" spans="1:7" x14ac:dyDescent="0.3">
      <c r="A5188" s="181">
        <v>5187</v>
      </c>
      <c r="B5188" s="181" t="str">
        <f t="shared" si="105"/>
        <v>0-6.32-44</v>
      </c>
      <c r="C5188" s="182">
        <f>'1. General information'!$R$8</f>
        <v>0</v>
      </c>
      <c r="D5188" s="182" t="s">
        <v>445</v>
      </c>
      <c r="E5188" s="195" t="s">
        <v>10081</v>
      </c>
      <c r="F5188" s="182" t="s">
        <v>10082</v>
      </c>
      <c r="G5188" s="184">
        <f>'6. Staff time'!V331</f>
        <v>0</v>
      </c>
    </row>
    <row r="5189" spans="1:7" x14ac:dyDescent="0.3">
      <c r="A5189" s="181">
        <v>5188</v>
      </c>
      <c r="B5189" s="181" t="str">
        <f t="shared" si="105"/>
        <v>0-6.32-45</v>
      </c>
      <c r="C5189" s="182">
        <f>'1. General information'!$R$8</f>
        <v>0</v>
      </c>
      <c r="D5189" s="182" t="s">
        <v>445</v>
      </c>
      <c r="E5189" s="195" t="s">
        <v>10083</v>
      </c>
      <c r="F5189" s="182" t="s">
        <v>10084</v>
      </c>
      <c r="G5189" s="184">
        <f>'6. Staff time'!V332</f>
        <v>0</v>
      </c>
    </row>
    <row r="5190" spans="1:7" x14ac:dyDescent="0.3">
      <c r="A5190" s="181">
        <v>5189</v>
      </c>
      <c r="B5190" s="181" t="str">
        <f t="shared" si="105"/>
        <v>0-6.32-46</v>
      </c>
      <c r="C5190" s="182">
        <f>'1. General information'!$R$8</f>
        <v>0</v>
      </c>
      <c r="D5190" s="182" t="s">
        <v>445</v>
      </c>
      <c r="E5190" s="195" t="s">
        <v>10085</v>
      </c>
      <c r="F5190" s="182" t="s">
        <v>10086</v>
      </c>
      <c r="G5190" s="184">
        <f>'6. Staff time'!V333</f>
        <v>0</v>
      </c>
    </row>
    <row r="5191" spans="1:7" x14ac:dyDescent="0.3">
      <c r="A5191" s="181">
        <v>5190</v>
      </c>
      <c r="B5191" s="181" t="str">
        <f t="shared" si="105"/>
        <v>0-6.32-47</v>
      </c>
      <c r="C5191" s="182">
        <f>'1. General information'!$R$8</f>
        <v>0</v>
      </c>
      <c r="D5191" s="182" t="s">
        <v>445</v>
      </c>
      <c r="E5191" s="195" t="s">
        <v>10087</v>
      </c>
      <c r="F5191" s="182" t="s">
        <v>10088</v>
      </c>
      <c r="G5191" s="184">
        <f>'6. Staff time'!V334</f>
        <v>0</v>
      </c>
    </row>
    <row r="5192" spans="1:7" x14ac:dyDescent="0.3">
      <c r="A5192" s="181">
        <v>5191</v>
      </c>
      <c r="B5192" s="181" t="str">
        <f t="shared" si="105"/>
        <v>0-6.32-48</v>
      </c>
      <c r="C5192" s="182">
        <f>'1. General information'!$R$8</f>
        <v>0</v>
      </c>
      <c r="D5192" s="182" t="s">
        <v>445</v>
      </c>
      <c r="E5192" s="195" t="s">
        <v>10089</v>
      </c>
      <c r="F5192" s="182" t="s">
        <v>10090</v>
      </c>
      <c r="G5192" s="184">
        <f>'6. Staff time'!V335</f>
        <v>0</v>
      </c>
    </row>
    <row r="5193" spans="1:7" x14ac:dyDescent="0.3">
      <c r="A5193" s="181">
        <v>5192</v>
      </c>
      <c r="B5193" s="181" t="str">
        <f t="shared" si="105"/>
        <v>0-6.32-49</v>
      </c>
      <c r="C5193" s="182">
        <f>'1. General information'!$R$8</f>
        <v>0</v>
      </c>
      <c r="D5193" s="182" t="s">
        <v>445</v>
      </c>
      <c r="E5193" s="195" t="s">
        <v>10091</v>
      </c>
      <c r="F5193" s="182" t="s">
        <v>10092</v>
      </c>
      <c r="G5193" s="184">
        <f>'6. Staff time'!V336</f>
        <v>0</v>
      </c>
    </row>
    <row r="5194" spans="1:7" x14ac:dyDescent="0.3">
      <c r="A5194" s="181">
        <v>5193</v>
      </c>
      <c r="B5194" s="181" t="str">
        <f t="shared" si="105"/>
        <v>0-6.32-50</v>
      </c>
      <c r="C5194" s="182">
        <f>'1. General information'!$R$8</f>
        <v>0</v>
      </c>
      <c r="D5194" s="182" t="s">
        <v>445</v>
      </c>
      <c r="E5194" s="195" t="s">
        <v>10093</v>
      </c>
      <c r="F5194" s="182" t="s">
        <v>10094</v>
      </c>
      <c r="G5194" s="184">
        <f>'6. Staff time'!V337</f>
        <v>0</v>
      </c>
    </row>
    <row r="5195" spans="1:7" x14ac:dyDescent="0.3">
      <c r="A5195" s="181">
        <v>5194</v>
      </c>
      <c r="B5195" s="181" t="str">
        <f t="shared" si="105"/>
        <v>0-6.32-51</v>
      </c>
      <c r="C5195" s="182">
        <f>'1. General information'!$R$8</f>
        <v>0</v>
      </c>
      <c r="D5195" s="182" t="s">
        <v>445</v>
      </c>
      <c r="E5195" s="195" t="s">
        <v>10095</v>
      </c>
      <c r="F5195" s="182" t="s">
        <v>10096</v>
      </c>
      <c r="G5195" s="184">
        <f>'6. Staff time'!V338</f>
        <v>0</v>
      </c>
    </row>
    <row r="5196" spans="1:7" x14ac:dyDescent="0.3">
      <c r="A5196" s="181">
        <v>5195</v>
      </c>
      <c r="B5196" s="181" t="str">
        <f t="shared" si="105"/>
        <v>0-6.32-52</v>
      </c>
      <c r="C5196" s="182">
        <f>'1. General information'!$R$8</f>
        <v>0</v>
      </c>
      <c r="D5196" s="182" t="s">
        <v>445</v>
      </c>
      <c r="E5196" s="195" t="s">
        <v>10097</v>
      </c>
      <c r="F5196" s="182" t="s">
        <v>10098</v>
      </c>
      <c r="G5196" s="184">
        <f>'6. Staff time'!V339</f>
        <v>0</v>
      </c>
    </row>
    <row r="5197" spans="1:7" x14ac:dyDescent="0.3">
      <c r="A5197" s="181">
        <v>5196</v>
      </c>
      <c r="B5197" s="181" t="str">
        <f t="shared" si="105"/>
        <v>0-6.32-53</v>
      </c>
      <c r="C5197" s="182">
        <f>'1. General information'!$R$8</f>
        <v>0</v>
      </c>
      <c r="D5197" s="182" t="s">
        <v>445</v>
      </c>
      <c r="E5197" s="195" t="s">
        <v>10099</v>
      </c>
      <c r="F5197" s="182" t="s">
        <v>10100</v>
      </c>
      <c r="G5197" s="184">
        <f>'6. Staff time'!V340</f>
        <v>0</v>
      </c>
    </row>
    <row r="5198" spans="1:7" x14ac:dyDescent="0.3">
      <c r="A5198" s="181">
        <v>5197</v>
      </c>
      <c r="B5198" s="181" t="str">
        <f t="shared" si="105"/>
        <v>0-6.32-54</v>
      </c>
      <c r="C5198" s="182">
        <f>'1. General information'!$R$8</f>
        <v>0</v>
      </c>
      <c r="D5198" s="182" t="s">
        <v>445</v>
      </c>
      <c r="E5198" s="195" t="s">
        <v>10101</v>
      </c>
      <c r="F5198" s="182" t="s">
        <v>10102</v>
      </c>
      <c r="G5198" s="184">
        <f>'6. Staff time'!V341</f>
        <v>0</v>
      </c>
    </row>
    <row r="5199" spans="1:7" x14ac:dyDescent="0.3">
      <c r="A5199" s="181">
        <v>5198</v>
      </c>
      <c r="B5199" s="181" t="str">
        <f t="shared" si="105"/>
        <v>0-6.32-55</v>
      </c>
      <c r="C5199" s="182">
        <f>'1. General information'!$R$8</f>
        <v>0</v>
      </c>
      <c r="D5199" s="182" t="s">
        <v>445</v>
      </c>
      <c r="E5199" s="195" t="s">
        <v>10103</v>
      </c>
      <c r="F5199" s="182" t="s">
        <v>10104</v>
      </c>
      <c r="G5199" s="184">
        <f>'6. Staff time'!V342</f>
        <v>0</v>
      </c>
    </row>
    <row r="5200" spans="1:7" x14ac:dyDescent="0.3">
      <c r="A5200" s="181">
        <v>5199</v>
      </c>
      <c r="B5200" s="181" t="str">
        <f t="shared" si="105"/>
        <v>0-6.32-56</v>
      </c>
      <c r="C5200" s="182">
        <f>'1. General information'!$R$8</f>
        <v>0</v>
      </c>
      <c r="D5200" s="182" t="s">
        <v>445</v>
      </c>
      <c r="E5200" s="195" t="s">
        <v>10105</v>
      </c>
      <c r="F5200" s="182" t="s">
        <v>10106</v>
      </c>
      <c r="G5200" s="184">
        <f>'6. Staff time'!V343</f>
        <v>0</v>
      </c>
    </row>
    <row r="5201" spans="1:7" x14ac:dyDescent="0.3">
      <c r="A5201" s="181">
        <v>5200</v>
      </c>
      <c r="B5201" s="181" t="str">
        <f t="shared" si="105"/>
        <v>0-6.32-57</v>
      </c>
      <c r="C5201" s="182">
        <f>'1. General information'!$R$8</f>
        <v>0</v>
      </c>
      <c r="D5201" s="182" t="s">
        <v>445</v>
      </c>
      <c r="E5201" s="195" t="s">
        <v>10107</v>
      </c>
      <c r="F5201" s="182" t="s">
        <v>10108</v>
      </c>
      <c r="G5201" s="184">
        <f>'6. Staff time'!V344</f>
        <v>0</v>
      </c>
    </row>
    <row r="5202" spans="1:7" x14ac:dyDescent="0.3">
      <c r="A5202" s="181">
        <v>5201</v>
      </c>
      <c r="B5202" s="181" t="str">
        <f t="shared" si="105"/>
        <v>0-6.32-58</v>
      </c>
      <c r="C5202" s="182">
        <f>'1. General information'!$R$8</f>
        <v>0</v>
      </c>
      <c r="D5202" s="182" t="s">
        <v>445</v>
      </c>
      <c r="E5202" s="195" t="s">
        <v>10109</v>
      </c>
      <c r="F5202" s="182" t="s">
        <v>10110</v>
      </c>
      <c r="G5202" s="184">
        <f>'6. Staff time'!V345</f>
        <v>0</v>
      </c>
    </row>
    <row r="5203" spans="1:7" x14ac:dyDescent="0.3">
      <c r="A5203" s="181">
        <v>5202</v>
      </c>
      <c r="B5203" s="181" t="str">
        <f t="shared" si="105"/>
        <v>0-6.32-59</v>
      </c>
      <c r="C5203" s="182">
        <f>'1. General information'!$R$8</f>
        <v>0</v>
      </c>
      <c r="D5203" s="182" t="s">
        <v>445</v>
      </c>
      <c r="E5203" s="195" t="s">
        <v>10111</v>
      </c>
      <c r="F5203" s="182" t="s">
        <v>10112</v>
      </c>
      <c r="G5203" s="184">
        <f>'6. Staff time'!V346</f>
        <v>0</v>
      </c>
    </row>
    <row r="5204" spans="1:7" x14ac:dyDescent="0.3">
      <c r="A5204" s="181">
        <v>5203</v>
      </c>
      <c r="B5204" s="181" t="str">
        <f t="shared" si="105"/>
        <v>0-6.32-60</v>
      </c>
      <c r="C5204" s="182">
        <f>'1. General information'!$R$8</f>
        <v>0</v>
      </c>
      <c r="D5204" s="182" t="s">
        <v>445</v>
      </c>
      <c r="E5204" s="195" t="s">
        <v>10113</v>
      </c>
      <c r="F5204" s="182" t="s">
        <v>10114</v>
      </c>
      <c r="G5204" s="184">
        <f>'6. Staff time'!V347</f>
        <v>0</v>
      </c>
    </row>
    <row r="5205" spans="1:7" x14ac:dyDescent="0.3">
      <c r="A5205" s="181">
        <v>5204</v>
      </c>
      <c r="B5205" s="181" t="str">
        <f t="shared" si="105"/>
        <v>0-6.32-61</v>
      </c>
      <c r="C5205" s="182">
        <f>'1. General information'!$R$8</f>
        <v>0</v>
      </c>
      <c r="D5205" s="182" t="s">
        <v>445</v>
      </c>
      <c r="E5205" s="195" t="s">
        <v>10115</v>
      </c>
      <c r="F5205" s="182" t="s">
        <v>10116</v>
      </c>
      <c r="G5205" s="184">
        <f>'6. Staff time'!V348</f>
        <v>0</v>
      </c>
    </row>
    <row r="5206" spans="1:7" x14ac:dyDescent="0.3">
      <c r="A5206" s="181">
        <v>5205</v>
      </c>
      <c r="B5206" s="181" t="str">
        <f t="shared" si="105"/>
        <v>0-6.32-62</v>
      </c>
      <c r="C5206" s="182">
        <f>'1. General information'!$R$8</f>
        <v>0</v>
      </c>
      <c r="D5206" s="182" t="s">
        <v>445</v>
      </c>
      <c r="E5206" s="195" t="s">
        <v>10117</v>
      </c>
      <c r="F5206" s="182" t="s">
        <v>10118</v>
      </c>
      <c r="G5206" s="184">
        <f>'6. Staff time'!V349</f>
        <v>0</v>
      </c>
    </row>
    <row r="5207" spans="1:7" x14ac:dyDescent="0.3">
      <c r="A5207" s="181">
        <v>5206</v>
      </c>
      <c r="B5207" s="181" t="str">
        <f t="shared" si="105"/>
        <v>0-6.32-63</v>
      </c>
      <c r="C5207" s="182">
        <f>'1. General information'!$R$8</f>
        <v>0</v>
      </c>
      <c r="D5207" s="182" t="s">
        <v>445</v>
      </c>
      <c r="E5207" s="195" t="s">
        <v>10119</v>
      </c>
      <c r="F5207" s="182" t="s">
        <v>10120</v>
      </c>
      <c r="G5207" s="184">
        <f>'6. Staff time'!V350</f>
        <v>0</v>
      </c>
    </row>
    <row r="5208" spans="1:7" x14ac:dyDescent="0.3">
      <c r="A5208" s="181">
        <v>5207</v>
      </c>
      <c r="B5208" s="181" t="str">
        <f t="shared" si="105"/>
        <v>0-6.32-64</v>
      </c>
      <c r="C5208" s="182">
        <f>'1. General information'!$R$8</f>
        <v>0</v>
      </c>
      <c r="D5208" s="182" t="s">
        <v>445</v>
      </c>
      <c r="E5208" s="195" t="s">
        <v>10121</v>
      </c>
      <c r="F5208" s="182" t="s">
        <v>10122</v>
      </c>
      <c r="G5208" s="184">
        <f>'6. Staff time'!V351</f>
        <v>0</v>
      </c>
    </row>
    <row r="5209" spans="1:7" x14ac:dyDescent="0.3">
      <c r="A5209" s="181">
        <v>5208</v>
      </c>
      <c r="B5209" s="181" t="str">
        <f t="shared" si="105"/>
        <v>0-6.32-65</v>
      </c>
      <c r="C5209" s="182">
        <f>'1. General information'!$R$8</f>
        <v>0</v>
      </c>
      <c r="D5209" s="182" t="s">
        <v>445</v>
      </c>
      <c r="E5209" s="195" t="s">
        <v>10123</v>
      </c>
      <c r="F5209" s="182" t="s">
        <v>10124</v>
      </c>
      <c r="G5209" s="184">
        <f>'6. Staff time'!V352</f>
        <v>0</v>
      </c>
    </row>
    <row r="5210" spans="1:7" x14ac:dyDescent="0.3">
      <c r="A5210" s="181">
        <v>5209</v>
      </c>
      <c r="B5210" s="181" t="str">
        <f t="shared" si="105"/>
        <v>0-6.32-66</v>
      </c>
      <c r="C5210" s="182">
        <f>'1. General information'!$R$8</f>
        <v>0</v>
      </c>
      <c r="D5210" s="182" t="s">
        <v>445</v>
      </c>
      <c r="E5210" s="195" t="s">
        <v>10125</v>
      </c>
      <c r="F5210" s="182" t="s">
        <v>10126</v>
      </c>
      <c r="G5210" s="184">
        <f>'6. Staff time'!V353</f>
        <v>0</v>
      </c>
    </row>
    <row r="5211" spans="1:7" x14ac:dyDescent="0.3">
      <c r="A5211" s="181">
        <v>5210</v>
      </c>
      <c r="B5211" s="181" t="str">
        <f t="shared" si="105"/>
        <v>0-6.32-67</v>
      </c>
      <c r="C5211" s="182">
        <f>'1. General information'!$R$8</f>
        <v>0</v>
      </c>
      <c r="D5211" s="182" t="s">
        <v>445</v>
      </c>
      <c r="E5211" s="195" t="s">
        <v>10127</v>
      </c>
      <c r="F5211" s="182" t="s">
        <v>10128</v>
      </c>
      <c r="G5211" s="184">
        <f>'6. Staff time'!V354</f>
        <v>0</v>
      </c>
    </row>
    <row r="5212" spans="1:7" x14ac:dyDescent="0.3">
      <c r="A5212" s="181">
        <v>5211</v>
      </c>
      <c r="B5212" s="181" t="str">
        <f t="shared" si="105"/>
        <v>0-6.32-68</v>
      </c>
      <c r="C5212" s="182">
        <f>'1. General information'!$R$8</f>
        <v>0</v>
      </c>
      <c r="D5212" s="182" t="s">
        <v>445</v>
      </c>
      <c r="E5212" s="195" t="s">
        <v>10129</v>
      </c>
      <c r="F5212" s="182" t="s">
        <v>10130</v>
      </c>
      <c r="G5212" s="184">
        <f>'6. Staff time'!V355</f>
        <v>0</v>
      </c>
    </row>
    <row r="5213" spans="1:7" x14ac:dyDescent="0.3">
      <c r="A5213" s="181">
        <v>5212</v>
      </c>
      <c r="B5213" s="181" t="str">
        <f t="shared" si="105"/>
        <v>0-6.32-69</v>
      </c>
      <c r="C5213" s="182">
        <f>'1. General information'!$R$8</f>
        <v>0</v>
      </c>
      <c r="D5213" s="182" t="s">
        <v>445</v>
      </c>
      <c r="E5213" s="195" t="s">
        <v>10131</v>
      </c>
      <c r="F5213" s="182" t="s">
        <v>10132</v>
      </c>
      <c r="G5213" s="184">
        <f>'6. Staff time'!V356</f>
        <v>0</v>
      </c>
    </row>
    <row r="5214" spans="1:7" x14ac:dyDescent="0.3">
      <c r="A5214" s="181">
        <v>5213</v>
      </c>
      <c r="B5214" s="181" t="str">
        <f t="shared" si="105"/>
        <v>0-6.32-70</v>
      </c>
      <c r="C5214" s="182">
        <f>'1. General information'!$R$8</f>
        <v>0</v>
      </c>
      <c r="D5214" s="182" t="s">
        <v>445</v>
      </c>
      <c r="E5214" s="195" t="s">
        <v>10133</v>
      </c>
      <c r="F5214" s="182" t="s">
        <v>10134</v>
      </c>
      <c r="G5214" s="184">
        <f>'6. Staff time'!V357</f>
        <v>0</v>
      </c>
    </row>
    <row r="5215" spans="1:7" x14ac:dyDescent="0.3">
      <c r="A5215" s="181">
        <v>5214</v>
      </c>
      <c r="B5215" s="181" t="str">
        <f t="shared" si="105"/>
        <v>0-6.32-71</v>
      </c>
      <c r="C5215" s="182">
        <f>'1. General information'!$R$8</f>
        <v>0</v>
      </c>
      <c r="D5215" s="182" t="s">
        <v>445</v>
      </c>
      <c r="E5215" s="195" t="s">
        <v>10135</v>
      </c>
      <c r="F5215" s="182" t="s">
        <v>10136</v>
      </c>
      <c r="G5215" s="184">
        <f>'6. Staff time'!V358</f>
        <v>0</v>
      </c>
    </row>
    <row r="5216" spans="1:7" x14ac:dyDescent="0.3">
      <c r="A5216" s="181">
        <v>5215</v>
      </c>
      <c r="B5216" s="181" t="str">
        <f t="shared" si="105"/>
        <v>0-6.32-72</v>
      </c>
      <c r="C5216" s="182">
        <f>'1. General information'!$R$8</f>
        <v>0</v>
      </c>
      <c r="D5216" s="182" t="s">
        <v>445</v>
      </c>
      <c r="E5216" s="195" t="s">
        <v>10137</v>
      </c>
      <c r="F5216" s="182" t="s">
        <v>10138</v>
      </c>
      <c r="G5216" s="184">
        <f>'6. Staff time'!V359</f>
        <v>0</v>
      </c>
    </row>
    <row r="5217" spans="1:7" x14ac:dyDescent="0.3">
      <c r="A5217" s="181">
        <v>5216</v>
      </c>
      <c r="B5217" s="181" t="str">
        <f t="shared" si="105"/>
        <v>0-6.32-73</v>
      </c>
      <c r="C5217" s="182">
        <f>'1. General information'!$R$8</f>
        <v>0</v>
      </c>
      <c r="D5217" s="182" t="s">
        <v>445</v>
      </c>
      <c r="E5217" s="195" t="s">
        <v>10139</v>
      </c>
      <c r="F5217" s="182" t="s">
        <v>10140</v>
      </c>
      <c r="G5217" s="184">
        <f>'6. Staff time'!V360</f>
        <v>0</v>
      </c>
    </row>
    <row r="5218" spans="1:7" x14ac:dyDescent="0.3">
      <c r="A5218" s="181">
        <v>5217</v>
      </c>
      <c r="B5218" s="181" t="str">
        <f t="shared" si="105"/>
        <v>0-6.32-74</v>
      </c>
      <c r="C5218" s="182">
        <f>'1. General information'!$R$8</f>
        <v>0</v>
      </c>
      <c r="D5218" s="182" t="s">
        <v>445</v>
      </c>
      <c r="E5218" s="195" t="s">
        <v>10141</v>
      </c>
      <c r="F5218" s="182" t="s">
        <v>10142</v>
      </c>
      <c r="G5218" s="184">
        <f>'6. Staff time'!V361</f>
        <v>0</v>
      </c>
    </row>
    <row r="5219" spans="1:7" x14ac:dyDescent="0.3">
      <c r="A5219" s="181">
        <v>5218</v>
      </c>
      <c r="B5219" s="181" t="str">
        <f t="shared" si="105"/>
        <v>0-6.32-75</v>
      </c>
      <c r="C5219" s="182">
        <f>'1. General information'!$R$8</f>
        <v>0</v>
      </c>
      <c r="D5219" s="182" t="s">
        <v>445</v>
      </c>
      <c r="E5219" s="195" t="s">
        <v>10143</v>
      </c>
      <c r="F5219" s="182" t="s">
        <v>10144</v>
      </c>
      <c r="G5219" s="184">
        <f>'6. Staff time'!V362</f>
        <v>0</v>
      </c>
    </row>
    <row r="5220" spans="1:7" x14ac:dyDescent="0.3">
      <c r="A5220" s="181">
        <v>5219</v>
      </c>
      <c r="B5220" s="181" t="str">
        <f t="shared" si="105"/>
        <v>0-6.32-76</v>
      </c>
      <c r="C5220" s="182">
        <f>'1. General information'!$R$8</f>
        <v>0</v>
      </c>
      <c r="D5220" s="182" t="s">
        <v>445</v>
      </c>
      <c r="E5220" s="195" t="s">
        <v>10145</v>
      </c>
      <c r="F5220" s="182" t="s">
        <v>10146</v>
      </c>
      <c r="G5220" s="184">
        <f>'6. Staff time'!V363</f>
        <v>0</v>
      </c>
    </row>
    <row r="5221" spans="1:7" x14ac:dyDescent="0.3">
      <c r="A5221" s="181">
        <v>5220</v>
      </c>
      <c r="B5221" s="181" t="str">
        <f t="shared" si="105"/>
        <v>0-6.32-77</v>
      </c>
      <c r="C5221" s="182">
        <f>'1. General information'!$R$8</f>
        <v>0</v>
      </c>
      <c r="D5221" s="182" t="s">
        <v>445</v>
      </c>
      <c r="E5221" s="195" t="s">
        <v>10147</v>
      </c>
      <c r="F5221" s="182" t="s">
        <v>10148</v>
      </c>
      <c r="G5221" s="184">
        <f>'6. Staff time'!V364</f>
        <v>0</v>
      </c>
    </row>
    <row r="5222" spans="1:7" x14ac:dyDescent="0.3">
      <c r="A5222" s="181">
        <v>5221</v>
      </c>
      <c r="B5222" s="181" t="str">
        <f t="shared" si="105"/>
        <v>0-6.32-78</v>
      </c>
      <c r="C5222" s="182">
        <f>'1. General information'!$R$8</f>
        <v>0</v>
      </c>
      <c r="D5222" s="182" t="s">
        <v>445</v>
      </c>
      <c r="E5222" s="195" t="s">
        <v>10149</v>
      </c>
      <c r="F5222" s="182" t="s">
        <v>10150</v>
      </c>
      <c r="G5222" s="184">
        <f>'6. Staff time'!V365</f>
        <v>0</v>
      </c>
    </row>
    <row r="5223" spans="1:7" x14ac:dyDescent="0.3">
      <c r="A5223" s="181">
        <v>5222</v>
      </c>
      <c r="B5223" s="181" t="str">
        <f t="shared" si="105"/>
        <v>0-6.32-79</v>
      </c>
      <c r="C5223" s="182">
        <f>'1. General information'!$R$8</f>
        <v>0</v>
      </c>
      <c r="D5223" s="182" t="s">
        <v>445</v>
      </c>
      <c r="E5223" s="195" t="s">
        <v>10151</v>
      </c>
      <c r="F5223" s="182" t="s">
        <v>10152</v>
      </c>
      <c r="G5223" s="184">
        <f>'6. Staff time'!V366</f>
        <v>0</v>
      </c>
    </row>
    <row r="5224" spans="1:7" x14ac:dyDescent="0.3">
      <c r="A5224" s="181">
        <v>5223</v>
      </c>
      <c r="B5224" s="181" t="str">
        <f t="shared" si="105"/>
        <v>0-6.32-80</v>
      </c>
      <c r="C5224" s="182">
        <f>'1. General information'!$R$8</f>
        <v>0</v>
      </c>
      <c r="D5224" s="182" t="s">
        <v>445</v>
      </c>
      <c r="E5224" s="195" t="s">
        <v>10153</v>
      </c>
      <c r="F5224" s="182" t="s">
        <v>10154</v>
      </c>
      <c r="G5224" s="184">
        <f>'6. Staff time'!V367</f>
        <v>0</v>
      </c>
    </row>
    <row r="5225" spans="1:7" x14ac:dyDescent="0.3">
      <c r="A5225" s="181">
        <v>5224</v>
      </c>
      <c r="B5225" s="181" t="str">
        <f t="shared" si="105"/>
        <v>0-6.32-81</v>
      </c>
      <c r="C5225" s="182">
        <f>'1. General information'!$R$8</f>
        <v>0</v>
      </c>
      <c r="D5225" s="182" t="s">
        <v>445</v>
      </c>
      <c r="E5225" s="195" t="s">
        <v>10155</v>
      </c>
      <c r="F5225" s="182" t="s">
        <v>10156</v>
      </c>
      <c r="G5225" s="184">
        <f>'6. Staff time'!V368</f>
        <v>0</v>
      </c>
    </row>
    <row r="5226" spans="1:7" x14ac:dyDescent="0.3">
      <c r="A5226" s="181">
        <v>5225</v>
      </c>
      <c r="B5226" s="181" t="str">
        <f t="shared" si="105"/>
        <v>0-6.32-82</v>
      </c>
      <c r="C5226" s="182">
        <f>'1. General information'!$R$8</f>
        <v>0</v>
      </c>
      <c r="D5226" s="182" t="s">
        <v>445</v>
      </c>
      <c r="E5226" s="195" t="s">
        <v>10157</v>
      </c>
      <c r="F5226" s="182" t="s">
        <v>10158</v>
      </c>
      <c r="G5226" s="184">
        <f>'6. Staff time'!V369</f>
        <v>0</v>
      </c>
    </row>
    <row r="5227" spans="1:7" x14ac:dyDescent="0.3">
      <c r="A5227" s="181">
        <v>5226</v>
      </c>
      <c r="B5227" s="181" t="str">
        <f t="shared" si="105"/>
        <v>0-6.32-83</v>
      </c>
      <c r="C5227" s="182">
        <f>'1. General information'!$R$8</f>
        <v>0</v>
      </c>
      <c r="D5227" s="182" t="s">
        <v>445</v>
      </c>
      <c r="E5227" s="195" t="s">
        <v>10159</v>
      </c>
      <c r="F5227" s="182" t="s">
        <v>10160</v>
      </c>
      <c r="G5227" s="184">
        <f>'6. Staff time'!V370</f>
        <v>0</v>
      </c>
    </row>
    <row r="5228" spans="1:7" x14ac:dyDescent="0.3">
      <c r="A5228" s="181">
        <v>5227</v>
      </c>
      <c r="B5228" s="181" t="str">
        <f t="shared" si="105"/>
        <v>0-6.32-84</v>
      </c>
      <c r="C5228" s="182">
        <f>'1. General information'!$R$8</f>
        <v>0</v>
      </c>
      <c r="D5228" s="182" t="s">
        <v>445</v>
      </c>
      <c r="E5228" s="195" t="s">
        <v>10161</v>
      </c>
      <c r="F5228" s="182" t="s">
        <v>10162</v>
      </c>
      <c r="G5228" s="184">
        <f>'6. Staff time'!V371</f>
        <v>0</v>
      </c>
    </row>
    <row r="5229" spans="1:7" x14ac:dyDescent="0.3">
      <c r="A5229" s="181">
        <v>5228</v>
      </c>
      <c r="B5229" s="181" t="str">
        <f t="shared" si="105"/>
        <v>0-6.32-85</v>
      </c>
      <c r="C5229" s="182">
        <f>'1. General information'!$R$8</f>
        <v>0</v>
      </c>
      <c r="D5229" s="182" t="s">
        <v>445</v>
      </c>
      <c r="E5229" s="195" t="s">
        <v>10163</v>
      </c>
      <c r="F5229" s="182" t="s">
        <v>10164</v>
      </c>
      <c r="G5229" s="184">
        <f>'6. Staff time'!V372</f>
        <v>0</v>
      </c>
    </row>
    <row r="5230" spans="1:7" x14ac:dyDescent="0.3">
      <c r="A5230" s="181">
        <v>5229</v>
      </c>
      <c r="B5230" s="181" t="str">
        <f t="shared" si="105"/>
        <v>0-6.32-86</v>
      </c>
      <c r="C5230" s="182">
        <f>'1. General information'!$R$8</f>
        <v>0</v>
      </c>
      <c r="D5230" s="182" t="s">
        <v>445</v>
      </c>
      <c r="E5230" s="195" t="s">
        <v>10165</v>
      </c>
      <c r="F5230" s="182" t="s">
        <v>10166</v>
      </c>
      <c r="G5230" s="184">
        <f>'6. Staff time'!V373</f>
        <v>0</v>
      </c>
    </row>
    <row r="5231" spans="1:7" x14ac:dyDescent="0.3">
      <c r="A5231" s="181">
        <v>5230</v>
      </c>
      <c r="B5231" s="181" t="str">
        <f t="shared" si="105"/>
        <v>0-6.32-87</v>
      </c>
      <c r="C5231" s="182">
        <f>'1. General information'!$R$8</f>
        <v>0</v>
      </c>
      <c r="D5231" s="182" t="s">
        <v>445</v>
      </c>
      <c r="E5231" s="195" t="s">
        <v>10167</v>
      </c>
      <c r="F5231" s="182" t="s">
        <v>10168</v>
      </c>
      <c r="G5231" s="184">
        <f>'6. Staff time'!V374</f>
        <v>0</v>
      </c>
    </row>
    <row r="5232" spans="1:7" x14ac:dyDescent="0.3">
      <c r="A5232" s="181">
        <v>5231</v>
      </c>
      <c r="B5232" s="181" t="str">
        <f t="shared" si="105"/>
        <v>0-6.32-88</v>
      </c>
      <c r="C5232" s="182">
        <f>'1. General information'!$R$8</f>
        <v>0</v>
      </c>
      <c r="D5232" s="182" t="s">
        <v>445</v>
      </c>
      <c r="E5232" s="195" t="s">
        <v>10169</v>
      </c>
      <c r="F5232" s="182" t="s">
        <v>10170</v>
      </c>
      <c r="G5232" s="184">
        <f>'6. Staff time'!V375</f>
        <v>0</v>
      </c>
    </row>
    <row r="5233" spans="1:7" x14ac:dyDescent="0.3">
      <c r="A5233" s="181">
        <v>5232</v>
      </c>
      <c r="B5233" s="181" t="str">
        <f t="shared" si="105"/>
        <v>0-6.32-89</v>
      </c>
      <c r="C5233" s="182">
        <f>'1. General information'!$R$8</f>
        <v>0</v>
      </c>
      <c r="D5233" s="182" t="s">
        <v>445</v>
      </c>
      <c r="E5233" s="195" t="s">
        <v>10171</v>
      </c>
      <c r="F5233" s="182" t="s">
        <v>10172</v>
      </c>
      <c r="G5233" s="184">
        <f>'6. Staff time'!V376</f>
        <v>0</v>
      </c>
    </row>
    <row r="5234" spans="1:7" x14ac:dyDescent="0.3">
      <c r="A5234" s="181">
        <v>5233</v>
      </c>
      <c r="B5234" s="181" t="str">
        <f t="shared" si="105"/>
        <v>0-6.32-90</v>
      </c>
      <c r="C5234" s="182">
        <f>'1. General information'!$R$8</f>
        <v>0</v>
      </c>
      <c r="D5234" s="182" t="s">
        <v>445</v>
      </c>
      <c r="E5234" s="195" t="s">
        <v>10173</v>
      </c>
      <c r="F5234" s="182" t="s">
        <v>10174</v>
      </c>
      <c r="G5234" s="184">
        <f>'6. Staff time'!V377</f>
        <v>0</v>
      </c>
    </row>
    <row r="5235" spans="1:7" x14ac:dyDescent="0.3">
      <c r="A5235" s="181">
        <v>5234</v>
      </c>
      <c r="B5235" s="181" t="str">
        <f t="shared" si="105"/>
        <v>0-6.32-91</v>
      </c>
      <c r="C5235" s="182">
        <f>'1. General information'!$R$8</f>
        <v>0</v>
      </c>
      <c r="D5235" s="182" t="s">
        <v>445</v>
      </c>
      <c r="E5235" s="195" t="s">
        <v>10175</v>
      </c>
      <c r="F5235" s="182" t="s">
        <v>10176</v>
      </c>
      <c r="G5235" s="184">
        <f>'6. Staff time'!V378</f>
        <v>0</v>
      </c>
    </row>
    <row r="5236" spans="1:7" x14ac:dyDescent="0.3">
      <c r="A5236" s="181">
        <v>5235</v>
      </c>
      <c r="B5236" s="181" t="str">
        <f t="shared" ref="B5236:B5299" si="106">CONCATENATE(LEFT(C5236,2),"-",E5236)</f>
        <v>0-6.32-92</v>
      </c>
      <c r="C5236" s="182">
        <f>'1. General information'!$R$8</f>
        <v>0</v>
      </c>
      <c r="D5236" s="182" t="s">
        <v>445</v>
      </c>
      <c r="E5236" s="195" t="s">
        <v>10177</v>
      </c>
      <c r="F5236" s="182" t="s">
        <v>10178</v>
      </c>
      <c r="G5236" s="184">
        <f>'6. Staff time'!V379</f>
        <v>0</v>
      </c>
    </row>
    <row r="5237" spans="1:7" x14ac:dyDescent="0.3">
      <c r="A5237" s="181">
        <v>5236</v>
      </c>
      <c r="B5237" s="181" t="str">
        <f t="shared" si="106"/>
        <v>0-6.32-93</v>
      </c>
      <c r="C5237" s="182">
        <f>'1. General information'!$R$8</f>
        <v>0</v>
      </c>
      <c r="D5237" s="182" t="s">
        <v>445</v>
      </c>
      <c r="E5237" s="195" t="s">
        <v>10179</v>
      </c>
      <c r="F5237" s="182" t="s">
        <v>10180</v>
      </c>
      <c r="G5237" s="184">
        <f>'6. Staff time'!V380</f>
        <v>0</v>
      </c>
    </row>
    <row r="5238" spans="1:7" x14ac:dyDescent="0.3">
      <c r="A5238" s="181">
        <v>5237</v>
      </c>
      <c r="B5238" s="181" t="str">
        <f t="shared" si="106"/>
        <v>0-6.32-94</v>
      </c>
      <c r="C5238" s="182">
        <f>'1. General information'!$R$8</f>
        <v>0</v>
      </c>
      <c r="D5238" s="182" t="s">
        <v>445</v>
      </c>
      <c r="E5238" s="195" t="s">
        <v>10181</v>
      </c>
      <c r="F5238" s="182" t="s">
        <v>10182</v>
      </c>
      <c r="G5238" s="184">
        <f>'6. Staff time'!V381</f>
        <v>0</v>
      </c>
    </row>
    <row r="5239" spans="1:7" x14ac:dyDescent="0.3">
      <c r="A5239" s="181">
        <v>5238</v>
      </c>
      <c r="B5239" s="181" t="str">
        <f t="shared" si="106"/>
        <v>0-6.32-95</v>
      </c>
      <c r="C5239" s="182">
        <f>'1. General information'!$R$8</f>
        <v>0</v>
      </c>
      <c r="D5239" s="182" t="s">
        <v>445</v>
      </c>
      <c r="E5239" s="195" t="s">
        <v>10183</v>
      </c>
      <c r="F5239" s="182" t="s">
        <v>10184</v>
      </c>
      <c r="G5239" s="184">
        <f>'6. Staff time'!V382</f>
        <v>0</v>
      </c>
    </row>
    <row r="5240" spans="1:7" x14ac:dyDescent="0.3">
      <c r="A5240" s="181">
        <v>5239</v>
      </c>
      <c r="B5240" s="181" t="str">
        <f t="shared" si="106"/>
        <v>0-6.32-96</v>
      </c>
      <c r="C5240" s="182">
        <f>'1. General information'!$R$8</f>
        <v>0</v>
      </c>
      <c r="D5240" s="182" t="s">
        <v>445</v>
      </c>
      <c r="E5240" s="195" t="s">
        <v>10185</v>
      </c>
      <c r="F5240" s="182" t="s">
        <v>10186</v>
      </c>
      <c r="G5240" s="184">
        <f>'6. Staff time'!V383</f>
        <v>0</v>
      </c>
    </row>
    <row r="5241" spans="1:7" x14ac:dyDescent="0.3">
      <c r="A5241" s="181">
        <v>5240</v>
      </c>
      <c r="B5241" s="181" t="str">
        <f t="shared" si="106"/>
        <v>0-6.32-97</v>
      </c>
      <c r="C5241" s="182">
        <f>'1. General information'!$R$8</f>
        <v>0</v>
      </c>
      <c r="D5241" s="182" t="s">
        <v>445</v>
      </c>
      <c r="E5241" s="195" t="s">
        <v>10187</v>
      </c>
      <c r="F5241" s="182" t="s">
        <v>10188</v>
      </c>
      <c r="G5241" s="184">
        <f>'6. Staff time'!V384</f>
        <v>0</v>
      </c>
    </row>
    <row r="5242" spans="1:7" x14ac:dyDescent="0.3">
      <c r="A5242" s="181">
        <v>5241</v>
      </c>
      <c r="B5242" s="181" t="str">
        <f t="shared" si="106"/>
        <v>0-6.32-98</v>
      </c>
      <c r="C5242" s="182">
        <f>'1. General information'!$R$8</f>
        <v>0</v>
      </c>
      <c r="D5242" s="182" t="s">
        <v>445</v>
      </c>
      <c r="E5242" s="195" t="s">
        <v>10189</v>
      </c>
      <c r="F5242" s="182" t="s">
        <v>10190</v>
      </c>
      <c r="G5242" s="184">
        <f>'6. Staff time'!V385</f>
        <v>0</v>
      </c>
    </row>
    <row r="5243" spans="1:7" x14ac:dyDescent="0.3">
      <c r="A5243" s="181">
        <v>5242</v>
      </c>
      <c r="B5243" s="181" t="str">
        <f t="shared" si="106"/>
        <v>0-6.32-99</v>
      </c>
      <c r="C5243" s="182">
        <f>'1. General information'!$R$8</f>
        <v>0</v>
      </c>
      <c r="D5243" s="182" t="s">
        <v>445</v>
      </c>
      <c r="E5243" s="195" t="s">
        <v>10191</v>
      </c>
      <c r="F5243" s="182" t="s">
        <v>10192</v>
      </c>
      <c r="G5243" s="184">
        <f>'6. Staff time'!V386</f>
        <v>0</v>
      </c>
    </row>
    <row r="5244" spans="1:7" x14ac:dyDescent="0.3">
      <c r="A5244" s="181">
        <v>5243</v>
      </c>
      <c r="B5244" s="181" t="str">
        <f t="shared" si="106"/>
        <v>0-6.32-100</v>
      </c>
      <c r="C5244" s="182">
        <f>'1. General information'!$R$8</f>
        <v>0</v>
      </c>
      <c r="D5244" s="182" t="s">
        <v>445</v>
      </c>
      <c r="E5244" s="195" t="s">
        <v>10193</v>
      </c>
      <c r="F5244" s="182" t="s">
        <v>10194</v>
      </c>
      <c r="G5244" s="184">
        <f>'6. Staff time'!V387</f>
        <v>0</v>
      </c>
    </row>
    <row r="5245" spans="1:7" x14ac:dyDescent="0.3">
      <c r="A5245" s="181">
        <v>5244</v>
      </c>
      <c r="B5245" s="181" t="str">
        <f t="shared" si="106"/>
        <v>0-6.32-101</v>
      </c>
      <c r="C5245" s="182">
        <f>'1. General information'!$R$8</f>
        <v>0</v>
      </c>
      <c r="D5245" s="182" t="s">
        <v>445</v>
      </c>
      <c r="E5245" s="195" t="s">
        <v>10195</v>
      </c>
      <c r="F5245" s="182" t="s">
        <v>10196</v>
      </c>
      <c r="G5245" s="184">
        <f>'6. Staff time'!V388</f>
        <v>0</v>
      </c>
    </row>
    <row r="5246" spans="1:7" x14ac:dyDescent="0.3">
      <c r="A5246" s="181">
        <v>5245</v>
      </c>
      <c r="B5246" s="181" t="str">
        <f t="shared" si="106"/>
        <v>0-6.32-102</v>
      </c>
      <c r="C5246" s="182">
        <f>'1. General information'!$R$8</f>
        <v>0</v>
      </c>
      <c r="D5246" s="182" t="s">
        <v>445</v>
      </c>
      <c r="E5246" s="195" t="s">
        <v>10197</v>
      </c>
      <c r="F5246" s="182" t="s">
        <v>10198</v>
      </c>
      <c r="G5246" s="184">
        <f>'6. Staff time'!V389</f>
        <v>0</v>
      </c>
    </row>
    <row r="5247" spans="1:7" x14ac:dyDescent="0.3">
      <c r="A5247" s="181">
        <v>5246</v>
      </c>
      <c r="B5247" s="181" t="str">
        <f t="shared" si="106"/>
        <v>0-6.32-103</v>
      </c>
      <c r="C5247" s="182">
        <f>'1. General information'!$R$8</f>
        <v>0</v>
      </c>
      <c r="D5247" s="182" t="s">
        <v>445</v>
      </c>
      <c r="E5247" s="195" t="s">
        <v>10199</v>
      </c>
      <c r="F5247" s="182" t="s">
        <v>10200</v>
      </c>
      <c r="G5247" s="184">
        <f>'6. Staff time'!V390</f>
        <v>0</v>
      </c>
    </row>
    <row r="5248" spans="1:7" x14ac:dyDescent="0.3">
      <c r="A5248" s="181">
        <v>5247</v>
      </c>
      <c r="B5248" s="181" t="str">
        <f t="shared" si="106"/>
        <v>0-6.32-104</v>
      </c>
      <c r="C5248" s="182">
        <f>'1. General information'!$R$8</f>
        <v>0</v>
      </c>
      <c r="D5248" s="182" t="s">
        <v>445</v>
      </c>
      <c r="E5248" s="195" t="s">
        <v>10201</v>
      </c>
      <c r="F5248" s="182" t="s">
        <v>10202</v>
      </c>
      <c r="G5248" s="184">
        <f>'6. Staff time'!V391</f>
        <v>0</v>
      </c>
    </row>
    <row r="5249" spans="1:7" x14ac:dyDescent="0.3">
      <c r="A5249" s="181">
        <v>5248</v>
      </c>
      <c r="B5249" s="181" t="str">
        <f t="shared" si="106"/>
        <v>0-6.32-105</v>
      </c>
      <c r="C5249" s="182">
        <f>'1. General information'!$R$8</f>
        <v>0</v>
      </c>
      <c r="D5249" s="182" t="s">
        <v>445</v>
      </c>
      <c r="E5249" s="195" t="s">
        <v>10203</v>
      </c>
      <c r="F5249" s="182" t="s">
        <v>10204</v>
      </c>
      <c r="G5249" s="184">
        <f>'6. Staff time'!V392</f>
        <v>0</v>
      </c>
    </row>
    <row r="5250" spans="1:7" x14ac:dyDescent="0.3">
      <c r="A5250" s="181">
        <v>5249</v>
      </c>
      <c r="B5250" s="181" t="str">
        <f t="shared" si="106"/>
        <v>0-6.32-106</v>
      </c>
      <c r="C5250" s="182">
        <f>'1. General information'!$R$8</f>
        <v>0</v>
      </c>
      <c r="D5250" s="182" t="s">
        <v>445</v>
      </c>
      <c r="E5250" s="195" t="s">
        <v>10205</v>
      </c>
      <c r="F5250" s="182" t="s">
        <v>10206</v>
      </c>
      <c r="G5250" s="184">
        <f>'6. Staff time'!V393</f>
        <v>0</v>
      </c>
    </row>
    <row r="5251" spans="1:7" x14ac:dyDescent="0.3">
      <c r="A5251" s="181">
        <v>5250</v>
      </c>
      <c r="B5251" s="181" t="str">
        <f t="shared" si="106"/>
        <v>0-6.32-107</v>
      </c>
      <c r="C5251" s="182">
        <f>'1. General information'!$R$8</f>
        <v>0</v>
      </c>
      <c r="D5251" s="182" t="s">
        <v>445</v>
      </c>
      <c r="E5251" s="195" t="s">
        <v>10207</v>
      </c>
      <c r="F5251" s="182" t="s">
        <v>10208</v>
      </c>
      <c r="G5251" s="184">
        <f>'6. Staff time'!V394</f>
        <v>0</v>
      </c>
    </row>
    <row r="5252" spans="1:7" x14ac:dyDescent="0.3">
      <c r="A5252" s="181">
        <v>5251</v>
      </c>
      <c r="B5252" s="181" t="str">
        <f t="shared" si="106"/>
        <v>0-6.32-108</v>
      </c>
      <c r="C5252" s="182">
        <f>'1. General information'!$R$8</f>
        <v>0</v>
      </c>
      <c r="D5252" s="182" t="s">
        <v>445</v>
      </c>
      <c r="E5252" s="195" t="s">
        <v>10209</v>
      </c>
      <c r="F5252" s="182" t="s">
        <v>10210</v>
      </c>
      <c r="G5252" s="184">
        <f>'6. Staff time'!V395</f>
        <v>0</v>
      </c>
    </row>
    <row r="5253" spans="1:7" x14ac:dyDescent="0.3">
      <c r="A5253" s="181">
        <v>5252</v>
      </c>
      <c r="B5253" s="181" t="str">
        <f t="shared" si="106"/>
        <v>0-6.32-109</v>
      </c>
      <c r="C5253" s="182">
        <f>'1. General information'!$R$8</f>
        <v>0</v>
      </c>
      <c r="D5253" s="182" t="s">
        <v>445</v>
      </c>
      <c r="E5253" s="195" t="s">
        <v>10211</v>
      </c>
      <c r="F5253" s="182" t="s">
        <v>10212</v>
      </c>
      <c r="G5253" s="184">
        <f>'6. Staff time'!V396</f>
        <v>0</v>
      </c>
    </row>
    <row r="5254" spans="1:7" x14ac:dyDescent="0.3">
      <c r="A5254" s="181">
        <v>5253</v>
      </c>
      <c r="B5254" s="181" t="str">
        <f t="shared" si="106"/>
        <v>0-6.32-110</v>
      </c>
      <c r="C5254" s="182">
        <f>'1. General information'!$R$8</f>
        <v>0</v>
      </c>
      <c r="D5254" s="182" t="s">
        <v>445</v>
      </c>
      <c r="E5254" s="195" t="s">
        <v>10213</v>
      </c>
      <c r="F5254" s="182" t="s">
        <v>10214</v>
      </c>
      <c r="G5254" s="184">
        <f>'6. Staff time'!V397</f>
        <v>0</v>
      </c>
    </row>
    <row r="5255" spans="1:7" x14ac:dyDescent="0.3">
      <c r="A5255" s="181">
        <v>5254</v>
      </c>
      <c r="B5255" s="181" t="str">
        <f t="shared" si="106"/>
        <v>0-6.32-111</v>
      </c>
      <c r="C5255" s="182">
        <f>'1. General information'!$R$8</f>
        <v>0</v>
      </c>
      <c r="D5255" s="182" t="s">
        <v>445</v>
      </c>
      <c r="E5255" s="195" t="s">
        <v>10215</v>
      </c>
      <c r="F5255" s="182" t="s">
        <v>10216</v>
      </c>
      <c r="G5255" s="184">
        <f>'6. Staff time'!V398</f>
        <v>0</v>
      </c>
    </row>
    <row r="5256" spans="1:7" x14ac:dyDescent="0.3">
      <c r="A5256" s="181">
        <v>5255</v>
      </c>
      <c r="B5256" s="181" t="str">
        <f t="shared" si="106"/>
        <v>0-6.32-112</v>
      </c>
      <c r="C5256" s="182">
        <f>'1. General information'!$R$8</f>
        <v>0</v>
      </c>
      <c r="D5256" s="182" t="s">
        <v>445</v>
      </c>
      <c r="E5256" s="195" t="s">
        <v>10217</v>
      </c>
      <c r="F5256" s="182" t="s">
        <v>10218</v>
      </c>
      <c r="G5256" s="184">
        <f>'6. Staff time'!V399</f>
        <v>0</v>
      </c>
    </row>
    <row r="5257" spans="1:7" x14ac:dyDescent="0.3">
      <c r="A5257" s="181">
        <v>5256</v>
      </c>
      <c r="B5257" s="181" t="str">
        <f t="shared" si="106"/>
        <v>0-6.32-113</v>
      </c>
      <c r="C5257" s="182">
        <f>'1. General information'!$R$8</f>
        <v>0</v>
      </c>
      <c r="D5257" s="182" t="s">
        <v>445</v>
      </c>
      <c r="E5257" s="195" t="s">
        <v>10219</v>
      </c>
      <c r="F5257" s="182" t="s">
        <v>10220</v>
      </c>
      <c r="G5257" s="184">
        <f>'6. Staff time'!V400</f>
        <v>0</v>
      </c>
    </row>
    <row r="5258" spans="1:7" x14ac:dyDescent="0.3">
      <c r="A5258" s="181">
        <v>5257</v>
      </c>
      <c r="B5258" s="181" t="str">
        <f t="shared" si="106"/>
        <v>0-6.32-114</v>
      </c>
      <c r="C5258" s="182">
        <f>'1. General information'!$R$8</f>
        <v>0</v>
      </c>
      <c r="D5258" s="182" t="s">
        <v>445</v>
      </c>
      <c r="E5258" s="195" t="s">
        <v>10221</v>
      </c>
      <c r="F5258" s="182" t="s">
        <v>10222</v>
      </c>
      <c r="G5258" s="184">
        <f>'6. Staff time'!V401</f>
        <v>0</v>
      </c>
    </row>
    <row r="5259" spans="1:7" x14ac:dyDescent="0.3">
      <c r="A5259" s="181">
        <v>5258</v>
      </c>
      <c r="B5259" s="181" t="str">
        <f t="shared" si="106"/>
        <v>0-6.32-115</v>
      </c>
      <c r="C5259" s="182">
        <f>'1. General information'!$R$8</f>
        <v>0</v>
      </c>
      <c r="D5259" s="182" t="s">
        <v>445</v>
      </c>
      <c r="E5259" s="195" t="s">
        <v>10223</v>
      </c>
      <c r="F5259" s="182" t="s">
        <v>10224</v>
      </c>
      <c r="G5259" s="184">
        <f>'6. Staff time'!V402</f>
        <v>0</v>
      </c>
    </row>
    <row r="5260" spans="1:7" x14ac:dyDescent="0.3">
      <c r="A5260" s="181">
        <v>5259</v>
      </c>
      <c r="B5260" s="181" t="str">
        <f t="shared" si="106"/>
        <v>0-6.32-116</v>
      </c>
      <c r="C5260" s="182">
        <f>'1. General information'!$R$8</f>
        <v>0</v>
      </c>
      <c r="D5260" s="182" t="s">
        <v>445</v>
      </c>
      <c r="E5260" s="195" t="s">
        <v>10225</v>
      </c>
      <c r="F5260" s="182" t="s">
        <v>10226</v>
      </c>
      <c r="G5260" s="184">
        <f>'6. Staff time'!V403</f>
        <v>0</v>
      </c>
    </row>
    <row r="5261" spans="1:7" x14ac:dyDescent="0.3">
      <c r="A5261" s="181">
        <v>5260</v>
      </c>
      <c r="B5261" s="181" t="str">
        <f t="shared" si="106"/>
        <v>0-6.32-117</v>
      </c>
      <c r="C5261" s="182">
        <f>'1. General information'!$R$8</f>
        <v>0</v>
      </c>
      <c r="D5261" s="182" t="s">
        <v>445</v>
      </c>
      <c r="E5261" s="195" t="s">
        <v>10227</v>
      </c>
      <c r="F5261" s="182" t="s">
        <v>10228</v>
      </c>
      <c r="G5261" s="184">
        <f>'6. Staff time'!V404</f>
        <v>0</v>
      </c>
    </row>
    <row r="5262" spans="1:7" x14ac:dyDescent="0.3">
      <c r="A5262" s="181">
        <v>5261</v>
      </c>
      <c r="B5262" s="181" t="str">
        <f t="shared" si="106"/>
        <v>0-6.32-118</v>
      </c>
      <c r="C5262" s="182">
        <f>'1. General information'!$R$8</f>
        <v>0</v>
      </c>
      <c r="D5262" s="182" t="s">
        <v>445</v>
      </c>
      <c r="E5262" s="195" t="s">
        <v>10229</v>
      </c>
      <c r="F5262" s="182" t="s">
        <v>10230</v>
      </c>
      <c r="G5262" s="184">
        <f>'6. Staff time'!V405</f>
        <v>0</v>
      </c>
    </row>
    <row r="5263" spans="1:7" x14ac:dyDescent="0.3">
      <c r="A5263" s="181">
        <v>5262</v>
      </c>
      <c r="B5263" s="181" t="str">
        <f t="shared" si="106"/>
        <v>0-6.32-119</v>
      </c>
      <c r="C5263" s="182">
        <f>'1. General information'!$R$8</f>
        <v>0</v>
      </c>
      <c r="D5263" s="182" t="s">
        <v>445</v>
      </c>
      <c r="E5263" s="195" t="s">
        <v>10231</v>
      </c>
      <c r="F5263" s="182" t="s">
        <v>10232</v>
      </c>
      <c r="G5263" s="184">
        <f>'6. Staff time'!V406</f>
        <v>0</v>
      </c>
    </row>
    <row r="5264" spans="1:7" x14ac:dyDescent="0.3">
      <c r="A5264" s="181">
        <v>5263</v>
      </c>
      <c r="B5264" s="181" t="str">
        <f t="shared" si="106"/>
        <v>0-6.32-120</v>
      </c>
      <c r="C5264" s="182">
        <f>'1. General information'!$R$8</f>
        <v>0</v>
      </c>
      <c r="D5264" s="182" t="s">
        <v>445</v>
      </c>
      <c r="E5264" s="195" t="s">
        <v>10233</v>
      </c>
      <c r="F5264" s="182" t="s">
        <v>10234</v>
      </c>
      <c r="G5264" s="184">
        <f>'6. Staff time'!V407</f>
        <v>0</v>
      </c>
    </row>
    <row r="5265" spans="1:7" x14ac:dyDescent="0.3">
      <c r="A5265" s="181">
        <v>5264</v>
      </c>
      <c r="B5265" s="181" t="str">
        <f t="shared" si="106"/>
        <v>0-6.32-121</v>
      </c>
      <c r="C5265" s="182">
        <f>'1. General information'!$R$8</f>
        <v>0</v>
      </c>
      <c r="D5265" s="182" t="s">
        <v>445</v>
      </c>
      <c r="E5265" s="195" t="s">
        <v>10235</v>
      </c>
      <c r="F5265" s="182" t="s">
        <v>10236</v>
      </c>
      <c r="G5265" s="184">
        <f>'6. Staff time'!V408</f>
        <v>0</v>
      </c>
    </row>
    <row r="5266" spans="1:7" x14ac:dyDescent="0.3">
      <c r="A5266" s="181">
        <v>5265</v>
      </c>
      <c r="B5266" s="181" t="str">
        <f t="shared" si="106"/>
        <v>0-6.32-122</v>
      </c>
      <c r="C5266" s="182">
        <f>'1. General information'!$R$8</f>
        <v>0</v>
      </c>
      <c r="D5266" s="182" t="s">
        <v>445</v>
      </c>
      <c r="E5266" s="195" t="s">
        <v>10237</v>
      </c>
      <c r="F5266" s="182" t="s">
        <v>10238</v>
      </c>
      <c r="G5266" s="184">
        <f>'6. Staff time'!V409</f>
        <v>0</v>
      </c>
    </row>
    <row r="5267" spans="1:7" x14ac:dyDescent="0.3">
      <c r="A5267" s="181">
        <v>5266</v>
      </c>
      <c r="B5267" s="181" t="str">
        <f t="shared" si="106"/>
        <v>0-6.32-123</v>
      </c>
      <c r="C5267" s="182">
        <f>'1. General information'!$R$8</f>
        <v>0</v>
      </c>
      <c r="D5267" s="182" t="s">
        <v>445</v>
      </c>
      <c r="E5267" s="195" t="s">
        <v>10239</v>
      </c>
      <c r="F5267" s="182" t="s">
        <v>10240</v>
      </c>
      <c r="G5267" s="184">
        <f>'6. Staff time'!V410</f>
        <v>0</v>
      </c>
    </row>
    <row r="5268" spans="1:7" x14ac:dyDescent="0.3">
      <c r="A5268" s="181">
        <v>5267</v>
      </c>
      <c r="B5268" s="181" t="str">
        <f t="shared" si="106"/>
        <v>0-6.32-124</v>
      </c>
      <c r="C5268" s="182">
        <f>'1. General information'!$R$8</f>
        <v>0</v>
      </c>
      <c r="D5268" s="182" t="s">
        <v>445</v>
      </c>
      <c r="E5268" s="195" t="s">
        <v>10241</v>
      </c>
      <c r="F5268" s="182" t="s">
        <v>10242</v>
      </c>
      <c r="G5268" s="184">
        <f>'6. Staff time'!V411</f>
        <v>0</v>
      </c>
    </row>
    <row r="5269" spans="1:7" x14ac:dyDescent="0.3">
      <c r="A5269" s="181">
        <v>5268</v>
      </c>
      <c r="B5269" s="181" t="str">
        <f t="shared" si="106"/>
        <v>0-6.32-125</v>
      </c>
      <c r="C5269" s="182">
        <f>'1. General information'!$R$8</f>
        <v>0</v>
      </c>
      <c r="D5269" s="182" t="s">
        <v>445</v>
      </c>
      <c r="E5269" s="195" t="s">
        <v>10243</v>
      </c>
      <c r="F5269" s="182" t="s">
        <v>10244</v>
      </c>
      <c r="G5269" s="184">
        <f>'6. Staff time'!V412</f>
        <v>0</v>
      </c>
    </row>
    <row r="5270" spans="1:7" x14ac:dyDescent="0.3">
      <c r="A5270" s="181">
        <v>5269</v>
      </c>
      <c r="B5270" s="181" t="str">
        <f t="shared" si="106"/>
        <v>0-6.32-126</v>
      </c>
      <c r="C5270" s="182">
        <f>'1. General information'!$R$8</f>
        <v>0</v>
      </c>
      <c r="D5270" s="182" t="s">
        <v>445</v>
      </c>
      <c r="E5270" s="195" t="s">
        <v>10245</v>
      </c>
      <c r="F5270" s="182" t="s">
        <v>10246</v>
      </c>
      <c r="G5270" s="184">
        <f>'6. Staff time'!V413</f>
        <v>0</v>
      </c>
    </row>
    <row r="5271" spans="1:7" x14ac:dyDescent="0.3">
      <c r="A5271" s="181">
        <v>5270</v>
      </c>
      <c r="B5271" s="181" t="str">
        <f t="shared" si="106"/>
        <v>0-6.32-127</v>
      </c>
      <c r="C5271" s="182">
        <f>'1. General information'!$R$8</f>
        <v>0</v>
      </c>
      <c r="D5271" s="182" t="s">
        <v>445</v>
      </c>
      <c r="E5271" s="195" t="s">
        <v>10247</v>
      </c>
      <c r="F5271" s="182" t="s">
        <v>10248</v>
      </c>
      <c r="G5271" s="184">
        <f>'6. Staff time'!V414</f>
        <v>0</v>
      </c>
    </row>
    <row r="5272" spans="1:7" x14ac:dyDescent="0.3">
      <c r="A5272" s="181">
        <v>5271</v>
      </c>
      <c r="B5272" s="181" t="str">
        <f t="shared" si="106"/>
        <v>0-6.32-128</v>
      </c>
      <c r="C5272" s="182">
        <f>'1. General information'!$R$8</f>
        <v>0</v>
      </c>
      <c r="D5272" s="182" t="s">
        <v>445</v>
      </c>
      <c r="E5272" s="195" t="s">
        <v>10249</v>
      </c>
      <c r="F5272" s="182" t="s">
        <v>10250</v>
      </c>
      <c r="G5272" s="184">
        <f>'6. Staff time'!V415</f>
        <v>0</v>
      </c>
    </row>
    <row r="5273" spans="1:7" x14ac:dyDescent="0.3">
      <c r="A5273" s="181">
        <v>5272</v>
      </c>
      <c r="B5273" s="181" t="str">
        <f t="shared" si="106"/>
        <v>0-6.32-129</v>
      </c>
      <c r="C5273" s="182">
        <f>'1. General information'!$R$8</f>
        <v>0</v>
      </c>
      <c r="D5273" s="182" t="s">
        <v>445</v>
      </c>
      <c r="E5273" s="195" t="s">
        <v>10251</v>
      </c>
      <c r="F5273" s="182" t="s">
        <v>10252</v>
      </c>
      <c r="G5273" s="184">
        <f>'6. Staff time'!V416</f>
        <v>0</v>
      </c>
    </row>
    <row r="5274" spans="1:7" x14ac:dyDescent="0.3">
      <c r="A5274" s="181">
        <v>5273</v>
      </c>
      <c r="B5274" s="181" t="str">
        <f t="shared" si="106"/>
        <v>0-6.32-130</v>
      </c>
      <c r="C5274" s="182">
        <f>'1. General information'!$R$8</f>
        <v>0</v>
      </c>
      <c r="D5274" s="182" t="s">
        <v>445</v>
      </c>
      <c r="E5274" s="195" t="s">
        <v>10253</v>
      </c>
      <c r="F5274" s="182" t="s">
        <v>10254</v>
      </c>
      <c r="G5274" s="184">
        <f>'6. Staff time'!V417</f>
        <v>0</v>
      </c>
    </row>
    <row r="5275" spans="1:7" x14ac:dyDescent="0.3">
      <c r="A5275" s="181">
        <v>5274</v>
      </c>
      <c r="B5275" s="181" t="str">
        <f t="shared" si="106"/>
        <v>0-6.33-1</v>
      </c>
      <c r="C5275" s="182">
        <f>'1. General information'!$R$8</f>
        <v>0</v>
      </c>
      <c r="D5275" s="182" t="s">
        <v>445</v>
      </c>
      <c r="E5275" s="195" t="s">
        <v>10255</v>
      </c>
      <c r="F5275" s="182" t="s">
        <v>10256</v>
      </c>
      <c r="G5275" s="184">
        <f>'6. Staff time'!X288</f>
        <v>0</v>
      </c>
    </row>
    <row r="5276" spans="1:7" x14ac:dyDescent="0.3">
      <c r="A5276" s="181">
        <v>5275</v>
      </c>
      <c r="B5276" s="181" t="str">
        <f t="shared" si="106"/>
        <v>0-6.33-2</v>
      </c>
      <c r="C5276" s="182">
        <f>'1. General information'!$R$8</f>
        <v>0</v>
      </c>
      <c r="D5276" s="182" t="s">
        <v>445</v>
      </c>
      <c r="E5276" s="195" t="s">
        <v>10257</v>
      </c>
      <c r="F5276" s="182" t="s">
        <v>10258</v>
      </c>
      <c r="G5276" s="184">
        <f>'6. Staff time'!X289</f>
        <v>0</v>
      </c>
    </row>
    <row r="5277" spans="1:7" x14ac:dyDescent="0.3">
      <c r="A5277" s="181">
        <v>5276</v>
      </c>
      <c r="B5277" s="181" t="str">
        <f t="shared" si="106"/>
        <v>0-6.33-3</v>
      </c>
      <c r="C5277" s="182">
        <f>'1. General information'!$R$8</f>
        <v>0</v>
      </c>
      <c r="D5277" s="182" t="s">
        <v>445</v>
      </c>
      <c r="E5277" s="195" t="s">
        <v>10259</v>
      </c>
      <c r="F5277" s="182" t="s">
        <v>10260</v>
      </c>
      <c r="G5277" s="184">
        <f>'6. Staff time'!X290</f>
        <v>0</v>
      </c>
    </row>
    <row r="5278" spans="1:7" x14ac:dyDescent="0.3">
      <c r="A5278" s="181">
        <v>5277</v>
      </c>
      <c r="B5278" s="181" t="str">
        <f t="shared" si="106"/>
        <v>0-6.33-4</v>
      </c>
      <c r="C5278" s="182">
        <f>'1. General information'!$R$8</f>
        <v>0</v>
      </c>
      <c r="D5278" s="182" t="s">
        <v>445</v>
      </c>
      <c r="E5278" s="195" t="s">
        <v>10261</v>
      </c>
      <c r="F5278" s="182" t="s">
        <v>10262</v>
      </c>
      <c r="G5278" s="184">
        <f>'6. Staff time'!X291</f>
        <v>0</v>
      </c>
    </row>
    <row r="5279" spans="1:7" x14ac:dyDescent="0.3">
      <c r="A5279" s="181">
        <v>5278</v>
      </c>
      <c r="B5279" s="181" t="str">
        <f t="shared" si="106"/>
        <v>0-6.33-5</v>
      </c>
      <c r="C5279" s="182">
        <f>'1. General information'!$R$8</f>
        <v>0</v>
      </c>
      <c r="D5279" s="182" t="s">
        <v>445</v>
      </c>
      <c r="E5279" s="195" t="s">
        <v>10263</v>
      </c>
      <c r="F5279" s="182" t="s">
        <v>10264</v>
      </c>
      <c r="G5279" s="184">
        <f>'6. Staff time'!X292</f>
        <v>0</v>
      </c>
    </row>
    <row r="5280" spans="1:7" x14ac:dyDescent="0.3">
      <c r="A5280" s="181">
        <v>5279</v>
      </c>
      <c r="B5280" s="181" t="str">
        <f t="shared" si="106"/>
        <v>0-6.33-6</v>
      </c>
      <c r="C5280" s="182">
        <f>'1. General information'!$R$8</f>
        <v>0</v>
      </c>
      <c r="D5280" s="182" t="s">
        <v>445</v>
      </c>
      <c r="E5280" s="195" t="s">
        <v>10265</v>
      </c>
      <c r="F5280" s="182" t="s">
        <v>10266</v>
      </c>
      <c r="G5280" s="184">
        <f>'6. Staff time'!X293</f>
        <v>0</v>
      </c>
    </row>
    <row r="5281" spans="1:7" x14ac:dyDescent="0.3">
      <c r="A5281" s="181">
        <v>5280</v>
      </c>
      <c r="B5281" s="181" t="str">
        <f t="shared" si="106"/>
        <v>0-6.33-7</v>
      </c>
      <c r="C5281" s="182">
        <f>'1. General information'!$R$8</f>
        <v>0</v>
      </c>
      <c r="D5281" s="182" t="s">
        <v>445</v>
      </c>
      <c r="E5281" s="195" t="s">
        <v>10267</v>
      </c>
      <c r="F5281" s="182" t="s">
        <v>10268</v>
      </c>
      <c r="G5281" s="184">
        <f>'6. Staff time'!X294</f>
        <v>0</v>
      </c>
    </row>
    <row r="5282" spans="1:7" x14ac:dyDescent="0.3">
      <c r="A5282" s="181">
        <v>5281</v>
      </c>
      <c r="B5282" s="181" t="str">
        <f t="shared" si="106"/>
        <v>0-6.33-8</v>
      </c>
      <c r="C5282" s="182">
        <f>'1. General information'!$R$8</f>
        <v>0</v>
      </c>
      <c r="D5282" s="182" t="s">
        <v>445</v>
      </c>
      <c r="E5282" s="195" t="s">
        <v>10269</v>
      </c>
      <c r="F5282" s="182" t="s">
        <v>10270</v>
      </c>
      <c r="G5282" s="184">
        <f>'6. Staff time'!X295</f>
        <v>0</v>
      </c>
    </row>
    <row r="5283" spans="1:7" x14ac:dyDescent="0.3">
      <c r="A5283" s="181">
        <v>5282</v>
      </c>
      <c r="B5283" s="181" t="str">
        <f t="shared" si="106"/>
        <v>0-6.33-9</v>
      </c>
      <c r="C5283" s="182">
        <f>'1. General information'!$R$8</f>
        <v>0</v>
      </c>
      <c r="D5283" s="182" t="s">
        <v>445</v>
      </c>
      <c r="E5283" s="195" t="s">
        <v>10271</v>
      </c>
      <c r="F5283" s="182" t="s">
        <v>10272</v>
      </c>
      <c r="G5283" s="184">
        <f>'6. Staff time'!X296</f>
        <v>0</v>
      </c>
    </row>
    <row r="5284" spans="1:7" x14ac:dyDescent="0.3">
      <c r="A5284" s="181">
        <v>5283</v>
      </c>
      <c r="B5284" s="181" t="str">
        <f t="shared" si="106"/>
        <v>0-6.33-10</v>
      </c>
      <c r="C5284" s="182">
        <f>'1. General information'!$R$8</f>
        <v>0</v>
      </c>
      <c r="D5284" s="182" t="s">
        <v>445</v>
      </c>
      <c r="E5284" s="195" t="s">
        <v>10273</v>
      </c>
      <c r="F5284" s="182" t="s">
        <v>10274</v>
      </c>
      <c r="G5284" s="184">
        <f>'6. Staff time'!X297</f>
        <v>0</v>
      </c>
    </row>
    <row r="5285" spans="1:7" x14ac:dyDescent="0.3">
      <c r="A5285" s="181">
        <v>5284</v>
      </c>
      <c r="B5285" s="181" t="str">
        <f t="shared" si="106"/>
        <v>0-6.33-11</v>
      </c>
      <c r="C5285" s="182">
        <f>'1. General information'!$R$8</f>
        <v>0</v>
      </c>
      <c r="D5285" s="182" t="s">
        <v>445</v>
      </c>
      <c r="E5285" s="195" t="s">
        <v>10275</v>
      </c>
      <c r="F5285" s="182" t="s">
        <v>10276</v>
      </c>
      <c r="G5285" s="184">
        <f>'6. Staff time'!X298</f>
        <v>0</v>
      </c>
    </row>
    <row r="5286" spans="1:7" x14ac:dyDescent="0.3">
      <c r="A5286" s="181">
        <v>5285</v>
      </c>
      <c r="B5286" s="181" t="str">
        <f t="shared" si="106"/>
        <v>0-6.33-12</v>
      </c>
      <c r="C5286" s="182">
        <f>'1. General information'!$R$8</f>
        <v>0</v>
      </c>
      <c r="D5286" s="182" t="s">
        <v>445</v>
      </c>
      <c r="E5286" s="195" t="s">
        <v>10277</v>
      </c>
      <c r="F5286" s="182" t="s">
        <v>10278</v>
      </c>
      <c r="G5286" s="184">
        <f>'6. Staff time'!X299</f>
        <v>0</v>
      </c>
    </row>
    <row r="5287" spans="1:7" x14ac:dyDescent="0.3">
      <c r="A5287" s="181">
        <v>5286</v>
      </c>
      <c r="B5287" s="181" t="str">
        <f t="shared" si="106"/>
        <v>0-6.33-13</v>
      </c>
      <c r="C5287" s="182">
        <f>'1. General information'!$R$8</f>
        <v>0</v>
      </c>
      <c r="D5287" s="182" t="s">
        <v>445</v>
      </c>
      <c r="E5287" s="195" t="s">
        <v>10279</v>
      </c>
      <c r="F5287" s="182" t="s">
        <v>10280</v>
      </c>
      <c r="G5287" s="184">
        <f>'6. Staff time'!X300</f>
        <v>0</v>
      </c>
    </row>
    <row r="5288" spans="1:7" x14ac:dyDescent="0.3">
      <c r="A5288" s="181">
        <v>5287</v>
      </c>
      <c r="B5288" s="181" t="str">
        <f t="shared" si="106"/>
        <v>0-6.33-14</v>
      </c>
      <c r="C5288" s="182">
        <f>'1. General information'!$R$8</f>
        <v>0</v>
      </c>
      <c r="D5288" s="182" t="s">
        <v>445</v>
      </c>
      <c r="E5288" s="195" t="s">
        <v>10281</v>
      </c>
      <c r="F5288" s="182" t="s">
        <v>10282</v>
      </c>
      <c r="G5288" s="184">
        <f>'6. Staff time'!X301</f>
        <v>0</v>
      </c>
    </row>
    <row r="5289" spans="1:7" x14ac:dyDescent="0.3">
      <c r="A5289" s="181">
        <v>5288</v>
      </c>
      <c r="B5289" s="181" t="str">
        <f t="shared" si="106"/>
        <v>0-6.33-15</v>
      </c>
      <c r="C5289" s="182">
        <f>'1. General information'!$R$8</f>
        <v>0</v>
      </c>
      <c r="D5289" s="182" t="s">
        <v>445</v>
      </c>
      <c r="E5289" s="195" t="s">
        <v>10283</v>
      </c>
      <c r="F5289" s="182" t="s">
        <v>10284</v>
      </c>
      <c r="G5289" s="184">
        <f>'6. Staff time'!X302</f>
        <v>0</v>
      </c>
    </row>
    <row r="5290" spans="1:7" x14ac:dyDescent="0.3">
      <c r="A5290" s="181">
        <v>5289</v>
      </c>
      <c r="B5290" s="181" t="str">
        <f t="shared" si="106"/>
        <v>0-6.33-16</v>
      </c>
      <c r="C5290" s="182">
        <f>'1. General information'!$R$8</f>
        <v>0</v>
      </c>
      <c r="D5290" s="182" t="s">
        <v>445</v>
      </c>
      <c r="E5290" s="195" t="s">
        <v>10285</v>
      </c>
      <c r="F5290" s="182" t="s">
        <v>10286</v>
      </c>
      <c r="G5290" s="184">
        <f>'6. Staff time'!X303</f>
        <v>0</v>
      </c>
    </row>
    <row r="5291" spans="1:7" x14ac:dyDescent="0.3">
      <c r="A5291" s="181">
        <v>5290</v>
      </c>
      <c r="B5291" s="181" t="str">
        <f t="shared" si="106"/>
        <v>0-6.33-17</v>
      </c>
      <c r="C5291" s="182">
        <f>'1. General information'!$R$8</f>
        <v>0</v>
      </c>
      <c r="D5291" s="182" t="s">
        <v>445</v>
      </c>
      <c r="E5291" s="195" t="s">
        <v>10287</v>
      </c>
      <c r="F5291" s="182" t="s">
        <v>10288</v>
      </c>
      <c r="G5291" s="184">
        <f>'6. Staff time'!X304</f>
        <v>0</v>
      </c>
    </row>
    <row r="5292" spans="1:7" x14ac:dyDescent="0.3">
      <c r="A5292" s="181">
        <v>5291</v>
      </c>
      <c r="B5292" s="181" t="str">
        <f t="shared" si="106"/>
        <v>0-6.33-18</v>
      </c>
      <c r="C5292" s="182">
        <f>'1. General information'!$R$8</f>
        <v>0</v>
      </c>
      <c r="D5292" s="182" t="s">
        <v>445</v>
      </c>
      <c r="E5292" s="195" t="s">
        <v>10289</v>
      </c>
      <c r="F5292" s="182" t="s">
        <v>10290</v>
      </c>
      <c r="G5292" s="184">
        <f>'6. Staff time'!X305</f>
        <v>0</v>
      </c>
    </row>
    <row r="5293" spans="1:7" x14ac:dyDescent="0.3">
      <c r="A5293" s="181">
        <v>5292</v>
      </c>
      <c r="B5293" s="181" t="str">
        <f t="shared" si="106"/>
        <v>0-6.33-19</v>
      </c>
      <c r="C5293" s="182">
        <f>'1. General information'!$R$8</f>
        <v>0</v>
      </c>
      <c r="D5293" s="182" t="s">
        <v>445</v>
      </c>
      <c r="E5293" s="195" t="s">
        <v>10291</v>
      </c>
      <c r="F5293" s="182" t="s">
        <v>10292</v>
      </c>
      <c r="G5293" s="184">
        <f>'6. Staff time'!X306</f>
        <v>0</v>
      </c>
    </row>
    <row r="5294" spans="1:7" x14ac:dyDescent="0.3">
      <c r="A5294" s="181">
        <v>5293</v>
      </c>
      <c r="B5294" s="181" t="str">
        <f t="shared" si="106"/>
        <v>0-6.33-20</v>
      </c>
      <c r="C5294" s="182">
        <f>'1. General information'!$R$8</f>
        <v>0</v>
      </c>
      <c r="D5294" s="182" t="s">
        <v>445</v>
      </c>
      <c r="E5294" s="195" t="s">
        <v>10293</v>
      </c>
      <c r="F5294" s="182" t="s">
        <v>10294</v>
      </c>
      <c r="G5294" s="184">
        <f>'6. Staff time'!X307</f>
        <v>0</v>
      </c>
    </row>
    <row r="5295" spans="1:7" x14ac:dyDescent="0.3">
      <c r="A5295" s="181">
        <v>5294</v>
      </c>
      <c r="B5295" s="181" t="str">
        <f t="shared" si="106"/>
        <v>0-6.33-21</v>
      </c>
      <c r="C5295" s="182">
        <f>'1. General information'!$R$8</f>
        <v>0</v>
      </c>
      <c r="D5295" s="182" t="s">
        <v>445</v>
      </c>
      <c r="E5295" s="195" t="s">
        <v>10295</v>
      </c>
      <c r="F5295" s="182" t="s">
        <v>10296</v>
      </c>
      <c r="G5295" s="184">
        <f>'6. Staff time'!X308</f>
        <v>0</v>
      </c>
    </row>
    <row r="5296" spans="1:7" x14ac:dyDescent="0.3">
      <c r="A5296" s="181">
        <v>5295</v>
      </c>
      <c r="B5296" s="181" t="str">
        <f t="shared" si="106"/>
        <v>0-6.33-22</v>
      </c>
      <c r="C5296" s="182">
        <f>'1. General information'!$R$8</f>
        <v>0</v>
      </c>
      <c r="D5296" s="182" t="s">
        <v>445</v>
      </c>
      <c r="E5296" s="195" t="s">
        <v>10297</v>
      </c>
      <c r="F5296" s="182" t="s">
        <v>10298</v>
      </c>
      <c r="G5296" s="184">
        <f>'6. Staff time'!X309</f>
        <v>0</v>
      </c>
    </row>
    <row r="5297" spans="1:7" x14ac:dyDescent="0.3">
      <c r="A5297" s="181">
        <v>5296</v>
      </c>
      <c r="B5297" s="181" t="str">
        <f t="shared" si="106"/>
        <v>0-6.33-23</v>
      </c>
      <c r="C5297" s="182">
        <f>'1. General information'!$R$8</f>
        <v>0</v>
      </c>
      <c r="D5297" s="182" t="s">
        <v>445</v>
      </c>
      <c r="E5297" s="195" t="s">
        <v>10299</v>
      </c>
      <c r="F5297" s="182" t="s">
        <v>10300</v>
      </c>
      <c r="G5297" s="184">
        <f>'6. Staff time'!X310</f>
        <v>0</v>
      </c>
    </row>
    <row r="5298" spans="1:7" x14ac:dyDescent="0.3">
      <c r="A5298" s="181">
        <v>5297</v>
      </c>
      <c r="B5298" s="181" t="str">
        <f t="shared" si="106"/>
        <v>0-6.33-24</v>
      </c>
      <c r="C5298" s="182">
        <f>'1. General information'!$R$8</f>
        <v>0</v>
      </c>
      <c r="D5298" s="182" t="s">
        <v>445</v>
      </c>
      <c r="E5298" s="195" t="s">
        <v>10301</v>
      </c>
      <c r="F5298" s="182" t="s">
        <v>10302</v>
      </c>
      <c r="G5298" s="184">
        <f>'6. Staff time'!X311</f>
        <v>0</v>
      </c>
    </row>
    <row r="5299" spans="1:7" x14ac:dyDescent="0.3">
      <c r="A5299" s="181">
        <v>5298</v>
      </c>
      <c r="B5299" s="181" t="str">
        <f t="shared" si="106"/>
        <v>0-6.33-25</v>
      </c>
      <c r="C5299" s="182">
        <f>'1. General information'!$R$8</f>
        <v>0</v>
      </c>
      <c r="D5299" s="182" t="s">
        <v>445</v>
      </c>
      <c r="E5299" s="195" t="s">
        <v>10303</v>
      </c>
      <c r="F5299" s="182" t="s">
        <v>10304</v>
      </c>
      <c r="G5299" s="184">
        <f>'6. Staff time'!X312</f>
        <v>0</v>
      </c>
    </row>
    <row r="5300" spans="1:7" x14ac:dyDescent="0.3">
      <c r="A5300" s="181">
        <v>5299</v>
      </c>
      <c r="B5300" s="181" t="str">
        <f t="shared" ref="B5300:B5363" si="107">CONCATENATE(LEFT(C5300,2),"-",E5300)</f>
        <v>0-6.33-26</v>
      </c>
      <c r="C5300" s="182">
        <f>'1. General information'!$R$8</f>
        <v>0</v>
      </c>
      <c r="D5300" s="182" t="s">
        <v>445</v>
      </c>
      <c r="E5300" s="195" t="s">
        <v>10305</v>
      </c>
      <c r="F5300" s="182" t="s">
        <v>10306</v>
      </c>
      <c r="G5300" s="184">
        <f>'6. Staff time'!X313</f>
        <v>0</v>
      </c>
    </row>
    <row r="5301" spans="1:7" x14ac:dyDescent="0.3">
      <c r="A5301" s="181">
        <v>5300</v>
      </c>
      <c r="B5301" s="181" t="str">
        <f t="shared" si="107"/>
        <v>0-6.33-27</v>
      </c>
      <c r="C5301" s="182">
        <f>'1. General information'!$R$8</f>
        <v>0</v>
      </c>
      <c r="D5301" s="182" t="s">
        <v>445</v>
      </c>
      <c r="E5301" s="195" t="s">
        <v>10307</v>
      </c>
      <c r="F5301" s="182" t="s">
        <v>10308</v>
      </c>
      <c r="G5301" s="184">
        <f>'6. Staff time'!X314</f>
        <v>0</v>
      </c>
    </row>
    <row r="5302" spans="1:7" x14ac:dyDescent="0.3">
      <c r="A5302" s="181">
        <v>5301</v>
      </c>
      <c r="B5302" s="181" t="str">
        <f t="shared" si="107"/>
        <v>0-6.33-28</v>
      </c>
      <c r="C5302" s="182">
        <f>'1. General information'!$R$8</f>
        <v>0</v>
      </c>
      <c r="D5302" s="182" t="s">
        <v>445</v>
      </c>
      <c r="E5302" s="195" t="s">
        <v>10309</v>
      </c>
      <c r="F5302" s="182" t="s">
        <v>10310</v>
      </c>
      <c r="G5302" s="184">
        <f>'6. Staff time'!X315</f>
        <v>0</v>
      </c>
    </row>
    <row r="5303" spans="1:7" x14ac:dyDescent="0.3">
      <c r="A5303" s="181">
        <v>5302</v>
      </c>
      <c r="B5303" s="181" t="str">
        <f t="shared" si="107"/>
        <v>0-6.33-29</v>
      </c>
      <c r="C5303" s="182">
        <f>'1. General information'!$R$8</f>
        <v>0</v>
      </c>
      <c r="D5303" s="182" t="s">
        <v>445</v>
      </c>
      <c r="E5303" s="195" t="s">
        <v>10311</v>
      </c>
      <c r="F5303" s="182" t="s">
        <v>10312</v>
      </c>
      <c r="G5303" s="184">
        <f>'6. Staff time'!X316</f>
        <v>0</v>
      </c>
    </row>
    <row r="5304" spans="1:7" x14ac:dyDescent="0.3">
      <c r="A5304" s="181">
        <v>5303</v>
      </c>
      <c r="B5304" s="181" t="str">
        <f t="shared" si="107"/>
        <v>0-6.33-30</v>
      </c>
      <c r="C5304" s="182">
        <f>'1. General information'!$R$8</f>
        <v>0</v>
      </c>
      <c r="D5304" s="182" t="s">
        <v>445</v>
      </c>
      <c r="E5304" s="195" t="s">
        <v>10313</v>
      </c>
      <c r="F5304" s="182" t="s">
        <v>10314</v>
      </c>
      <c r="G5304" s="184">
        <f>'6. Staff time'!X317</f>
        <v>0</v>
      </c>
    </row>
    <row r="5305" spans="1:7" x14ac:dyDescent="0.3">
      <c r="A5305" s="181">
        <v>5304</v>
      </c>
      <c r="B5305" s="181" t="str">
        <f t="shared" si="107"/>
        <v>0-6.33-31</v>
      </c>
      <c r="C5305" s="182">
        <f>'1. General information'!$R$8</f>
        <v>0</v>
      </c>
      <c r="D5305" s="182" t="s">
        <v>445</v>
      </c>
      <c r="E5305" s="195" t="s">
        <v>10315</v>
      </c>
      <c r="F5305" s="182" t="s">
        <v>10316</v>
      </c>
      <c r="G5305" s="184">
        <f>'6. Staff time'!X318</f>
        <v>0</v>
      </c>
    </row>
    <row r="5306" spans="1:7" x14ac:dyDescent="0.3">
      <c r="A5306" s="181">
        <v>5305</v>
      </c>
      <c r="B5306" s="181" t="str">
        <f t="shared" si="107"/>
        <v>0-6.33-32</v>
      </c>
      <c r="C5306" s="182">
        <f>'1. General information'!$R$8</f>
        <v>0</v>
      </c>
      <c r="D5306" s="182" t="s">
        <v>445</v>
      </c>
      <c r="E5306" s="195" t="s">
        <v>10317</v>
      </c>
      <c r="F5306" s="182" t="s">
        <v>10318</v>
      </c>
      <c r="G5306" s="184">
        <f>'6. Staff time'!X319</f>
        <v>0</v>
      </c>
    </row>
    <row r="5307" spans="1:7" x14ac:dyDescent="0.3">
      <c r="A5307" s="181">
        <v>5306</v>
      </c>
      <c r="B5307" s="181" t="str">
        <f t="shared" si="107"/>
        <v>0-6.33-33</v>
      </c>
      <c r="C5307" s="182">
        <f>'1. General information'!$R$8</f>
        <v>0</v>
      </c>
      <c r="D5307" s="182" t="s">
        <v>445</v>
      </c>
      <c r="E5307" s="195" t="s">
        <v>10319</v>
      </c>
      <c r="F5307" s="182" t="s">
        <v>10320</v>
      </c>
      <c r="G5307" s="184">
        <f>'6. Staff time'!X320</f>
        <v>0</v>
      </c>
    </row>
    <row r="5308" spans="1:7" x14ac:dyDescent="0.3">
      <c r="A5308" s="181">
        <v>5307</v>
      </c>
      <c r="B5308" s="181" t="str">
        <f t="shared" si="107"/>
        <v>0-6.33-34</v>
      </c>
      <c r="C5308" s="182">
        <f>'1. General information'!$R$8</f>
        <v>0</v>
      </c>
      <c r="D5308" s="182" t="s">
        <v>445</v>
      </c>
      <c r="E5308" s="195" t="s">
        <v>10321</v>
      </c>
      <c r="F5308" s="182" t="s">
        <v>10322</v>
      </c>
      <c r="G5308" s="184">
        <f>'6. Staff time'!X321</f>
        <v>0</v>
      </c>
    </row>
    <row r="5309" spans="1:7" x14ac:dyDescent="0.3">
      <c r="A5309" s="181">
        <v>5308</v>
      </c>
      <c r="B5309" s="181" t="str">
        <f t="shared" si="107"/>
        <v>0-6.33-35</v>
      </c>
      <c r="C5309" s="182">
        <f>'1. General information'!$R$8</f>
        <v>0</v>
      </c>
      <c r="D5309" s="182" t="s">
        <v>445</v>
      </c>
      <c r="E5309" s="195" t="s">
        <v>10323</v>
      </c>
      <c r="F5309" s="182" t="s">
        <v>10324</v>
      </c>
      <c r="G5309" s="184">
        <f>'6. Staff time'!X322</f>
        <v>0</v>
      </c>
    </row>
    <row r="5310" spans="1:7" x14ac:dyDescent="0.3">
      <c r="A5310" s="181">
        <v>5309</v>
      </c>
      <c r="B5310" s="181" t="str">
        <f t="shared" si="107"/>
        <v>0-6.33-36</v>
      </c>
      <c r="C5310" s="182">
        <f>'1. General information'!$R$8</f>
        <v>0</v>
      </c>
      <c r="D5310" s="182" t="s">
        <v>445</v>
      </c>
      <c r="E5310" s="195" t="s">
        <v>10325</v>
      </c>
      <c r="F5310" s="182" t="s">
        <v>10326</v>
      </c>
      <c r="G5310" s="184">
        <f>'6. Staff time'!X323</f>
        <v>0</v>
      </c>
    </row>
    <row r="5311" spans="1:7" x14ac:dyDescent="0.3">
      <c r="A5311" s="181">
        <v>5310</v>
      </c>
      <c r="B5311" s="181" t="str">
        <f t="shared" si="107"/>
        <v>0-6.33-37</v>
      </c>
      <c r="C5311" s="182">
        <f>'1. General information'!$R$8</f>
        <v>0</v>
      </c>
      <c r="D5311" s="182" t="s">
        <v>445</v>
      </c>
      <c r="E5311" s="195" t="s">
        <v>10327</v>
      </c>
      <c r="F5311" s="182" t="s">
        <v>10328</v>
      </c>
      <c r="G5311" s="184">
        <f>'6. Staff time'!X324</f>
        <v>0</v>
      </c>
    </row>
    <row r="5312" spans="1:7" x14ac:dyDescent="0.3">
      <c r="A5312" s="181">
        <v>5311</v>
      </c>
      <c r="B5312" s="181" t="str">
        <f t="shared" si="107"/>
        <v>0-6.33-38</v>
      </c>
      <c r="C5312" s="182">
        <f>'1. General information'!$R$8</f>
        <v>0</v>
      </c>
      <c r="D5312" s="182" t="s">
        <v>445</v>
      </c>
      <c r="E5312" s="195" t="s">
        <v>10329</v>
      </c>
      <c r="F5312" s="182" t="s">
        <v>10330</v>
      </c>
      <c r="G5312" s="184">
        <f>'6. Staff time'!X325</f>
        <v>0</v>
      </c>
    </row>
    <row r="5313" spans="1:7" x14ac:dyDescent="0.3">
      <c r="A5313" s="181">
        <v>5312</v>
      </c>
      <c r="B5313" s="181" t="str">
        <f t="shared" si="107"/>
        <v>0-6.33-39</v>
      </c>
      <c r="C5313" s="182">
        <f>'1. General information'!$R$8</f>
        <v>0</v>
      </c>
      <c r="D5313" s="182" t="s">
        <v>445</v>
      </c>
      <c r="E5313" s="195" t="s">
        <v>10331</v>
      </c>
      <c r="F5313" s="182" t="s">
        <v>10332</v>
      </c>
      <c r="G5313" s="184">
        <f>'6. Staff time'!X326</f>
        <v>0</v>
      </c>
    </row>
    <row r="5314" spans="1:7" x14ac:dyDescent="0.3">
      <c r="A5314" s="181">
        <v>5313</v>
      </c>
      <c r="B5314" s="181" t="str">
        <f t="shared" si="107"/>
        <v>0-6.33-40</v>
      </c>
      <c r="C5314" s="182">
        <f>'1. General information'!$R$8</f>
        <v>0</v>
      </c>
      <c r="D5314" s="182" t="s">
        <v>445</v>
      </c>
      <c r="E5314" s="195" t="s">
        <v>10333</v>
      </c>
      <c r="F5314" s="182" t="s">
        <v>10334</v>
      </c>
      <c r="G5314" s="184">
        <f>'6. Staff time'!X327</f>
        <v>0</v>
      </c>
    </row>
    <row r="5315" spans="1:7" x14ac:dyDescent="0.3">
      <c r="A5315" s="181">
        <v>5314</v>
      </c>
      <c r="B5315" s="181" t="str">
        <f t="shared" si="107"/>
        <v>0-6.33-41</v>
      </c>
      <c r="C5315" s="182">
        <f>'1. General information'!$R$8</f>
        <v>0</v>
      </c>
      <c r="D5315" s="182" t="s">
        <v>445</v>
      </c>
      <c r="E5315" s="195" t="s">
        <v>10335</v>
      </c>
      <c r="F5315" s="182" t="s">
        <v>10336</v>
      </c>
      <c r="G5315" s="184">
        <f>'6. Staff time'!X328</f>
        <v>0</v>
      </c>
    </row>
    <row r="5316" spans="1:7" x14ac:dyDescent="0.3">
      <c r="A5316" s="181">
        <v>5315</v>
      </c>
      <c r="B5316" s="181" t="str">
        <f t="shared" si="107"/>
        <v>0-6.33-42</v>
      </c>
      <c r="C5316" s="182">
        <f>'1. General information'!$R$8</f>
        <v>0</v>
      </c>
      <c r="D5316" s="182" t="s">
        <v>445</v>
      </c>
      <c r="E5316" s="195" t="s">
        <v>10337</v>
      </c>
      <c r="F5316" s="182" t="s">
        <v>10338</v>
      </c>
      <c r="G5316" s="184">
        <f>'6. Staff time'!X329</f>
        <v>0</v>
      </c>
    </row>
    <row r="5317" spans="1:7" x14ac:dyDescent="0.3">
      <c r="A5317" s="181">
        <v>5316</v>
      </c>
      <c r="B5317" s="181" t="str">
        <f t="shared" si="107"/>
        <v>0-6.33-43</v>
      </c>
      <c r="C5317" s="182">
        <f>'1. General information'!$R$8</f>
        <v>0</v>
      </c>
      <c r="D5317" s="182" t="s">
        <v>445</v>
      </c>
      <c r="E5317" s="195" t="s">
        <v>10339</v>
      </c>
      <c r="F5317" s="182" t="s">
        <v>10340</v>
      </c>
      <c r="G5317" s="184">
        <f>'6. Staff time'!X330</f>
        <v>0</v>
      </c>
    </row>
    <row r="5318" spans="1:7" x14ac:dyDescent="0.3">
      <c r="A5318" s="181">
        <v>5317</v>
      </c>
      <c r="B5318" s="181" t="str">
        <f t="shared" si="107"/>
        <v>0-6.33-44</v>
      </c>
      <c r="C5318" s="182">
        <f>'1. General information'!$R$8</f>
        <v>0</v>
      </c>
      <c r="D5318" s="182" t="s">
        <v>445</v>
      </c>
      <c r="E5318" s="195" t="s">
        <v>10341</v>
      </c>
      <c r="F5318" s="182" t="s">
        <v>10342</v>
      </c>
      <c r="G5318" s="184">
        <f>'6. Staff time'!X331</f>
        <v>0</v>
      </c>
    </row>
    <row r="5319" spans="1:7" x14ac:dyDescent="0.3">
      <c r="A5319" s="181">
        <v>5318</v>
      </c>
      <c r="B5319" s="181" t="str">
        <f t="shared" si="107"/>
        <v>0-6.33-45</v>
      </c>
      <c r="C5319" s="182">
        <f>'1. General information'!$R$8</f>
        <v>0</v>
      </c>
      <c r="D5319" s="182" t="s">
        <v>445</v>
      </c>
      <c r="E5319" s="195" t="s">
        <v>10343</v>
      </c>
      <c r="F5319" s="182" t="s">
        <v>10344</v>
      </c>
      <c r="G5319" s="184">
        <f>'6. Staff time'!X332</f>
        <v>0</v>
      </c>
    </row>
    <row r="5320" spans="1:7" x14ac:dyDescent="0.3">
      <c r="A5320" s="181">
        <v>5319</v>
      </c>
      <c r="B5320" s="181" t="str">
        <f t="shared" si="107"/>
        <v>0-6.33-46</v>
      </c>
      <c r="C5320" s="182">
        <f>'1. General information'!$R$8</f>
        <v>0</v>
      </c>
      <c r="D5320" s="182" t="s">
        <v>445</v>
      </c>
      <c r="E5320" s="195" t="s">
        <v>10345</v>
      </c>
      <c r="F5320" s="182" t="s">
        <v>10346</v>
      </c>
      <c r="G5320" s="184">
        <f>'6. Staff time'!X333</f>
        <v>0</v>
      </c>
    </row>
    <row r="5321" spans="1:7" x14ac:dyDescent="0.3">
      <c r="A5321" s="181">
        <v>5320</v>
      </c>
      <c r="B5321" s="181" t="str">
        <f t="shared" si="107"/>
        <v>0-6.33-47</v>
      </c>
      <c r="C5321" s="182">
        <f>'1. General information'!$R$8</f>
        <v>0</v>
      </c>
      <c r="D5321" s="182" t="s">
        <v>445</v>
      </c>
      <c r="E5321" s="195" t="s">
        <v>10347</v>
      </c>
      <c r="F5321" s="182" t="s">
        <v>10348</v>
      </c>
      <c r="G5321" s="184">
        <f>'6. Staff time'!X334</f>
        <v>0</v>
      </c>
    </row>
    <row r="5322" spans="1:7" x14ac:dyDescent="0.3">
      <c r="A5322" s="181">
        <v>5321</v>
      </c>
      <c r="B5322" s="181" t="str">
        <f t="shared" si="107"/>
        <v>0-6.33-48</v>
      </c>
      <c r="C5322" s="182">
        <f>'1. General information'!$R$8</f>
        <v>0</v>
      </c>
      <c r="D5322" s="182" t="s">
        <v>445</v>
      </c>
      <c r="E5322" s="195" t="s">
        <v>10349</v>
      </c>
      <c r="F5322" s="182" t="s">
        <v>10350</v>
      </c>
      <c r="G5322" s="184">
        <f>'6. Staff time'!X335</f>
        <v>0</v>
      </c>
    </row>
    <row r="5323" spans="1:7" x14ac:dyDescent="0.3">
      <c r="A5323" s="181">
        <v>5322</v>
      </c>
      <c r="B5323" s="181" t="str">
        <f t="shared" si="107"/>
        <v>0-6.33-49</v>
      </c>
      <c r="C5323" s="182">
        <f>'1. General information'!$R$8</f>
        <v>0</v>
      </c>
      <c r="D5323" s="182" t="s">
        <v>445</v>
      </c>
      <c r="E5323" s="195" t="s">
        <v>10351</v>
      </c>
      <c r="F5323" s="182" t="s">
        <v>10352</v>
      </c>
      <c r="G5323" s="184">
        <f>'6. Staff time'!X336</f>
        <v>0</v>
      </c>
    </row>
    <row r="5324" spans="1:7" x14ac:dyDescent="0.3">
      <c r="A5324" s="181">
        <v>5323</v>
      </c>
      <c r="B5324" s="181" t="str">
        <f t="shared" si="107"/>
        <v>0-6.33-50</v>
      </c>
      <c r="C5324" s="182">
        <f>'1. General information'!$R$8</f>
        <v>0</v>
      </c>
      <c r="D5324" s="182" t="s">
        <v>445</v>
      </c>
      <c r="E5324" s="195" t="s">
        <v>10353</v>
      </c>
      <c r="F5324" s="182" t="s">
        <v>10354</v>
      </c>
      <c r="G5324" s="184">
        <f>'6. Staff time'!X337</f>
        <v>0</v>
      </c>
    </row>
    <row r="5325" spans="1:7" x14ac:dyDescent="0.3">
      <c r="A5325" s="181">
        <v>5324</v>
      </c>
      <c r="B5325" s="181" t="str">
        <f t="shared" si="107"/>
        <v>0-6.33-51</v>
      </c>
      <c r="C5325" s="182">
        <f>'1. General information'!$R$8</f>
        <v>0</v>
      </c>
      <c r="D5325" s="182" t="s">
        <v>445</v>
      </c>
      <c r="E5325" s="195" t="s">
        <v>10355</v>
      </c>
      <c r="F5325" s="182" t="s">
        <v>10356</v>
      </c>
      <c r="G5325" s="184">
        <f>'6. Staff time'!X338</f>
        <v>0</v>
      </c>
    </row>
    <row r="5326" spans="1:7" x14ac:dyDescent="0.3">
      <c r="A5326" s="181">
        <v>5325</v>
      </c>
      <c r="B5326" s="181" t="str">
        <f t="shared" si="107"/>
        <v>0-6.33-52</v>
      </c>
      <c r="C5326" s="182">
        <f>'1. General information'!$R$8</f>
        <v>0</v>
      </c>
      <c r="D5326" s="182" t="s">
        <v>445</v>
      </c>
      <c r="E5326" s="195" t="s">
        <v>10357</v>
      </c>
      <c r="F5326" s="182" t="s">
        <v>10358</v>
      </c>
      <c r="G5326" s="184">
        <f>'6. Staff time'!X339</f>
        <v>0</v>
      </c>
    </row>
    <row r="5327" spans="1:7" x14ac:dyDescent="0.3">
      <c r="A5327" s="181">
        <v>5326</v>
      </c>
      <c r="B5327" s="181" t="str">
        <f t="shared" si="107"/>
        <v>0-6.33-53</v>
      </c>
      <c r="C5327" s="182">
        <f>'1. General information'!$R$8</f>
        <v>0</v>
      </c>
      <c r="D5327" s="182" t="s">
        <v>445</v>
      </c>
      <c r="E5327" s="195" t="s">
        <v>10359</v>
      </c>
      <c r="F5327" s="182" t="s">
        <v>10360</v>
      </c>
      <c r="G5327" s="184">
        <f>'6. Staff time'!X340</f>
        <v>0</v>
      </c>
    </row>
    <row r="5328" spans="1:7" x14ac:dyDescent="0.3">
      <c r="A5328" s="181">
        <v>5327</v>
      </c>
      <c r="B5328" s="181" t="str">
        <f t="shared" si="107"/>
        <v>0-6.33-54</v>
      </c>
      <c r="C5328" s="182">
        <f>'1. General information'!$R$8</f>
        <v>0</v>
      </c>
      <c r="D5328" s="182" t="s">
        <v>445</v>
      </c>
      <c r="E5328" s="195" t="s">
        <v>10361</v>
      </c>
      <c r="F5328" s="182" t="s">
        <v>10362</v>
      </c>
      <c r="G5328" s="184">
        <f>'6. Staff time'!X341</f>
        <v>0</v>
      </c>
    </row>
    <row r="5329" spans="1:7" x14ac:dyDescent="0.3">
      <c r="A5329" s="181">
        <v>5328</v>
      </c>
      <c r="B5329" s="181" t="str">
        <f t="shared" si="107"/>
        <v>0-6.33-55</v>
      </c>
      <c r="C5329" s="182">
        <f>'1. General information'!$R$8</f>
        <v>0</v>
      </c>
      <c r="D5329" s="182" t="s">
        <v>445</v>
      </c>
      <c r="E5329" s="195" t="s">
        <v>10363</v>
      </c>
      <c r="F5329" s="182" t="s">
        <v>10364</v>
      </c>
      <c r="G5329" s="184">
        <f>'6. Staff time'!X342</f>
        <v>0</v>
      </c>
    </row>
    <row r="5330" spans="1:7" x14ac:dyDescent="0.3">
      <c r="A5330" s="181">
        <v>5329</v>
      </c>
      <c r="B5330" s="181" t="str">
        <f t="shared" si="107"/>
        <v>0-6.33-56</v>
      </c>
      <c r="C5330" s="182">
        <f>'1. General information'!$R$8</f>
        <v>0</v>
      </c>
      <c r="D5330" s="182" t="s">
        <v>445</v>
      </c>
      <c r="E5330" s="195" t="s">
        <v>10365</v>
      </c>
      <c r="F5330" s="182" t="s">
        <v>10366</v>
      </c>
      <c r="G5330" s="184">
        <f>'6. Staff time'!X343</f>
        <v>0</v>
      </c>
    </row>
    <row r="5331" spans="1:7" x14ac:dyDescent="0.3">
      <c r="A5331" s="181">
        <v>5330</v>
      </c>
      <c r="B5331" s="181" t="str">
        <f t="shared" si="107"/>
        <v>0-6.33-57</v>
      </c>
      <c r="C5331" s="182">
        <f>'1. General information'!$R$8</f>
        <v>0</v>
      </c>
      <c r="D5331" s="182" t="s">
        <v>445</v>
      </c>
      <c r="E5331" s="195" t="s">
        <v>10367</v>
      </c>
      <c r="F5331" s="182" t="s">
        <v>10368</v>
      </c>
      <c r="G5331" s="184">
        <f>'6. Staff time'!X344</f>
        <v>0</v>
      </c>
    </row>
    <row r="5332" spans="1:7" x14ac:dyDescent="0.3">
      <c r="A5332" s="181">
        <v>5331</v>
      </c>
      <c r="B5332" s="181" t="str">
        <f t="shared" si="107"/>
        <v>0-6.33-58</v>
      </c>
      <c r="C5332" s="182">
        <f>'1. General information'!$R$8</f>
        <v>0</v>
      </c>
      <c r="D5332" s="182" t="s">
        <v>445</v>
      </c>
      <c r="E5332" s="195" t="s">
        <v>10369</v>
      </c>
      <c r="F5332" s="182" t="s">
        <v>10370</v>
      </c>
      <c r="G5332" s="184">
        <f>'6. Staff time'!X345</f>
        <v>0</v>
      </c>
    </row>
    <row r="5333" spans="1:7" x14ac:dyDescent="0.3">
      <c r="A5333" s="181">
        <v>5332</v>
      </c>
      <c r="B5333" s="181" t="str">
        <f t="shared" si="107"/>
        <v>0-6.33-59</v>
      </c>
      <c r="C5333" s="182">
        <f>'1. General information'!$R$8</f>
        <v>0</v>
      </c>
      <c r="D5333" s="182" t="s">
        <v>445</v>
      </c>
      <c r="E5333" s="195" t="s">
        <v>10371</v>
      </c>
      <c r="F5333" s="182" t="s">
        <v>10372</v>
      </c>
      <c r="G5333" s="184">
        <f>'6. Staff time'!X346</f>
        <v>0</v>
      </c>
    </row>
    <row r="5334" spans="1:7" x14ac:dyDescent="0.3">
      <c r="A5334" s="181">
        <v>5333</v>
      </c>
      <c r="B5334" s="181" t="str">
        <f t="shared" si="107"/>
        <v>0-6.33-60</v>
      </c>
      <c r="C5334" s="182">
        <f>'1. General information'!$R$8</f>
        <v>0</v>
      </c>
      <c r="D5334" s="182" t="s">
        <v>445</v>
      </c>
      <c r="E5334" s="195" t="s">
        <v>10373</v>
      </c>
      <c r="F5334" s="182" t="s">
        <v>10374</v>
      </c>
      <c r="G5334" s="184">
        <f>'6. Staff time'!X347</f>
        <v>0</v>
      </c>
    </row>
    <row r="5335" spans="1:7" x14ac:dyDescent="0.3">
      <c r="A5335" s="181">
        <v>5334</v>
      </c>
      <c r="B5335" s="181" t="str">
        <f t="shared" si="107"/>
        <v>0-6.33-61</v>
      </c>
      <c r="C5335" s="182">
        <f>'1. General information'!$R$8</f>
        <v>0</v>
      </c>
      <c r="D5335" s="182" t="s">
        <v>445</v>
      </c>
      <c r="E5335" s="195" t="s">
        <v>10375</v>
      </c>
      <c r="F5335" s="182" t="s">
        <v>10376</v>
      </c>
      <c r="G5335" s="184">
        <f>'6. Staff time'!X348</f>
        <v>0</v>
      </c>
    </row>
    <row r="5336" spans="1:7" x14ac:dyDescent="0.3">
      <c r="A5336" s="181">
        <v>5335</v>
      </c>
      <c r="B5336" s="181" t="str">
        <f t="shared" si="107"/>
        <v>0-6.33-62</v>
      </c>
      <c r="C5336" s="182">
        <f>'1. General information'!$R$8</f>
        <v>0</v>
      </c>
      <c r="D5336" s="182" t="s">
        <v>445</v>
      </c>
      <c r="E5336" s="195" t="s">
        <v>10377</v>
      </c>
      <c r="F5336" s="182" t="s">
        <v>10378</v>
      </c>
      <c r="G5336" s="184">
        <f>'6. Staff time'!X349</f>
        <v>0</v>
      </c>
    </row>
    <row r="5337" spans="1:7" x14ac:dyDescent="0.3">
      <c r="A5337" s="181">
        <v>5336</v>
      </c>
      <c r="B5337" s="181" t="str">
        <f t="shared" si="107"/>
        <v>0-6.33-63</v>
      </c>
      <c r="C5337" s="182">
        <f>'1. General information'!$R$8</f>
        <v>0</v>
      </c>
      <c r="D5337" s="182" t="s">
        <v>445</v>
      </c>
      <c r="E5337" s="195" t="s">
        <v>10379</v>
      </c>
      <c r="F5337" s="182" t="s">
        <v>10380</v>
      </c>
      <c r="G5337" s="184">
        <f>'6. Staff time'!X350</f>
        <v>0</v>
      </c>
    </row>
    <row r="5338" spans="1:7" x14ac:dyDescent="0.3">
      <c r="A5338" s="181">
        <v>5337</v>
      </c>
      <c r="B5338" s="181" t="str">
        <f t="shared" si="107"/>
        <v>0-6.33-64</v>
      </c>
      <c r="C5338" s="182">
        <f>'1. General information'!$R$8</f>
        <v>0</v>
      </c>
      <c r="D5338" s="182" t="s">
        <v>445</v>
      </c>
      <c r="E5338" s="195" t="s">
        <v>10381</v>
      </c>
      <c r="F5338" s="182" t="s">
        <v>10382</v>
      </c>
      <c r="G5338" s="184">
        <f>'6. Staff time'!X351</f>
        <v>0</v>
      </c>
    </row>
    <row r="5339" spans="1:7" x14ac:dyDescent="0.3">
      <c r="A5339" s="181">
        <v>5338</v>
      </c>
      <c r="B5339" s="181" t="str">
        <f t="shared" si="107"/>
        <v>0-6.33-65</v>
      </c>
      <c r="C5339" s="182">
        <f>'1. General information'!$R$8</f>
        <v>0</v>
      </c>
      <c r="D5339" s="182" t="s">
        <v>445</v>
      </c>
      <c r="E5339" s="195" t="s">
        <v>10383</v>
      </c>
      <c r="F5339" s="182" t="s">
        <v>10384</v>
      </c>
      <c r="G5339" s="184">
        <f>'6. Staff time'!X352</f>
        <v>0</v>
      </c>
    </row>
    <row r="5340" spans="1:7" x14ac:dyDescent="0.3">
      <c r="A5340" s="181">
        <v>5339</v>
      </c>
      <c r="B5340" s="181" t="str">
        <f t="shared" si="107"/>
        <v>0-6.33-66</v>
      </c>
      <c r="C5340" s="182">
        <f>'1. General information'!$R$8</f>
        <v>0</v>
      </c>
      <c r="D5340" s="182" t="s">
        <v>445</v>
      </c>
      <c r="E5340" s="195" t="s">
        <v>10385</v>
      </c>
      <c r="F5340" s="182" t="s">
        <v>10386</v>
      </c>
      <c r="G5340" s="184">
        <f>'6. Staff time'!X353</f>
        <v>0</v>
      </c>
    </row>
    <row r="5341" spans="1:7" x14ac:dyDescent="0.3">
      <c r="A5341" s="181">
        <v>5340</v>
      </c>
      <c r="B5341" s="181" t="str">
        <f t="shared" si="107"/>
        <v>0-6.33-67</v>
      </c>
      <c r="C5341" s="182">
        <f>'1. General information'!$R$8</f>
        <v>0</v>
      </c>
      <c r="D5341" s="182" t="s">
        <v>445</v>
      </c>
      <c r="E5341" s="195" t="s">
        <v>10387</v>
      </c>
      <c r="F5341" s="182" t="s">
        <v>10388</v>
      </c>
      <c r="G5341" s="184">
        <f>'6. Staff time'!X354</f>
        <v>0</v>
      </c>
    </row>
    <row r="5342" spans="1:7" x14ac:dyDescent="0.3">
      <c r="A5342" s="181">
        <v>5341</v>
      </c>
      <c r="B5342" s="181" t="str">
        <f t="shared" si="107"/>
        <v>0-6.33-68</v>
      </c>
      <c r="C5342" s="182">
        <f>'1. General information'!$R$8</f>
        <v>0</v>
      </c>
      <c r="D5342" s="182" t="s">
        <v>445</v>
      </c>
      <c r="E5342" s="195" t="s">
        <v>10389</v>
      </c>
      <c r="F5342" s="182" t="s">
        <v>10390</v>
      </c>
      <c r="G5342" s="184">
        <f>'6. Staff time'!X355</f>
        <v>0</v>
      </c>
    </row>
    <row r="5343" spans="1:7" x14ac:dyDescent="0.3">
      <c r="A5343" s="181">
        <v>5342</v>
      </c>
      <c r="B5343" s="181" t="str">
        <f t="shared" si="107"/>
        <v>0-6.33-69</v>
      </c>
      <c r="C5343" s="182">
        <f>'1. General information'!$R$8</f>
        <v>0</v>
      </c>
      <c r="D5343" s="182" t="s">
        <v>445</v>
      </c>
      <c r="E5343" s="195" t="s">
        <v>10391</v>
      </c>
      <c r="F5343" s="182" t="s">
        <v>10392</v>
      </c>
      <c r="G5343" s="184">
        <f>'6. Staff time'!X356</f>
        <v>0</v>
      </c>
    </row>
    <row r="5344" spans="1:7" x14ac:dyDescent="0.3">
      <c r="A5344" s="181">
        <v>5343</v>
      </c>
      <c r="B5344" s="181" t="str">
        <f t="shared" si="107"/>
        <v>0-6.33-70</v>
      </c>
      <c r="C5344" s="182">
        <f>'1. General information'!$R$8</f>
        <v>0</v>
      </c>
      <c r="D5344" s="182" t="s">
        <v>445</v>
      </c>
      <c r="E5344" s="195" t="s">
        <v>10393</v>
      </c>
      <c r="F5344" s="182" t="s">
        <v>10394</v>
      </c>
      <c r="G5344" s="184">
        <f>'6. Staff time'!X357</f>
        <v>0</v>
      </c>
    </row>
    <row r="5345" spans="1:7" x14ac:dyDescent="0.3">
      <c r="A5345" s="181">
        <v>5344</v>
      </c>
      <c r="B5345" s="181" t="str">
        <f t="shared" si="107"/>
        <v>0-6.33-71</v>
      </c>
      <c r="C5345" s="182">
        <f>'1. General information'!$R$8</f>
        <v>0</v>
      </c>
      <c r="D5345" s="182" t="s">
        <v>445</v>
      </c>
      <c r="E5345" s="195" t="s">
        <v>10395</v>
      </c>
      <c r="F5345" s="182" t="s">
        <v>10396</v>
      </c>
      <c r="G5345" s="184">
        <f>'6. Staff time'!X358</f>
        <v>0</v>
      </c>
    </row>
    <row r="5346" spans="1:7" x14ac:dyDescent="0.3">
      <c r="A5346" s="181">
        <v>5345</v>
      </c>
      <c r="B5346" s="181" t="str">
        <f t="shared" si="107"/>
        <v>0-6.33-72</v>
      </c>
      <c r="C5346" s="182">
        <f>'1. General information'!$R$8</f>
        <v>0</v>
      </c>
      <c r="D5346" s="182" t="s">
        <v>445</v>
      </c>
      <c r="E5346" s="195" t="s">
        <v>10397</v>
      </c>
      <c r="F5346" s="182" t="s">
        <v>10398</v>
      </c>
      <c r="G5346" s="184">
        <f>'6. Staff time'!X359</f>
        <v>0</v>
      </c>
    </row>
    <row r="5347" spans="1:7" x14ac:dyDescent="0.3">
      <c r="A5347" s="181">
        <v>5346</v>
      </c>
      <c r="B5347" s="181" t="str">
        <f t="shared" si="107"/>
        <v>0-6.33-73</v>
      </c>
      <c r="C5347" s="182">
        <f>'1. General information'!$R$8</f>
        <v>0</v>
      </c>
      <c r="D5347" s="182" t="s">
        <v>445</v>
      </c>
      <c r="E5347" s="195" t="s">
        <v>10399</v>
      </c>
      <c r="F5347" s="182" t="s">
        <v>10400</v>
      </c>
      <c r="G5347" s="184">
        <f>'6. Staff time'!X360</f>
        <v>0</v>
      </c>
    </row>
    <row r="5348" spans="1:7" x14ac:dyDescent="0.3">
      <c r="A5348" s="181">
        <v>5347</v>
      </c>
      <c r="B5348" s="181" t="str">
        <f t="shared" si="107"/>
        <v>0-6.33-74</v>
      </c>
      <c r="C5348" s="182">
        <f>'1. General information'!$R$8</f>
        <v>0</v>
      </c>
      <c r="D5348" s="182" t="s">
        <v>445</v>
      </c>
      <c r="E5348" s="195" t="s">
        <v>10401</v>
      </c>
      <c r="F5348" s="182" t="s">
        <v>10402</v>
      </c>
      <c r="G5348" s="184">
        <f>'6. Staff time'!X361</f>
        <v>0</v>
      </c>
    </row>
    <row r="5349" spans="1:7" x14ac:dyDescent="0.3">
      <c r="A5349" s="181">
        <v>5348</v>
      </c>
      <c r="B5349" s="181" t="str">
        <f t="shared" si="107"/>
        <v>0-6.33-75</v>
      </c>
      <c r="C5349" s="182">
        <f>'1. General information'!$R$8</f>
        <v>0</v>
      </c>
      <c r="D5349" s="182" t="s">
        <v>445</v>
      </c>
      <c r="E5349" s="195" t="s">
        <v>10403</v>
      </c>
      <c r="F5349" s="182" t="s">
        <v>10404</v>
      </c>
      <c r="G5349" s="184">
        <f>'6. Staff time'!X362</f>
        <v>0</v>
      </c>
    </row>
    <row r="5350" spans="1:7" x14ac:dyDescent="0.3">
      <c r="A5350" s="181">
        <v>5349</v>
      </c>
      <c r="B5350" s="181" t="str">
        <f t="shared" si="107"/>
        <v>0-6.33-76</v>
      </c>
      <c r="C5350" s="182">
        <f>'1. General information'!$R$8</f>
        <v>0</v>
      </c>
      <c r="D5350" s="182" t="s">
        <v>445</v>
      </c>
      <c r="E5350" s="195" t="s">
        <v>10405</v>
      </c>
      <c r="F5350" s="182" t="s">
        <v>10406</v>
      </c>
      <c r="G5350" s="184">
        <f>'6. Staff time'!X363</f>
        <v>0</v>
      </c>
    </row>
    <row r="5351" spans="1:7" x14ac:dyDescent="0.3">
      <c r="A5351" s="181">
        <v>5350</v>
      </c>
      <c r="B5351" s="181" t="str">
        <f t="shared" si="107"/>
        <v>0-6.33-77</v>
      </c>
      <c r="C5351" s="182">
        <f>'1. General information'!$R$8</f>
        <v>0</v>
      </c>
      <c r="D5351" s="182" t="s">
        <v>445</v>
      </c>
      <c r="E5351" s="195" t="s">
        <v>10407</v>
      </c>
      <c r="F5351" s="182" t="s">
        <v>10408</v>
      </c>
      <c r="G5351" s="184">
        <f>'6. Staff time'!X364</f>
        <v>0</v>
      </c>
    </row>
    <row r="5352" spans="1:7" x14ac:dyDescent="0.3">
      <c r="A5352" s="181">
        <v>5351</v>
      </c>
      <c r="B5352" s="181" t="str">
        <f t="shared" si="107"/>
        <v>0-6.33-78</v>
      </c>
      <c r="C5352" s="182">
        <f>'1. General information'!$R$8</f>
        <v>0</v>
      </c>
      <c r="D5352" s="182" t="s">
        <v>445</v>
      </c>
      <c r="E5352" s="195" t="s">
        <v>10409</v>
      </c>
      <c r="F5352" s="182" t="s">
        <v>10410</v>
      </c>
      <c r="G5352" s="184">
        <f>'6. Staff time'!X365</f>
        <v>0</v>
      </c>
    </row>
    <row r="5353" spans="1:7" x14ac:dyDescent="0.3">
      <c r="A5353" s="181">
        <v>5352</v>
      </c>
      <c r="B5353" s="181" t="str">
        <f t="shared" si="107"/>
        <v>0-6.33-79</v>
      </c>
      <c r="C5353" s="182">
        <f>'1. General information'!$R$8</f>
        <v>0</v>
      </c>
      <c r="D5353" s="182" t="s">
        <v>445</v>
      </c>
      <c r="E5353" s="195" t="s">
        <v>10411</v>
      </c>
      <c r="F5353" s="182" t="s">
        <v>10412</v>
      </c>
      <c r="G5353" s="184">
        <f>'6. Staff time'!X366</f>
        <v>0</v>
      </c>
    </row>
    <row r="5354" spans="1:7" x14ac:dyDescent="0.3">
      <c r="A5354" s="181">
        <v>5353</v>
      </c>
      <c r="B5354" s="181" t="str">
        <f t="shared" si="107"/>
        <v>0-6.33-80</v>
      </c>
      <c r="C5354" s="182">
        <f>'1. General information'!$R$8</f>
        <v>0</v>
      </c>
      <c r="D5354" s="182" t="s">
        <v>445</v>
      </c>
      <c r="E5354" s="195" t="s">
        <v>10413</v>
      </c>
      <c r="F5354" s="182" t="s">
        <v>10414</v>
      </c>
      <c r="G5354" s="184">
        <f>'6. Staff time'!X367</f>
        <v>0</v>
      </c>
    </row>
    <row r="5355" spans="1:7" x14ac:dyDescent="0.3">
      <c r="A5355" s="181">
        <v>5354</v>
      </c>
      <c r="B5355" s="181" t="str">
        <f t="shared" si="107"/>
        <v>0-6.33-81</v>
      </c>
      <c r="C5355" s="182">
        <f>'1. General information'!$R$8</f>
        <v>0</v>
      </c>
      <c r="D5355" s="182" t="s">
        <v>445</v>
      </c>
      <c r="E5355" s="195" t="s">
        <v>10415</v>
      </c>
      <c r="F5355" s="182" t="s">
        <v>10416</v>
      </c>
      <c r="G5355" s="184">
        <f>'6. Staff time'!X368</f>
        <v>0</v>
      </c>
    </row>
    <row r="5356" spans="1:7" x14ac:dyDescent="0.3">
      <c r="A5356" s="181">
        <v>5355</v>
      </c>
      <c r="B5356" s="181" t="str">
        <f t="shared" si="107"/>
        <v>0-6.33-82</v>
      </c>
      <c r="C5356" s="182">
        <f>'1. General information'!$R$8</f>
        <v>0</v>
      </c>
      <c r="D5356" s="182" t="s">
        <v>445</v>
      </c>
      <c r="E5356" s="195" t="s">
        <v>10417</v>
      </c>
      <c r="F5356" s="182" t="s">
        <v>10418</v>
      </c>
      <c r="G5356" s="184">
        <f>'6. Staff time'!X369</f>
        <v>0</v>
      </c>
    </row>
    <row r="5357" spans="1:7" x14ac:dyDescent="0.3">
      <c r="A5357" s="181">
        <v>5356</v>
      </c>
      <c r="B5357" s="181" t="str">
        <f t="shared" si="107"/>
        <v>0-6.33-83</v>
      </c>
      <c r="C5357" s="182">
        <f>'1. General information'!$R$8</f>
        <v>0</v>
      </c>
      <c r="D5357" s="182" t="s">
        <v>445</v>
      </c>
      <c r="E5357" s="195" t="s">
        <v>10419</v>
      </c>
      <c r="F5357" s="182" t="s">
        <v>10420</v>
      </c>
      <c r="G5357" s="184">
        <f>'6. Staff time'!X370</f>
        <v>0</v>
      </c>
    </row>
    <row r="5358" spans="1:7" x14ac:dyDescent="0.3">
      <c r="A5358" s="181">
        <v>5357</v>
      </c>
      <c r="B5358" s="181" t="str">
        <f t="shared" si="107"/>
        <v>0-6.33-84</v>
      </c>
      <c r="C5358" s="182">
        <f>'1. General information'!$R$8</f>
        <v>0</v>
      </c>
      <c r="D5358" s="182" t="s">
        <v>445</v>
      </c>
      <c r="E5358" s="195" t="s">
        <v>10421</v>
      </c>
      <c r="F5358" s="182" t="s">
        <v>10422</v>
      </c>
      <c r="G5358" s="184">
        <f>'6. Staff time'!X371</f>
        <v>0</v>
      </c>
    </row>
    <row r="5359" spans="1:7" x14ac:dyDescent="0.3">
      <c r="A5359" s="181">
        <v>5358</v>
      </c>
      <c r="B5359" s="181" t="str">
        <f t="shared" si="107"/>
        <v>0-6.33-85</v>
      </c>
      <c r="C5359" s="182">
        <f>'1. General information'!$R$8</f>
        <v>0</v>
      </c>
      <c r="D5359" s="182" t="s">
        <v>445</v>
      </c>
      <c r="E5359" s="195" t="s">
        <v>10423</v>
      </c>
      <c r="F5359" s="182" t="s">
        <v>10424</v>
      </c>
      <c r="G5359" s="184">
        <f>'6. Staff time'!X372</f>
        <v>0</v>
      </c>
    </row>
    <row r="5360" spans="1:7" x14ac:dyDescent="0.3">
      <c r="A5360" s="181">
        <v>5359</v>
      </c>
      <c r="B5360" s="181" t="str">
        <f t="shared" si="107"/>
        <v>0-6.33-86</v>
      </c>
      <c r="C5360" s="182">
        <f>'1. General information'!$R$8</f>
        <v>0</v>
      </c>
      <c r="D5360" s="182" t="s">
        <v>445</v>
      </c>
      <c r="E5360" s="195" t="s">
        <v>10425</v>
      </c>
      <c r="F5360" s="182" t="s">
        <v>10426</v>
      </c>
      <c r="G5360" s="184">
        <f>'6. Staff time'!X373</f>
        <v>0</v>
      </c>
    </row>
    <row r="5361" spans="1:7" x14ac:dyDescent="0.3">
      <c r="A5361" s="181">
        <v>5360</v>
      </c>
      <c r="B5361" s="181" t="str">
        <f t="shared" si="107"/>
        <v>0-6.33-87</v>
      </c>
      <c r="C5361" s="182">
        <f>'1. General information'!$R$8</f>
        <v>0</v>
      </c>
      <c r="D5361" s="182" t="s">
        <v>445</v>
      </c>
      <c r="E5361" s="195" t="s">
        <v>10427</v>
      </c>
      <c r="F5361" s="182" t="s">
        <v>10428</v>
      </c>
      <c r="G5361" s="184">
        <f>'6. Staff time'!X374</f>
        <v>0</v>
      </c>
    </row>
    <row r="5362" spans="1:7" x14ac:dyDescent="0.3">
      <c r="A5362" s="181">
        <v>5361</v>
      </c>
      <c r="B5362" s="181" t="str">
        <f t="shared" si="107"/>
        <v>0-6.33-88</v>
      </c>
      <c r="C5362" s="182">
        <f>'1. General information'!$R$8</f>
        <v>0</v>
      </c>
      <c r="D5362" s="182" t="s">
        <v>445</v>
      </c>
      <c r="E5362" s="195" t="s">
        <v>10429</v>
      </c>
      <c r="F5362" s="182" t="s">
        <v>10430</v>
      </c>
      <c r="G5362" s="184">
        <f>'6. Staff time'!X375</f>
        <v>0</v>
      </c>
    </row>
    <row r="5363" spans="1:7" x14ac:dyDescent="0.3">
      <c r="A5363" s="181">
        <v>5362</v>
      </c>
      <c r="B5363" s="181" t="str">
        <f t="shared" si="107"/>
        <v>0-6.33-89</v>
      </c>
      <c r="C5363" s="182">
        <f>'1. General information'!$R$8</f>
        <v>0</v>
      </c>
      <c r="D5363" s="182" t="s">
        <v>445</v>
      </c>
      <c r="E5363" s="195" t="s">
        <v>10431</v>
      </c>
      <c r="F5363" s="182" t="s">
        <v>10432</v>
      </c>
      <c r="G5363" s="184">
        <f>'6. Staff time'!X376</f>
        <v>0</v>
      </c>
    </row>
    <row r="5364" spans="1:7" x14ac:dyDescent="0.3">
      <c r="A5364" s="181">
        <v>5363</v>
      </c>
      <c r="B5364" s="181" t="str">
        <f t="shared" ref="B5364:B5427" si="108">CONCATENATE(LEFT(C5364,2),"-",E5364)</f>
        <v>0-6.33-90</v>
      </c>
      <c r="C5364" s="182">
        <f>'1. General information'!$R$8</f>
        <v>0</v>
      </c>
      <c r="D5364" s="182" t="s">
        <v>445</v>
      </c>
      <c r="E5364" s="195" t="s">
        <v>10433</v>
      </c>
      <c r="F5364" s="182" t="s">
        <v>10434</v>
      </c>
      <c r="G5364" s="184">
        <f>'6. Staff time'!X377</f>
        <v>0</v>
      </c>
    </row>
    <row r="5365" spans="1:7" x14ac:dyDescent="0.3">
      <c r="A5365" s="181">
        <v>5364</v>
      </c>
      <c r="B5365" s="181" t="str">
        <f t="shared" si="108"/>
        <v>0-6.33-91</v>
      </c>
      <c r="C5365" s="182">
        <f>'1. General information'!$R$8</f>
        <v>0</v>
      </c>
      <c r="D5365" s="182" t="s">
        <v>445</v>
      </c>
      <c r="E5365" s="195" t="s">
        <v>10435</v>
      </c>
      <c r="F5365" s="182" t="s">
        <v>10436</v>
      </c>
      <c r="G5365" s="184">
        <f>'6. Staff time'!X378</f>
        <v>0</v>
      </c>
    </row>
    <row r="5366" spans="1:7" x14ac:dyDescent="0.3">
      <c r="A5366" s="181">
        <v>5365</v>
      </c>
      <c r="B5366" s="181" t="str">
        <f t="shared" si="108"/>
        <v>0-6.33-92</v>
      </c>
      <c r="C5366" s="182">
        <f>'1. General information'!$R$8</f>
        <v>0</v>
      </c>
      <c r="D5366" s="182" t="s">
        <v>445</v>
      </c>
      <c r="E5366" s="195" t="s">
        <v>10437</v>
      </c>
      <c r="F5366" s="182" t="s">
        <v>10438</v>
      </c>
      <c r="G5366" s="184">
        <f>'6. Staff time'!X379</f>
        <v>0</v>
      </c>
    </row>
    <row r="5367" spans="1:7" x14ac:dyDescent="0.3">
      <c r="A5367" s="181">
        <v>5366</v>
      </c>
      <c r="B5367" s="181" t="str">
        <f t="shared" si="108"/>
        <v>0-6.33-93</v>
      </c>
      <c r="C5367" s="182">
        <f>'1. General information'!$R$8</f>
        <v>0</v>
      </c>
      <c r="D5367" s="182" t="s">
        <v>445</v>
      </c>
      <c r="E5367" s="195" t="s">
        <v>10439</v>
      </c>
      <c r="F5367" s="182" t="s">
        <v>10440</v>
      </c>
      <c r="G5367" s="184">
        <f>'6. Staff time'!X380</f>
        <v>0</v>
      </c>
    </row>
    <row r="5368" spans="1:7" x14ac:dyDescent="0.3">
      <c r="A5368" s="181">
        <v>5367</v>
      </c>
      <c r="B5368" s="181" t="str">
        <f t="shared" si="108"/>
        <v>0-6.33-94</v>
      </c>
      <c r="C5368" s="182">
        <f>'1. General information'!$R$8</f>
        <v>0</v>
      </c>
      <c r="D5368" s="182" t="s">
        <v>445</v>
      </c>
      <c r="E5368" s="195" t="s">
        <v>10441</v>
      </c>
      <c r="F5368" s="182" t="s">
        <v>10442</v>
      </c>
      <c r="G5368" s="184">
        <f>'6. Staff time'!X381</f>
        <v>0</v>
      </c>
    </row>
    <row r="5369" spans="1:7" x14ac:dyDescent="0.3">
      <c r="A5369" s="181">
        <v>5368</v>
      </c>
      <c r="B5369" s="181" t="str">
        <f t="shared" si="108"/>
        <v>0-6.33-95</v>
      </c>
      <c r="C5369" s="182">
        <f>'1. General information'!$R$8</f>
        <v>0</v>
      </c>
      <c r="D5369" s="182" t="s">
        <v>445</v>
      </c>
      <c r="E5369" s="195" t="s">
        <v>10443</v>
      </c>
      <c r="F5369" s="182" t="s">
        <v>10444</v>
      </c>
      <c r="G5369" s="184">
        <f>'6. Staff time'!X382</f>
        <v>0</v>
      </c>
    </row>
    <row r="5370" spans="1:7" x14ac:dyDescent="0.3">
      <c r="A5370" s="181">
        <v>5369</v>
      </c>
      <c r="B5370" s="181" t="str">
        <f t="shared" si="108"/>
        <v>0-6.33-96</v>
      </c>
      <c r="C5370" s="182">
        <f>'1. General information'!$R$8</f>
        <v>0</v>
      </c>
      <c r="D5370" s="182" t="s">
        <v>445</v>
      </c>
      <c r="E5370" s="195" t="s">
        <v>10445</v>
      </c>
      <c r="F5370" s="182" t="s">
        <v>10446</v>
      </c>
      <c r="G5370" s="184">
        <f>'6. Staff time'!X383</f>
        <v>0</v>
      </c>
    </row>
    <row r="5371" spans="1:7" x14ac:dyDescent="0.3">
      <c r="A5371" s="181">
        <v>5370</v>
      </c>
      <c r="B5371" s="181" t="str">
        <f t="shared" si="108"/>
        <v>0-6.33-97</v>
      </c>
      <c r="C5371" s="182">
        <f>'1. General information'!$R$8</f>
        <v>0</v>
      </c>
      <c r="D5371" s="182" t="s">
        <v>445</v>
      </c>
      <c r="E5371" s="195" t="s">
        <v>10447</v>
      </c>
      <c r="F5371" s="182" t="s">
        <v>10448</v>
      </c>
      <c r="G5371" s="184">
        <f>'6. Staff time'!X384</f>
        <v>0</v>
      </c>
    </row>
    <row r="5372" spans="1:7" x14ac:dyDescent="0.3">
      <c r="A5372" s="181">
        <v>5371</v>
      </c>
      <c r="B5372" s="181" t="str">
        <f t="shared" si="108"/>
        <v>0-6.33-98</v>
      </c>
      <c r="C5372" s="182">
        <f>'1. General information'!$R$8</f>
        <v>0</v>
      </c>
      <c r="D5372" s="182" t="s">
        <v>445</v>
      </c>
      <c r="E5372" s="195" t="s">
        <v>10449</v>
      </c>
      <c r="F5372" s="182" t="s">
        <v>10450</v>
      </c>
      <c r="G5372" s="184">
        <f>'6. Staff time'!X385</f>
        <v>0</v>
      </c>
    </row>
    <row r="5373" spans="1:7" x14ac:dyDescent="0.3">
      <c r="A5373" s="181">
        <v>5372</v>
      </c>
      <c r="B5373" s="181" t="str">
        <f t="shared" si="108"/>
        <v>0-6.33-99</v>
      </c>
      <c r="C5373" s="182">
        <f>'1. General information'!$R$8</f>
        <v>0</v>
      </c>
      <c r="D5373" s="182" t="s">
        <v>445</v>
      </c>
      <c r="E5373" s="195" t="s">
        <v>10451</v>
      </c>
      <c r="F5373" s="182" t="s">
        <v>10452</v>
      </c>
      <c r="G5373" s="184">
        <f>'6. Staff time'!X386</f>
        <v>0</v>
      </c>
    </row>
    <row r="5374" spans="1:7" x14ac:dyDescent="0.3">
      <c r="A5374" s="181">
        <v>5373</v>
      </c>
      <c r="B5374" s="181" t="str">
        <f t="shared" si="108"/>
        <v>0-6.33-100</v>
      </c>
      <c r="C5374" s="182">
        <f>'1. General information'!$R$8</f>
        <v>0</v>
      </c>
      <c r="D5374" s="182" t="s">
        <v>445</v>
      </c>
      <c r="E5374" s="195" t="s">
        <v>10453</v>
      </c>
      <c r="F5374" s="182" t="s">
        <v>10454</v>
      </c>
      <c r="G5374" s="184">
        <f>'6. Staff time'!X387</f>
        <v>0</v>
      </c>
    </row>
    <row r="5375" spans="1:7" x14ac:dyDescent="0.3">
      <c r="A5375" s="181">
        <v>5374</v>
      </c>
      <c r="B5375" s="181" t="str">
        <f t="shared" si="108"/>
        <v>0-6.33-101</v>
      </c>
      <c r="C5375" s="182">
        <f>'1. General information'!$R$8</f>
        <v>0</v>
      </c>
      <c r="D5375" s="182" t="s">
        <v>445</v>
      </c>
      <c r="E5375" s="195" t="s">
        <v>10455</v>
      </c>
      <c r="F5375" s="182" t="s">
        <v>10456</v>
      </c>
      <c r="G5375" s="184">
        <f>'6. Staff time'!X388</f>
        <v>0</v>
      </c>
    </row>
    <row r="5376" spans="1:7" x14ac:dyDescent="0.3">
      <c r="A5376" s="181">
        <v>5375</v>
      </c>
      <c r="B5376" s="181" t="str">
        <f t="shared" si="108"/>
        <v>0-6.33-102</v>
      </c>
      <c r="C5376" s="182">
        <f>'1. General information'!$R$8</f>
        <v>0</v>
      </c>
      <c r="D5376" s="182" t="s">
        <v>445</v>
      </c>
      <c r="E5376" s="195" t="s">
        <v>10457</v>
      </c>
      <c r="F5376" s="182" t="s">
        <v>10458</v>
      </c>
      <c r="G5376" s="184">
        <f>'6. Staff time'!X389</f>
        <v>0</v>
      </c>
    </row>
    <row r="5377" spans="1:7" x14ac:dyDescent="0.3">
      <c r="A5377" s="181">
        <v>5376</v>
      </c>
      <c r="B5377" s="181" t="str">
        <f t="shared" si="108"/>
        <v>0-6.33-103</v>
      </c>
      <c r="C5377" s="182">
        <f>'1. General information'!$R$8</f>
        <v>0</v>
      </c>
      <c r="D5377" s="182" t="s">
        <v>445</v>
      </c>
      <c r="E5377" s="195" t="s">
        <v>10459</v>
      </c>
      <c r="F5377" s="182" t="s">
        <v>10460</v>
      </c>
      <c r="G5377" s="184">
        <f>'6. Staff time'!X390</f>
        <v>0</v>
      </c>
    </row>
    <row r="5378" spans="1:7" x14ac:dyDescent="0.3">
      <c r="A5378" s="181">
        <v>5377</v>
      </c>
      <c r="B5378" s="181" t="str">
        <f t="shared" si="108"/>
        <v>0-6.33-104</v>
      </c>
      <c r="C5378" s="182">
        <f>'1. General information'!$R$8</f>
        <v>0</v>
      </c>
      <c r="D5378" s="182" t="s">
        <v>445</v>
      </c>
      <c r="E5378" s="195" t="s">
        <v>10461</v>
      </c>
      <c r="F5378" s="182" t="s">
        <v>10462</v>
      </c>
      <c r="G5378" s="184">
        <f>'6. Staff time'!X391</f>
        <v>0</v>
      </c>
    </row>
    <row r="5379" spans="1:7" x14ac:dyDescent="0.3">
      <c r="A5379" s="181">
        <v>5378</v>
      </c>
      <c r="B5379" s="181" t="str">
        <f t="shared" si="108"/>
        <v>0-6.33-105</v>
      </c>
      <c r="C5379" s="182">
        <f>'1. General information'!$R$8</f>
        <v>0</v>
      </c>
      <c r="D5379" s="182" t="s">
        <v>445</v>
      </c>
      <c r="E5379" s="195" t="s">
        <v>10463</v>
      </c>
      <c r="F5379" s="182" t="s">
        <v>10464</v>
      </c>
      <c r="G5379" s="184">
        <f>'6. Staff time'!X392</f>
        <v>0</v>
      </c>
    </row>
    <row r="5380" spans="1:7" x14ac:dyDescent="0.3">
      <c r="A5380" s="181">
        <v>5379</v>
      </c>
      <c r="B5380" s="181" t="str">
        <f t="shared" si="108"/>
        <v>0-6.33-106</v>
      </c>
      <c r="C5380" s="182">
        <f>'1. General information'!$R$8</f>
        <v>0</v>
      </c>
      <c r="D5380" s="182" t="s">
        <v>445</v>
      </c>
      <c r="E5380" s="195" t="s">
        <v>10465</v>
      </c>
      <c r="F5380" s="182" t="s">
        <v>10466</v>
      </c>
      <c r="G5380" s="184">
        <f>'6. Staff time'!X393</f>
        <v>0</v>
      </c>
    </row>
    <row r="5381" spans="1:7" x14ac:dyDescent="0.3">
      <c r="A5381" s="181">
        <v>5380</v>
      </c>
      <c r="B5381" s="181" t="str">
        <f t="shared" si="108"/>
        <v>0-6.33-107</v>
      </c>
      <c r="C5381" s="182">
        <f>'1. General information'!$R$8</f>
        <v>0</v>
      </c>
      <c r="D5381" s="182" t="s">
        <v>445</v>
      </c>
      <c r="E5381" s="195" t="s">
        <v>10467</v>
      </c>
      <c r="F5381" s="182" t="s">
        <v>10468</v>
      </c>
      <c r="G5381" s="184">
        <f>'6. Staff time'!X394</f>
        <v>0</v>
      </c>
    </row>
    <row r="5382" spans="1:7" x14ac:dyDescent="0.3">
      <c r="A5382" s="181">
        <v>5381</v>
      </c>
      <c r="B5382" s="181" t="str">
        <f t="shared" si="108"/>
        <v>0-6.33-108</v>
      </c>
      <c r="C5382" s="182">
        <f>'1. General information'!$R$8</f>
        <v>0</v>
      </c>
      <c r="D5382" s="182" t="s">
        <v>445</v>
      </c>
      <c r="E5382" s="195" t="s">
        <v>10469</v>
      </c>
      <c r="F5382" s="182" t="s">
        <v>10470</v>
      </c>
      <c r="G5382" s="184">
        <f>'6. Staff time'!X395</f>
        <v>0</v>
      </c>
    </row>
    <row r="5383" spans="1:7" x14ac:dyDescent="0.3">
      <c r="A5383" s="181">
        <v>5382</v>
      </c>
      <c r="B5383" s="181" t="str">
        <f t="shared" si="108"/>
        <v>0-6.33-109</v>
      </c>
      <c r="C5383" s="182">
        <f>'1. General information'!$R$8</f>
        <v>0</v>
      </c>
      <c r="D5383" s="182" t="s">
        <v>445</v>
      </c>
      <c r="E5383" s="195" t="s">
        <v>10471</v>
      </c>
      <c r="F5383" s="182" t="s">
        <v>10472</v>
      </c>
      <c r="G5383" s="184">
        <f>'6. Staff time'!X396</f>
        <v>0</v>
      </c>
    </row>
    <row r="5384" spans="1:7" x14ac:dyDescent="0.3">
      <c r="A5384" s="181">
        <v>5383</v>
      </c>
      <c r="B5384" s="181" t="str">
        <f t="shared" si="108"/>
        <v>0-6.33-110</v>
      </c>
      <c r="C5384" s="182">
        <f>'1. General information'!$R$8</f>
        <v>0</v>
      </c>
      <c r="D5384" s="182" t="s">
        <v>445</v>
      </c>
      <c r="E5384" s="195" t="s">
        <v>10473</v>
      </c>
      <c r="F5384" s="182" t="s">
        <v>10474</v>
      </c>
      <c r="G5384" s="184">
        <f>'6. Staff time'!X397</f>
        <v>0</v>
      </c>
    </row>
    <row r="5385" spans="1:7" x14ac:dyDescent="0.3">
      <c r="A5385" s="181">
        <v>5384</v>
      </c>
      <c r="B5385" s="181" t="str">
        <f t="shared" si="108"/>
        <v>0-6.33-111</v>
      </c>
      <c r="C5385" s="182">
        <f>'1. General information'!$R$8</f>
        <v>0</v>
      </c>
      <c r="D5385" s="182" t="s">
        <v>445</v>
      </c>
      <c r="E5385" s="195" t="s">
        <v>10475</v>
      </c>
      <c r="F5385" s="182" t="s">
        <v>10476</v>
      </c>
      <c r="G5385" s="184">
        <f>'6. Staff time'!X398</f>
        <v>0</v>
      </c>
    </row>
    <row r="5386" spans="1:7" x14ac:dyDescent="0.3">
      <c r="A5386" s="181">
        <v>5385</v>
      </c>
      <c r="B5386" s="181" t="str">
        <f t="shared" si="108"/>
        <v>0-6.33-112</v>
      </c>
      <c r="C5386" s="182">
        <f>'1. General information'!$R$8</f>
        <v>0</v>
      </c>
      <c r="D5386" s="182" t="s">
        <v>445</v>
      </c>
      <c r="E5386" s="195" t="s">
        <v>10477</v>
      </c>
      <c r="F5386" s="182" t="s">
        <v>10478</v>
      </c>
      <c r="G5386" s="184">
        <f>'6. Staff time'!X399</f>
        <v>0</v>
      </c>
    </row>
    <row r="5387" spans="1:7" x14ac:dyDescent="0.3">
      <c r="A5387" s="181">
        <v>5386</v>
      </c>
      <c r="B5387" s="181" t="str">
        <f t="shared" si="108"/>
        <v>0-6.33-113</v>
      </c>
      <c r="C5387" s="182">
        <f>'1. General information'!$R$8</f>
        <v>0</v>
      </c>
      <c r="D5387" s="182" t="s">
        <v>445</v>
      </c>
      <c r="E5387" s="195" t="s">
        <v>10479</v>
      </c>
      <c r="F5387" s="182" t="s">
        <v>10480</v>
      </c>
      <c r="G5387" s="184">
        <f>'6. Staff time'!X400</f>
        <v>0</v>
      </c>
    </row>
    <row r="5388" spans="1:7" x14ac:dyDescent="0.3">
      <c r="A5388" s="181">
        <v>5387</v>
      </c>
      <c r="B5388" s="181" t="str">
        <f t="shared" si="108"/>
        <v>0-6.33-114</v>
      </c>
      <c r="C5388" s="182">
        <f>'1. General information'!$R$8</f>
        <v>0</v>
      </c>
      <c r="D5388" s="182" t="s">
        <v>445</v>
      </c>
      <c r="E5388" s="195" t="s">
        <v>10481</v>
      </c>
      <c r="F5388" s="182" t="s">
        <v>10482</v>
      </c>
      <c r="G5388" s="184">
        <f>'6. Staff time'!X401</f>
        <v>0</v>
      </c>
    </row>
    <row r="5389" spans="1:7" x14ac:dyDescent="0.3">
      <c r="A5389" s="181">
        <v>5388</v>
      </c>
      <c r="B5389" s="181" t="str">
        <f t="shared" si="108"/>
        <v>0-6.33-115</v>
      </c>
      <c r="C5389" s="182">
        <f>'1. General information'!$R$8</f>
        <v>0</v>
      </c>
      <c r="D5389" s="182" t="s">
        <v>445</v>
      </c>
      <c r="E5389" s="195" t="s">
        <v>10483</v>
      </c>
      <c r="F5389" s="182" t="s">
        <v>10484</v>
      </c>
      <c r="G5389" s="184">
        <f>'6. Staff time'!X402</f>
        <v>0</v>
      </c>
    </row>
    <row r="5390" spans="1:7" x14ac:dyDescent="0.3">
      <c r="A5390" s="181">
        <v>5389</v>
      </c>
      <c r="B5390" s="181" t="str">
        <f t="shared" si="108"/>
        <v>0-6.33-116</v>
      </c>
      <c r="C5390" s="182">
        <f>'1. General information'!$R$8</f>
        <v>0</v>
      </c>
      <c r="D5390" s="182" t="s">
        <v>445</v>
      </c>
      <c r="E5390" s="195" t="s">
        <v>10485</v>
      </c>
      <c r="F5390" s="182" t="s">
        <v>10486</v>
      </c>
      <c r="G5390" s="184">
        <f>'6. Staff time'!X403</f>
        <v>0</v>
      </c>
    </row>
    <row r="5391" spans="1:7" x14ac:dyDescent="0.3">
      <c r="A5391" s="181">
        <v>5390</v>
      </c>
      <c r="B5391" s="181" t="str">
        <f t="shared" si="108"/>
        <v>0-6.33-117</v>
      </c>
      <c r="C5391" s="182">
        <f>'1. General information'!$R$8</f>
        <v>0</v>
      </c>
      <c r="D5391" s="182" t="s">
        <v>445</v>
      </c>
      <c r="E5391" s="195" t="s">
        <v>10487</v>
      </c>
      <c r="F5391" s="182" t="s">
        <v>10488</v>
      </c>
      <c r="G5391" s="184">
        <f>'6. Staff time'!X404</f>
        <v>0</v>
      </c>
    </row>
    <row r="5392" spans="1:7" x14ac:dyDescent="0.3">
      <c r="A5392" s="181">
        <v>5391</v>
      </c>
      <c r="B5392" s="181" t="str">
        <f t="shared" si="108"/>
        <v>0-6.33-118</v>
      </c>
      <c r="C5392" s="182">
        <f>'1. General information'!$R$8</f>
        <v>0</v>
      </c>
      <c r="D5392" s="182" t="s">
        <v>445</v>
      </c>
      <c r="E5392" s="195" t="s">
        <v>10489</v>
      </c>
      <c r="F5392" s="182" t="s">
        <v>10490</v>
      </c>
      <c r="G5392" s="184">
        <f>'6. Staff time'!X405</f>
        <v>0</v>
      </c>
    </row>
    <row r="5393" spans="1:7" x14ac:dyDescent="0.3">
      <c r="A5393" s="181">
        <v>5392</v>
      </c>
      <c r="B5393" s="181" t="str">
        <f t="shared" si="108"/>
        <v>0-6.33-119</v>
      </c>
      <c r="C5393" s="182">
        <f>'1. General information'!$R$8</f>
        <v>0</v>
      </c>
      <c r="D5393" s="182" t="s">
        <v>445</v>
      </c>
      <c r="E5393" s="195" t="s">
        <v>10491</v>
      </c>
      <c r="F5393" s="182" t="s">
        <v>10492</v>
      </c>
      <c r="G5393" s="184">
        <f>'6. Staff time'!X406</f>
        <v>0</v>
      </c>
    </row>
    <row r="5394" spans="1:7" x14ac:dyDescent="0.3">
      <c r="A5394" s="181">
        <v>5393</v>
      </c>
      <c r="B5394" s="181" t="str">
        <f t="shared" si="108"/>
        <v>0-6.33-120</v>
      </c>
      <c r="C5394" s="182">
        <f>'1. General information'!$R$8</f>
        <v>0</v>
      </c>
      <c r="D5394" s="182" t="s">
        <v>445</v>
      </c>
      <c r="E5394" s="195" t="s">
        <v>10493</v>
      </c>
      <c r="F5394" s="182" t="s">
        <v>10494</v>
      </c>
      <c r="G5394" s="184">
        <f>'6. Staff time'!X407</f>
        <v>0</v>
      </c>
    </row>
    <row r="5395" spans="1:7" x14ac:dyDescent="0.3">
      <c r="A5395" s="181">
        <v>5394</v>
      </c>
      <c r="B5395" s="181" t="str">
        <f t="shared" si="108"/>
        <v>0-6.33-121</v>
      </c>
      <c r="C5395" s="182">
        <f>'1. General information'!$R$8</f>
        <v>0</v>
      </c>
      <c r="D5395" s="182" t="s">
        <v>445</v>
      </c>
      <c r="E5395" s="195" t="s">
        <v>10495</v>
      </c>
      <c r="F5395" s="182" t="s">
        <v>10496</v>
      </c>
      <c r="G5395" s="184">
        <f>'6. Staff time'!X408</f>
        <v>0</v>
      </c>
    </row>
    <row r="5396" spans="1:7" x14ac:dyDescent="0.3">
      <c r="A5396" s="181">
        <v>5395</v>
      </c>
      <c r="B5396" s="181" t="str">
        <f t="shared" si="108"/>
        <v>0-6.33-122</v>
      </c>
      <c r="C5396" s="182">
        <f>'1. General information'!$R$8</f>
        <v>0</v>
      </c>
      <c r="D5396" s="182" t="s">
        <v>445</v>
      </c>
      <c r="E5396" s="195" t="s">
        <v>10497</v>
      </c>
      <c r="F5396" s="182" t="s">
        <v>10498</v>
      </c>
      <c r="G5396" s="184">
        <f>'6. Staff time'!X409</f>
        <v>0</v>
      </c>
    </row>
    <row r="5397" spans="1:7" x14ac:dyDescent="0.3">
      <c r="A5397" s="181">
        <v>5396</v>
      </c>
      <c r="B5397" s="181" t="str">
        <f t="shared" si="108"/>
        <v>0-6.33-123</v>
      </c>
      <c r="C5397" s="182">
        <f>'1. General information'!$R$8</f>
        <v>0</v>
      </c>
      <c r="D5397" s="182" t="s">
        <v>445</v>
      </c>
      <c r="E5397" s="195" t="s">
        <v>10499</v>
      </c>
      <c r="F5397" s="182" t="s">
        <v>10500</v>
      </c>
      <c r="G5397" s="184">
        <f>'6. Staff time'!X410</f>
        <v>0</v>
      </c>
    </row>
    <row r="5398" spans="1:7" x14ac:dyDescent="0.3">
      <c r="A5398" s="181">
        <v>5397</v>
      </c>
      <c r="B5398" s="181" t="str">
        <f t="shared" si="108"/>
        <v>0-6.33-124</v>
      </c>
      <c r="C5398" s="182">
        <f>'1. General information'!$R$8</f>
        <v>0</v>
      </c>
      <c r="D5398" s="182" t="s">
        <v>445</v>
      </c>
      <c r="E5398" s="195" t="s">
        <v>10501</v>
      </c>
      <c r="F5398" s="182" t="s">
        <v>10502</v>
      </c>
      <c r="G5398" s="184">
        <f>'6. Staff time'!X411</f>
        <v>0</v>
      </c>
    </row>
    <row r="5399" spans="1:7" x14ac:dyDescent="0.3">
      <c r="A5399" s="181">
        <v>5398</v>
      </c>
      <c r="B5399" s="181" t="str">
        <f t="shared" si="108"/>
        <v>0-6.33-125</v>
      </c>
      <c r="C5399" s="182">
        <f>'1. General information'!$R$8</f>
        <v>0</v>
      </c>
      <c r="D5399" s="182" t="s">
        <v>445</v>
      </c>
      <c r="E5399" s="195" t="s">
        <v>10503</v>
      </c>
      <c r="F5399" s="182" t="s">
        <v>10504</v>
      </c>
      <c r="G5399" s="184">
        <f>'6. Staff time'!X412</f>
        <v>0</v>
      </c>
    </row>
    <row r="5400" spans="1:7" x14ac:dyDescent="0.3">
      <c r="A5400" s="181">
        <v>5399</v>
      </c>
      <c r="B5400" s="181" t="str">
        <f t="shared" si="108"/>
        <v>0-6.33-126</v>
      </c>
      <c r="C5400" s="182">
        <f>'1. General information'!$R$8</f>
        <v>0</v>
      </c>
      <c r="D5400" s="182" t="s">
        <v>445</v>
      </c>
      <c r="E5400" s="195" t="s">
        <v>10505</v>
      </c>
      <c r="F5400" s="182" t="s">
        <v>10506</v>
      </c>
      <c r="G5400" s="184">
        <f>'6. Staff time'!X413</f>
        <v>0</v>
      </c>
    </row>
    <row r="5401" spans="1:7" x14ac:dyDescent="0.3">
      <c r="A5401" s="181">
        <v>5400</v>
      </c>
      <c r="B5401" s="181" t="str">
        <f t="shared" si="108"/>
        <v>0-6.33-127</v>
      </c>
      <c r="C5401" s="182">
        <f>'1. General information'!$R$8</f>
        <v>0</v>
      </c>
      <c r="D5401" s="182" t="s">
        <v>445</v>
      </c>
      <c r="E5401" s="195" t="s">
        <v>10507</v>
      </c>
      <c r="F5401" s="182" t="s">
        <v>10508</v>
      </c>
      <c r="G5401" s="184">
        <f>'6. Staff time'!X414</f>
        <v>0</v>
      </c>
    </row>
    <row r="5402" spans="1:7" x14ac:dyDescent="0.3">
      <c r="A5402" s="181">
        <v>5401</v>
      </c>
      <c r="B5402" s="181" t="str">
        <f t="shared" si="108"/>
        <v>0-6.33-128</v>
      </c>
      <c r="C5402" s="182">
        <f>'1. General information'!$R$8</f>
        <v>0</v>
      </c>
      <c r="D5402" s="182" t="s">
        <v>445</v>
      </c>
      <c r="E5402" s="195" t="s">
        <v>10509</v>
      </c>
      <c r="F5402" s="182" t="s">
        <v>10510</v>
      </c>
      <c r="G5402" s="184">
        <f>'6. Staff time'!X415</f>
        <v>0</v>
      </c>
    </row>
    <row r="5403" spans="1:7" x14ac:dyDescent="0.3">
      <c r="A5403" s="181">
        <v>5402</v>
      </c>
      <c r="B5403" s="181" t="str">
        <f t="shared" si="108"/>
        <v>0-6.33-129</v>
      </c>
      <c r="C5403" s="182">
        <f>'1. General information'!$R$8</f>
        <v>0</v>
      </c>
      <c r="D5403" s="182" t="s">
        <v>445</v>
      </c>
      <c r="E5403" s="195" t="s">
        <v>10511</v>
      </c>
      <c r="F5403" s="182" t="s">
        <v>10512</v>
      </c>
      <c r="G5403" s="184">
        <f>'6. Staff time'!X416</f>
        <v>0</v>
      </c>
    </row>
    <row r="5404" spans="1:7" x14ac:dyDescent="0.3">
      <c r="A5404" s="181">
        <v>5403</v>
      </c>
      <c r="B5404" s="181" t="str">
        <f t="shared" si="108"/>
        <v>0-6.33-130</v>
      </c>
      <c r="C5404" s="182">
        <f>'1. General information'!$R$8</f>
        <v>0</v>
      </c>
      <c r="D5404" s="182" t="s">
        <v>445</v>
      </c>
      <c r="E5404" s="195" t="s">
        <v>10513</v>
      </c>
      <c r="F5404" s="182" t="s">
        <v>10514</v>
      </c>
      <c r="G5404" s="184">
        <f>'6. Staff time'!X417</f>
        <v>0</v>
      </c>
    </row>
    <row r="5405" spans="1:7" x14ac:dyDescent="0.3">
      <c r="A5405" s="181">
        <v>5404</v>
      </c>
      <c r="B5405" s="181" t="str">
        <f t="shared" si="108"/>
        <v>0-6.34-1</v>
      </c>
      <c r="C5405" s="182">
        <f>'1. General information'!$R$8</f>
        <v>0</v>
      </c>
      <c r="D5405" s="182" t="s">
        <v>445</v>
      </c>
      <c r="E5405" s="195" t="s">
        <v>10515</v>
      </c>
      <c r="F5405" s="182" t="s">
        <v>10516</v>
      </c>
      <c r="G5405" s="184">
        <f>'6. Staff time'!Z288</f>
        <v>0</v>
      </c>
    </row>
    <row r="5406" spans="1:7" x14ac:dyDescent="0.3">
      <c r="A5406" s="181">
        <v>5405</v>
      </c>
      <c r="B5406" s="181" t="str">
        <f t="shared" si="108"/>
        <v>0-6.34-2</v>
      </c>
      <c r="C5406" s="182">
        <f>'1. General information'!$R$8</f>
        <v>0</v>
      </c>
      <c r="D5406" s="182" t="s">
        <v>445</v>
      </c>
      <c r="E5406" s="195" t="s">
        <v>10517</v>
      </c>
      <c r="F5406" s="182" t="s">
        <v>10518</v>
      </c>
      <c r="G5406" s="184">
        <f>'6. Staff time'!Z289</f>
        <v>0</v>
      </c>
    </row>
    <row r="5407" spans="1:7" x14ac:dyDescent="0.3">
      <c r="A5407" s="181">
        <v>5406</v>
      </c>
      <c r="B5407" s="181" t="str">
        <f t="shared" si="108"/>
        <v>0-6.34-3</v>
      </c>
      <c r="C5407" s="182">
        <f>'1. General information'!$R$8</f>
        <v>0</v>
      </c>
      <c r="D5407" s="182" t="s">
        <v>445</v>
      </c>
      <c r="E5407" s="195" t="s">
        <v>10519</v>
      </c>
      <c r="F5407" s="182" t="s">
        <v>10520</v>
      </c>
      <c r="G5407" s="184">
        <f>'6. Staff time'!Z290</f>
        <v>0</v>
      </c>
    </row>
    <row r="5408" spans="1:7" x14ac:dyDescent="0.3">
      <c r="A5408" s="181">
        <v>5407</v>
      </c>
      <c r="B5408" s="181" t="str">
        <f t="shared" si="108"/>
        <v>0-6.34-4</v>
      </c>
      <c r="C5408" s="182">
        <f>'1. General information'!$R$8</f>
        <v>0</v>
      </c>
      <c r="D5408" s="182" t="s">
        <v>445</v>
      </c>
      <c r="E5408" s="195" t="s">
        <v>10521</v>
      </c>
      <c r="F5408" s="182" t="s">
        <v>10522</v>
      </c>
      <c r="G5408" s="184">
        <f>'6. Staff time'!Z291</f>
        <v>0</v>
      </c>
    </row>
    <row r="5409" spans="1:7" x14ac:dyDescent="0.3">
      <c r="A5409" s="181">
        <v>5408</v>
      </c>
      <c r="B5409" s="181" t="str">
        <f t="shared" si="108"/>
        <v>0-6.34-5</v>
      </c>
      <c r="C5409" s="182">
        <f>'1. General information'!$R$8</f>
        <v>0</v>
      </c>
      <c r="D5409" s="182" t="s">
        <v>445</v>
      </c>
      <c r="E5409" s="195" t="s">
        <v>10523</v>
      </c>
      <c r="F5409" s="182" t="s">
        <v>10524</v>
      </c>
      <c r="G5409" s="184">
        <f>'6. Staff time'!Z292</f>
        <v>0</v>
      </c>
    </row>
    <row r="5410" spans="1:7" x14ac:dyDescent="0.3">
      <c r="A5410" s="181">
        <v>5409</v>
      </c>
      <c r="B5410" s="181" t="str">
        <f t="shared" si="108"/>
        <v>0-6.34-6</v>
      </c>
      <c r="C5410" s="182">
        <f>'1. General information'!$R$8</f>
        <v>0</v>
      </c>
      <c r="D5410" s="182" t="s">
        <v>445</v>
      </c>
      <c r="E5410" s="195" t="s">
        <v>10525</v>
      </c>
      <c r="F5410" s="182" t="s">
        <v>10526</v>
      </c>
      <c r="G5410" s="184">
        <f>'6. Staff time'!Z293</f>
        <v>0</v>
      </c>
    </row>
    <row r="5411" spans="1:7" x14ac:dyDescent="0.3">
      <c r="A5411" s="181">
        <v>5410</v>
      </c>
      <c r="B5411" s="181" t="str">
        <f t="shared" si="108"/>
        <v>0-6.34-7</v>
      </c>
      <c r="C5411" s="182">
        <f>'1. General information'!$R$8</f>
        <v>0</v>
      </c>
      <c r="D5411" s="182" t="s">
        <v>445</v>
      </c>
      <c r="E5411" s="195" t="s">
        <v>10527</v>
      </c>
      <c r="F5411" s="182" t="s">
        <v>10528</v>
      </c>
      <c r="G5411" s="184">
        <f>'6. Staff time'!Z294</f>
        <v>0</v>
      </c>
    </row>
    <row r="5412" spans="1:7" x14ac:dyDescent="0.3">
      <c r="A5412" s="181">
        <v>5411</v>
      </c>
      <c r="B5412" s="181" t="str">
        <f t="shared" si="108"/>
        <v>0-6.34-8</v>
      </c>
      <c r="C5412" s="182">
        <f>'1. General information'!$R$8</f>
        <v>0</v>
      </c>
      <c r="D5412" s="182" t="s">
        <v>445</v>
      </c>
      <c r="E5412" s="195" t="s">
        <v>10529</v>
      </c>
      <c r="F5412" s="182" t="s">
        <v>10530</v>
      </c>
      <c r="G5412" s="184">
        <f>'6. Staff time'!Z295</f>
        <v>0</v>
      </c>
    </row>
    <row r="5413" spans="1:7" x14ac:dyDescent="0.3">
      <c r="A5413" s="181">
        <v>5412</v>
      </c>
      <c r="B5413" s="181" t="str">
        <f t="shared" si="108"/>
        <v>0-6.34-9</v>
      </c>
      <c r="C5413" s="182">
        <f>'1. General information'!$R$8</f>
        <v>0</v>
      </c>
      <c r="D5413" s="182" t="s">
        <v>445</v>
      </c>
      <c r="E5413" s="195" t="s">
        <v>10531</v>
      </c>
      <c r="F5413" s="182" t="s">
        <v>10532</v>
      </c>
      <c r="G5413" s="184">
        <f>'6. Staff time'!Z296</f>
        <v>0</v>
      </c>
    </row>
    <row r="5414" spans="1:7" x14ac:dyDescent="0.3">
      <c r="A5414" s="181">
        <v>5413</v>
      </c>
      <c r="B5414" s="181" t="str">
        <f t="shared" si="108"/>
        <v>0-6.34-10</v>
      </c>
      <c r="C5414" s="182">
        <f>'1. General information'!$R$8</f>
        <v>0</v>
      </c>
      <c r="D5414" s="182" t="s">
        <v>445</v>
      </c>
      <c r="E5414" s="195" t="s">
        <v>10533</v>
      </c>
      <c r="F5414" s="182" t="s">
        <v>10534</v>
      </c>
      <c r="G5414" s="184">
        <f>'6. Staff time'!Z297</f>
        <v>0</v>
      </c>
    </row>
    <row r="5415" spans="1:7" x14ac:dyDescent="0.3">
      <c r="A5415" s="181">
        <v>5414</v>
      </c>
      <c r="B5415" s="181" t="str">
        <f t="shared" si="108"/>
        <v>0-6.34-11</v>
      </c>
      <c r="C5415" s="182">
        <f>'1. General information'!$R$8</f>
        <v>0</v>
      </c>
      <c r="D5415" s="182" t="s">
        <v>445</v>
      </c>
      <c r="E5415" s="195" t="s">
        <v>10535</v>
      </c>
      <c r="F5415" s="182" t="s">
        <v>10536</v>
      </c>
      <c r="G5415" s="184">
        <f>'6. Staff time'!Z298</f>
        <v>0</v>
      </c>
    </row>
    <row r="5416" spans="1:7" x14ac:dyDescent="0.3">
      <c r="A5416" s="181">
        <v>5415</v>
      </c>
      <c r="B5416" s="181" t="str">
        <f t="shared" si="108"/>
        <v>0-6.34-12</v>
      </c>
      <c r="C5416" s="182">
        <f>'1. General information'!$R$8</f>
        <v>0</v>
      </c>
      <c r="D5416" s="182" t="s">
        <v>445</v>
      </c>
      <c r="E5416" s="195" t="s">
        <v>10537</v>
      </c>
      <c r="F5416" s="182" t="s">
        <v>10538</v>
      </c>
      <c r="G5416" s="184">
        <f>'6. Staff time'!Z299</f>
        <v>0</v>
      </c>
    </row>
    <row r="5417" spans="1:7" x14ac:dyDescent="0.3">
      <c r="A5417" s="181">
        <v>5416</v>
      </c>
      <c r="B5417" s="181" t="str">
        <f t="shared" si="108"/>
        <v>0-6.34-13</v>
      </c>
      <c r="C5417" s="182">
        <f>'1. General information'!$R$8</f>
        <v>0</v>
      </c>
      <c r="D5417" s="182" t="s">
        <v>445</v>
      </c>
      <c r="E5417" s="195" t="s">
        <v>10539</v>
      </c>
      <c r="F5417" s="182" t="s">
        <v>10540</v>
      </c>
      <c r="G5417" s="184">
        <f>'6. Staff time'!Z300</f>
        <v>0</v>
      </c>
    </row>
    <row r="5418" spans="1:7" x14ac:dyDescent="0.3">
      <c r="A5418" s="181">
        <v>5417</v>
      </c>
      <c r="B5418" s="181" t="str">
        <f t="shared" si="108"/>
        <v>0-6.34-14</v>
      </c>
      <c r="C5418" s="182">
        <f>'1. General information'!$R$8</f>
        <v>0</v>
      </c>
      <c r="D5418" s="182" t="s">
        <v>445</v>
      </c>
      <c r="E5418" s="195" t="s">
        <v>10541</v>
      </c>
      <c r="F5418" s="182" t="s">
        <v>10542</v>
      </c>
      <c r="G5418" s="184">
        <f>'6. Staff time'!Z301</f>
        <v>0</v>
      </c>
    </row>
    <row r="5419" spans="1:7" x14ac:dyDescent="0.3">
      <c r="A5419" s="181">
        <v>5418</v>
      </c>
      <c r="B5419" s="181" t="str">
        <f t="shared" si="108"/>
        <v>0-6.34-15</v>
      </c>
      <c r="C5419" s="182">
        <f>'1. General information'!$R$8</f>
        <v>0</v>
      </c>
      <c r="D5419" s="182" t="s">
        <v>445</v>
      </c>
      <c r="E5419" s="195" t="s">
        <v>10543</v>
      </c>
      <c r="F5419" s="182" t="s">
        <v>10544</v>
      </c>
      <c r="G5419" s="184">
        <f>'6. Staff time'!Z302</f>
        <v>0</v>
      </c>
    </row>
    <row r="5420" spans="1:7" x14ac:dyDescent="0.3">
      <c r="A5420" s="181">
        <v>5419</v>
      </c>
      <c r="B5420" s="181" t="str">
        <f t="shared" si="108"/>
        <v>0-6.34-16</v>
      </c>
      <c r="C5420" s="182">
        <f>'1. General information'!$R$8</f>
        <v>0</v>
      </c>
      <c r="D5420" s="182" t="s">
        <v>445</v>
      </c>
      <c r="E5420" s="195" t="s">
        <v>10545</v>
      </c>
      <c r="F5420" s="182" t="s">
        <v>10546</v>
      </c>
      <c r="G5420" s="184">
        <f>'6. Staff time'!Z303</f>
        <v>0</v>
      </c>
    </row>
    <row r="5421" spans="1:7" x14ac:dyDescent="0.3">
      <c r="A5421" s="181">
        <v>5420</v>
      </c>
      <c r="B5421" s="181" t="str">
        <f t="shared" si="108"/>
        <v>0-6.34-17</v>
      </c>
      <c r="C5421" s="182">
        <f>'1. General information'!$R$8</f>
        <v>0</v>
      </c>
      <c r="D5421" s="182" t="s">
        <v>445</v>
      </c>
      <c r="E5421" s="195" t="s">
        <v>10547</v>
      </c>
      <c r="F5421" s="182" t="s">
        <v>10548</v>
      </c>
      <c r="G5421" s="184">
        <f>'6. Staff time'!Z304</f>
        <v>0</v>
      </c>
    </row>
    <row r="5422" spans="1:7" x14ac:dyDescent="0.3">
      <c r="A5422" s="181">
        <v>5421</v>
      </c>
      <c r="B5422" s="181" t="str">
        <f t="shared" si="108"/>
        <v>0-6.34-18</v>
      </c>
      <c r="C5422" s="182">
        <f>'1. General information'!$R$8</f>
        <v>0</v>
      </c>
      <c r="D5422" s="182" t="s">
        <v>445</v>
      </c>
      <c r="E5422" s="195" t="s">
        <v>10549</v>
      </c>
      <c r="F5422" s="182" t="s">
        <v>10550</v>
      </c>
      <c r="G5422" s="184">
        <f>'6. Staff time'!Z305</f>
        <v>0</v>
      </c>
    </row>
    <row r="5423" spans="1:7" x14ac:dyDescent="0.3">
      <c r="A5423" s="181">
        <v>5422</v>
      </c>
      <c r="B5423" s="181" t="str">
        <f t="shared" si="108"/>
        <v>0-6.34-19</v>
      </c>
      <c r="C5423" s="182">
        <f>'1. General information'!$R$8</f>
        <v>0</v>
      </c>
      <c r="D5423" s="182" t="s">
        <v>445</v>
      </c>
      <c r="E5423" s="195" t="s">
        <v>10551</v>
      </c>
      <c r="F5423" s="182" t="s">
        <v>10552</v>
      </c>
      <c r="G5423" s="184">
        <f>'6. Staff time'!Z306</f>
        <v>0</v>
      </c>
    </row>
    <row r="5424" spans="1:7" x14ac:dyDescent="0.3">
      <c r="A5424" s="181">
        <v>5423</v>
      </c>
      <c r="B5424" s="181" t="str">
        <f t="shared" si="108"/>
        <v>0-6.34-20</v>
      </c>
      <c r="C5424" s="182">
        <f>'1. General information'!$R$8</f>
        <v>0</v>
      </c>
      <c r="D5424" s="182" t="s">
        <v>445</v>
      </c>
      <c r="E5424" s="195" t="s">
        <v>10553</v>
      </c>
      <c r="F5424" s="182" t="s">
        <v>10554</v>
      </c>
      <c r="G5424" s="184">
        <f>'6. Staff time'!Z307</f>
        <v>0</v>
      </c>
    </row>
    <row r="5425" spans="1:7" x14ac:dyDescent="0.3">
      <c r="A5425" s="181">
        <v>5424</v>
      </c>
      <c r="B5425" s="181" t="str">
        <f t="shared" si="108"/>
        <v>0-6.34-21</v>
      </c>
      <c r="C5425" s="182">
        <f>'1. General information'!$R$8</f>
        <v>0</v>
      </c>
      <c r="D5425" s="182" t="s">
        <v>445</v>
      </c>
      <c r="E5425" s="195" t="s">
        <v>10555</v>
      </c>
      <c r="F5425" s="182" t="s">
        <v>10556</v>
      </c>
      <c r="G5425" s="184">
        <f>'6. Staff time'!Z308</f>
        <v>0</v>
      </c>
    </row>
    <row r="5426" spans="1:7" x14ac:dyDescent="0.3">
      <c r="A5426" s="181">
        <v>5425</v>
      </c>
      <c r="B5426" s="181" t="str">
        <f t="shared" si="108"/>
        <v>0-6.34-22</v>
      </c>
      <c r="C5426" s="182">
        <f>'1. General information'!$R$8</f>
        <v>0</v>
      </c>
      <c r="D5426" s="182" t="s">
        <v>445</v>
      </c>
      <c r="E5426" s="195" t="s">
        <v>10557</v>
      </c>
      <c r="F5426" s="182" t="s">
        <v>10558</v>
      </c>
      <c r="G5426" s="184">
        <f>'6. Staff time'!Z309</f>
        <v>0</v>
      </c>
    </row>
    <row r="5427" spans="1:7" x14ac:dyDescent="0.3">
      <c r="A5427" s="181">
        <v>5426</v>
      </c>
      <c r="B5427" s="181" t="str">
        <f t="shared" si="108"/>
        <v>0-6.34-23</v>
      </c>
      <c r="C5427" s="182">
        <f>'1. General information'!$R$8</f>
        <v>0</v>
      </c>
      <c r="D5427" s="182" t="s">
        <v>445</v>
      </c>
      <c r="E5427" s="195" t="s">
        <v>10559</v>
      </c>
      <c r="F5427" s="182" t="s">
        <v>10560</v>
      </c>
      <c r="G5427" s="184">
        <f>'6. Staff time'!Z310</f>
        <v>0</v>
      </c>
    </row>
    <row r="5428" spans="1:7" x14ac:dyDescent="0.3">
      <c r="A5428" s="181">
        <v>5427</v>
      </c>
      <c r="B5428" s="181" t="str">
        <f t="shared" ref="B5428:B5491" si="109">CONCATENATE(LEFT(C5428,2),"-",E5428)</f>
        <v>0-6.34-24</v>
      </c>
      <c r="C5428" s="182">
        <f>'1. General information'!$R$8</f>
        <v>0</v>
      </c>
      <c r="D5428" s="182" t="s">
        <v>445</v>
      </c>
      <c r="E5428" s="195" t="s">
        <v>10561</v>
      </c>
      <c r="F5428" s="182" t="s">
        <v>10562</v>
      </c>
      <c r="G5428" s="184">
        <f>'6. Staff time'!Z311</f>
        <v>0</v>
      </c>
    </row>
    <row r="5429" spans="1:7" x14ac:dyDescent="0.3">
      <c r="A5429" s="181">
        <v>5428</v>
      </c>
      <c r="B5429" s="181" t="str">
        <f t="shared" si="109"/>
        <v>0-6.34-25</v>
      </c>
      <c r="C5429" s="182">
        <f>'1. General information'!$R$8</f>
        <v>0</v>
      </c>
      <c r="D5429" s="182" t="s">
        <v>445</v>
      </c>
      <c r="E5429" s="195" t="s">
        <v>10563</v>
      </c>
      <c r="F5429" s="182" t="s">
        <v>10564</v>
      </c>
      <c r="G5429" s="184">
        <f>'6. Staff time'!Z312</f>
        <v>0</v>
      </c>
    </row>
    <row r="5430" spans="1:7" x14ac:dyDescent="0.3">
      <c r="A5430" s="181">
        <v>5429</v>
      </c>
      <c r="B5430" s="181" t="str">
        <f t="shared" si="109"/>
        <v>0-6.34-26</v>
      </c>
      <c r="C5430" s="182">
        <f>'1. General information'!$R$8</f>
        <v>0</v>
      </c>
      <c r="D5430" s="182" t="s">
        <v>445</v>
      </c>
      <c r="E5430" s="195" t="s">
        <v>10565</v>
      </c>
      <c r="F5430" s="182" t="s">
        <v>10566</v>
      </c>
      <c r="G5430" s="184">
        <f>'6. Staff time'!Z313</f>
        <v>0</v>
      </c>
    </row>
    <row r="5431" spans="1:7" x14ac:dyDescent="0.3">
      <c r="A5431" s="181">
        <v>5430</v>
      </c>
      <c r="B5431" s="181" t="str">
        <f t="shared" si="109"/>
        <v>0-6.34-27</v>
      </c>
      <c r="C5431" s="182">
        <f>'1. General information'!$R$8</f>
        <v>0</v>
      </c>
      <c r="D5431" s="182" t="s">
        <v>445</v>
      </c>
      <c r="E5431" s="195" t="s">
        <v>10567</v>
      </c>
      <c r="F5431" s="182" t="s">
        <v>10568</v>
      </c>
      <c r="G5431" s="184">
        <f>'6. Staff time'!Z314</f>
        <v>0</v>
      </c>
    </row>
    <row r="5432" spans="1:7" x14ac:dyDescent="0.3">
      <c r="A5432" s="181">
        <v>5431</v>
      </c>
      <c r="B5432" s="181" t="str">
        <f t="shared" si="109"/>
        <v>0-6.34-28</v>
      </c>
      <c r="C5432" s="182">
        <f>'1. General information'!$R$8</f>
        <v>0</v>
      </c>
      <c r="D5432" s="182" t="s">
        <v>445</v>
      </c>
      <c r="E5432" s="195" t="s">
        <v>10569</v>
      </c>
      <c r="F5432" s="182" t="s">
        <v>10570</v>
      </c>
      <c r="G5432" s="184">
        <f>'6. Staff time'!Z315</f>
        <v>0</v>
      </c>
    </row>
    <row r="5433" spans="1:7" x14ac:dyDescent="0.3">
      <c r="A5433" s="181">
        <v>5432</v>
      </c>
      <c r="B5433" s="181" t="str">
        <f t="shared" si="109"/>
        <v>0-6.34-29</v>
      </c>
      <c r="C5433" s="182">
        <f>'1. General information'!$R$8</f>
        <v>0</v>
      </c>
      <c r="D5433" s="182" t="s">
        <v>445</v>
      </c>
      <c r="E5433" s="195" t="s">
        <v>10571</v>
      </c>
      <c r="F5433" s="182" t="s">
        <v>10572</v>
      </c>
      <c r="G5433" s="184">
        <f>'6. Staff time'!Z316</f>
        <v>0</v>
      </c>
    </row>
    <row r="5434" spans="1:7" x14ac:dyDescent="0.3">
      <c r="A5434" s="181">
        <v>5433</v>
      </c>
      <c r="B5434" s="181" t="str">
        <f t="shared" si="109"/>
        <v>0-6.34-30</v>
      </c>
      <c r="C5434" s="182">
        <f>'1. General information'!$R$8</f>
        <v>0</v>
      </c>
      <c r="D5434" s="182" t="s">
        <v>445</v>
      </c>
      <c r="E5434" s="195" t="s">
        <v>10573</v>
      </c>
      <c r="F5434" s="182" t="s">
        <v>10574</v>
      </c>
      <c r="G5434" s="184">
        <f>'6. Staff time'!Z317</f>
        <v>0</v>
      </c>
    </row>
    <row r="5435" spans="1:7" x14ac:dyDescent="0.3">
      <c r="A5435" s="181">
        <v>5434</v>
      </c>
      <c r="B5435" s="181" t="str">
        <f t="shared" si="109"/>
        <v>0-6.34-31</v>
      </c>
      <c r="C5435" s="182">
        <f>'1. General information'!$R$8</f>
        <v>0</v>
      </c>
      <c r="D5435" s="182" t="s">
        <v>445</v>
      </c>
      <c r="E5435" s="195" t="s">
        <v>10575</v>
      </c>
      <c r="F5435" s="182" t="s">
        <v>10576</v>
      </c>
      <c r="G5435" s="184">
        <f>'6. Staff time'!Z318</f>
        <v>0</v>
      </c>
    </row>
    <row r="5436" spans="1:7" x14ac:dyDescent="0.3">
      <c r="A5436" s="181">
        <v>5435</v>
      </c>
      <c r="B5436" s="181" t="str">
        <f t="shared" si="109"/>
        <v>0-6.34-32</v>
      </c>
      <c r="C5436" s="182">
        <f>'1. General information'!$R$8</f>
        <v>0</v>
      </c>
      <c r="D5436" s="182" t="s">
        <v>445</v>
      </c>
      <c r="E5436" s="195" t="s">
        <v>10577</v>
      </c>
      <c r="F5436" s="182" t="s">
        <v>10578</v>
      </c>
      <c r="G5436" s="184">
        <f>'6. Staff time'!Z319</f>
        <v>0</v>
      </c>
    </row>
    <row r="5437" spans="1:7" x14ac:dyDescent="0.3">
      <c r="A5437" s="181">
        <v>5436</v>
      </c>
      <c r="B5437" s="181" t="str">
        <f t="shared" si="109"/>
        <v>0-6.34-33</v>
      </c>
      <c r="C5437" s="182">
        <f>'1. General information'!$R$8</f>
        <v>0</v>
      </c>
      <c r="D5437" s="182" t="s">
        <v>445</v>
      </c>
      <c r="E5437" s="195" t="s">
        <v>10579</v>
      </c>
      <c r="F5437" s="182" t="s">
        <v>10580</v>
      </c>
      <c r="G5437" s="184">
        <f>'6. Staff time'!Z320</f>
        <v>0</v>
      </c>
    </row>
    <row r="5438" spans="1:7" x14ac:dyDescent="0.3">
      <c r="A5438" s="181">
        <v>5437</v>
      </c>
      <c r="B5438" s="181" t="str">
        <f t="shared" si="109"/>
        <v>0-6.34-34</v>
      </c>
      <c r="C5438" s="182">
        <f>'1. General information'!$R$8</f>
        <v>0</v>
      </c>
      <c r="D5438" s="182" t="s">
        <v>445</v>
      </c>
      <c r="E5438" s="195" t="s">
        <v>10581</v>
      </c>
      <c r="F5438" s="182" t="s">
        <v>10582</v>
      </c>
      <c r="G5438" s="184">
        <f>'6. Staff time'!Z321</f>
        <v>0</v>
      </c>
    </row>
    <row r="5439" spans="1:7" x14ac:dyDescent="0.3">
      <c r="A5439" s="181">
        <v>5438</v>
      </c>
      <c r="B5439" s="181" t="str">
        <f t="shared" si="109"/>
        <v>0-6.34-35</v>
      </c>
      <c r="C5439" s="182">
        <f>'1. General information'!$R$8</f>
        <v>0</v>
      </c>
      <c r="D5439" s="182" t="s">
        <v>445</v>
      </c>
      <c r="E5439" s="195" t="s">
        <v>10583</v>
      </c>
      <c r="F5439" s="182" t="s">
        <v>10584</v>
      </c>
      <c r="G5439" s="184">
        <f>'6. Staff time'!Z322</f>
        <v>0</v>
      </c>
    </row>
    <row r="5440" spans="1:7" x14ac:dyDescent="0.3">
      <c r="A5440" s="181">
        <v>5439</v>
      </c>
      <c r="B5440" s="181" t="str">
        <f t="shared" si="109"/>
        <v>0-6.34-36</v>
      </c>
      <c r="C5440" s="182">
        <f>'1. General information'!$R$8</f>
        <v>0</v>
      </c>
      <c r="D5440" s="182" t="s">
        <v>445</v>
      </c>
      <c r="E5440" s="195" t="s">
        <v>10585</v>
      </c>
      <c r="F5440" s="182" t="s">
        <v>10586</v>
      </c>
      <c r="G5440" s="184">
        <f>'6. Staff time'!Z323</f>
        <v>0</v>
      </c>
    </row>
    <row r="5441" spans="1:7" x14ac:dyDescent="0.3">
      <c r="A5441" s="181">
        <v>5440</v>
      </c>
      <c r="B5441" s="181" t="str">
        <f t="shared" si="109"/>
        <v>0-6.34-37</v>
      </c>
      <c r="C5441" s="182">
        <f>'1. General information'!$R$8</f>
        <v>0</v>
      </c>
      <c r="D5441" s="182" t="s">
        <v>445</v>
      </c>
      <c r="E5441" s="195" t="s">
        <v>10587</v>
      </c>
      <c r="F5441" s="182" t="s">
        <v>10588</v>
      </c>
      <c r="G5441" s="184">
        <f>'6. Staff time'!Z324</f>
        <v>0</v>
      </c>
    </row>
    <row r="5442" spans="1:7" x14ac:dyDescent="0.3">
      <c r="A5442" s="181">
        <v>5441</v>
      </c>
      <c r="B5442" s="181" t="str">
        <f t="shared" si="109"/>
        <v>0-6.34-38</v>
      </c>
      <c r="C5442" s="182">
        <f>'1. General information'!$R$8</f>
        <v>0</v>
      </c>
      <c r="D5442" s="182" t="s">
        <v>445</v>
      </c>
      <c r="E5442" s="195" t="s">
        <v>10589</v>
      </c>
      <c r="F5442" s="182" t="s">
        <v>10590</v>
      </c>
      <c r="G5442" s="184">
        <f>'6. Staff time'!Z325</f>
        <v>0</v>
      </c>
    </row>
    <row r="5443" spans="1:7" x14ac:dyDescent="0.3">
      <c r="A5443" s="181">
        <v>5442</v>
      </c>
      <c r="B5443" s="181" t="str">
        <f t="shared" si="109"/>
        <v>0-6.34-39</v>
      </c>
      <c r="C5443" s="182">
        <f>'1. General information'!$R$8</f>
        <v>0</v>
      </c>
      <c r="D5443" s="182" t="s">
        <v>445</v>
      </c>
      <c r="E5443" s="195" t="s">
        <v>10591</v>
      </c>
      <c r="F5443" s="182" t="s">
        <v>10592</v>
      </c>
      <c r="G5443" s="184">
        <f>'6. Staff time'!Z326</f>
        <v>0</v>
      </c>
    </row>
    <row r="5444" spans="1:7" x14ac:dyDescent="0.3">
      <c r="A5444" s="181">
        <v>5443</v>
      </c>
      <c r="B5444" s="181" t="str">
        <f t="shared" si="109"/>
        <v>0-6.34-40</v>
      </c>
      <c r="C5444" s="182">
        <f>'1. General information'!$R$8</f>
        <v>0</v>
      </c>
      <c r="D5444" s="182" t="s">
        <v>445</v>
      </c>
      <c r="E5444" s="195" t="s">
        <v>10593</v>
      </c>
      <c r="F5444" s="182" t="s">
        <v>10594</v>
      </c>
      <c r="G5444" s="184">
        <f>'6. Staff time'!Z327</f>
        <v>0</v>
      </c>
    </row>
    <row r="5445" spans="1:7" x14ac:dyDescent="0.3">
      <c r="A5445" s="181">
        <v>5444</v>
      </c>
      <c r="B5445" s="181" t="str">
        <f t="shared" si="109"/>
        <v>0-6.34-41</v>
      </c>
      <c r="C5445" s="182">
        <f>'1. General information'!$R$8</f>
        <v>0</v>
      </c>
      <c r="D5445" s="182" t="s">
        <v>445</v>
      </c>
      <c r="E5445" s="195" t="s">
        <v>10595</v>
      </c>
      <c r="F5445" s="182" t="s">
        <v>10596</v>
      </c>
      <c r="G5445" s="184">
        <f>'6. Staff time'!Z328</f>
        <v>0</v>
      </c>
    </row>
    <row r="5446" spans="1:7" x14ac:dyDescent="0.3">
      <c r="A5446" s="181">
        <v>5445</v>
      </c>
      <c r="B5446" s="181" t="str">
        <f t="shared" si="109"/>
        <v>0-6.34-42</v>
      </c>
      <c r="C5446" s="182">
        <f>'1. General information'!$R$8</f>
        <v>0</v>
      </c>
      <c r="D5446" s="182" t="s">
        <v>445</v>
      </c>
      <c r="E5446" s="195" t="s">
        <v>10597</v>
      </c>
      <c r="F5446" s="182" t="s">
        <v>10598</v>
      </c>
      <c r="G5446" s="184">
        <f>'6. Staff time'!Z329</f>
        <v>0</v>
      </c>
    </row>
    <row r="5447" spans="1:7" x14ac:dyDescent="0.3">
      <c r="A5447" s="181">
        <v>5446</v>
      </c>
      <c r="B5447" s="181" t="str">
        <f t="shared" si="109"/>
        <v>0-6.34-43</v>
      </c>
      <c r="C5447" s="182">
        <f>'1. General information'!$R$8</f>
        <v>0</v>
      </c>
      <c r="D5447" s="182" t="s">
        <v>445</v>
      </c>
      <c r="E5447" s="195" t="s">
        <v>10599</v>
      </c>
      <c r="F5447" s="182" t="s">
        <v>10600</v>
      </c>
      <c r="G5447" s="184">
        <f>'6. Staff time'!Z330</f>
        <v>0</v>
      </c>
    </row>
    <row r="5448" spans="1:7" x14ac:dyDescent="0.3">
      <c r="A5448" s="181">
        <v>5447</v>
      </c>
      <c r="B5448" s="181" t="str">
        <f t="shared" si="109"/>
        <v>0-6.34-44</v>
      </c>
      <c r="C5448" s="182">
        <f>'1. General information'!$R$8</f>
        <v>0</v>
      </c>
      <c r="D5448" s="182" t="s">
        <v>445</v>
      </c>
      <c r="E5448" s="195" t="s">
        <v>10601</v>
      </c>
      <c r="F5448" s="182" t="s">
        <v>10602</v>
      </c>
      <c r="G5448" s="184">
        <f>'6. Staff time'!Z331</f>
        <v>0</v>
      </c>
    </row>
    <row r="5449" spans="1:7" x14ac:dyDescent="0.3">
      <c r="A5449" s="181">
        <v>5448</v>
      </c>
      <c r="B5449" s="181" t="str">
        <f t="shared" si="109"/>
        <v>0-6.34-45</v>
      </c>
      <c r="C5449" s="182">
        <f>'1. General information'!$R$8</f>
        <v>0</v>
      </c>
      <c r="D5449" s="182" t="s">
        <v>445</v>
      </c>
      <c r="E5449" s="195" t="s">
        <v>10603</v>
      </c>
      <c r="F5449" s="182" t="s">
        <v>10604</v>
      </c>
      <c r="G5449" s="184">
        <f>'6. Staff time'!Z332</f>
        <v>0</v>
      </c>
    </row>
    <row r="5450" spans="1:7" x14ac:dyDescent="0.3">
      <c r="A5450" s="181">
        <v>5449</v>
      </c>
      <c r="B5450" s="181" t="str">
        <f t="shared" si="109"/>
        <v>0-6.34-46</v>
      </c>
      <c r="C5450" s="182">
        <f>'1. General information'!$R$8</f>
        <v>0</v>
      </c>
      <c r="D5450" s="182" t="s">
        <v>445</v>
      </c>
      <c r="E5450" s="195" t="s">
        <v>10605</v>
      </c>
      <c r="F5450" s="182" t="s">
        <v>10606</v>
      </c>
      <c r="G5450" s="184">
        <f>'6. Staff time'!Z333</f>
        <v>0</v>
      </c>
    </row>
    <row r="5451" spans="1:7" x14ac:dyDescent="0.3">
      <c r="A5451" s="181">
        <v>5450</v>
      </c>
      <c r="B5451" s="181" t="str">
        <f t="shared" si="109"/>
        <v>0-6.34-47</v>
      </c>
      <c r="C5451" s="182">
        <f>'1. General information'!$R$8</f>
        <v>0</v>
      </c>
      <c r="D5451" s="182" t="s">
        <v>445</v>
      </c>
      <c r="E5451" s="195" t="s">
        <v>10607</v>
      </c>
      <c r="F5451" s="182" t="s">
        <v>10608</v>
      </c>
      <c r="G5451" s="184">
        <f>'6. Staff time'!Z334</f>
        <v>0</v>
      </c>
    </row>
    <row r="5452" spans="1:7" x14ac:dyDescent="0.3">
      <c r="A5452" s="181">
        <v>5451</v>
      </c>
      <c r="B5452" s="181" t="str">
        <f t="shared" si="109"/>
        <v>0-6.34-48</v>
      </c>
      <c r="C5452" s="182">
        <f>'1. General information'!$R$8</f>
        <v>0</v>
      </c>
      <c r="D5452" s="182" t="s">
        <v>445</v>
      </c>
      <c r="E5452" s="195" t="s">
        <v>10609</v>
      </c>
      <c r="F5452" s="182" t="s">
        <v>10610</v>
      </c>
      <c r="G5452" s="184">
        <f>'6. Staff time'!Z335</f>
        <v>0</v>
      </c>
    </row>
    <row r="5453" spans="1:7" x14ac:dyDescent="0.3">
      <c r="A5453" s="181">
        <v>5452</v>
      </c>
      <c r="B5453" s="181" t="str">
        <f t="shared" si="109"/>
        <v>0-6.34-49</v>
      </c>
      <c r="C5453" s="182">
        <f>'1. General information'!$R$8</f>
        <v>0</v>
      </c>
      <c r="D5453" s="182" t="s">
        <v>445</v>
      </c>
      <c r="E5453" s="195" t="s">
        <v>10611</v>
      </c>
      <c r="F5453" s="182" t="s">
        <v>10612</v>
      </c>
      <c r="G5453" s="184">
        <f>'6. Staff time'!Z336</f>
        <v>0</v>
      </c>
    </row>
    <row r="5454" spans="1:7" x14ac:dyDescent="0.3">
      <c r="A5454" s="181">
        <v>5453</v>
      </c>
      <c r="B5454" s="181" t="str">
        <f t="shared" si="109"/>
        <v>0-6.34-50</v>
      </c>
      <c r="C5454" s="182">
        <f>'1. General information'!$R$8</f>
        <v>0</v>
      </c>
      <c r="D5454" s="182" t="s">
        <v>445</v>
      </c>
      <c r="E5454" s="195" t="s">
        <v>10613</v>
      </c>
      <c r="F5454" s="182" t="s">
        <v>10614</v>
      </c>
      <c r="G5454" s="184">
        <f>'6. Staff time'!Z337</f>
        <v>0</v>
      </c>
    </row>
    <row r="5455" spans="1:7" x14ac:dyDescent="0.3">
      <c r="A5455" s="181">
        <v>5454</v>
      </c>
      <c r="B5455" s="181" t="str">
        <f t="shared" si="109"/>
        <v>0-6.34-51</v>
      </c>
      <c r="C5455" s="182">
        <f>'1. General information'!$R$8</f>
        <v>0</v>
      </c>
      <c r="D5455" s="182" t="s">
        <v>445</v>
      </c>
      <c r="E5455" s="195" t="s">
        <v>10615</v>
      </c>
      <c r="F5455" s="182" t="s">
        <v>10616</v>
      </c>
      <c r="G5455" s="184">
        <f>'6. Staff time'!Z338</f>
        <v>0</v>
      </c>
    </row>
    <row r="5456" spans="1:7" x14ac:dyDescent="0.3">
      <c r="A5456" s="181">
        <v>5455</v>
      </c>
      <c r="B5456" s="181" t="str">
        <f t="shared" si="109"/>
        <v>0-6.34-52</v>
      </c>
      <c r="C5456" s="182">
        <f>'1. General information'!$R$8</f>
        <v>0</v>
      </c>
      <c r="D5456" s="182" t="s">
        <v>445</v>
      </c>
      <c r="E5456" s="195" t="s">
        <v>10617</v>
      </c>
      <c r="F5456" s="182" t="s">
        <v>10618</v>
      </c>
      <c r="G5456" s="184">
        <f>'6. Staff time'!Z339</f>
        <v>0</v>
      </c>
    </row>
    <row r="5457" spans="1:7" x14ac:dyDescent="0.3">
      <c r="A5457" s="181">
        <v>5456</v>
      </c>
      <c r="B5457" s="181" t="str">
        <f t="shared" si="109"/>
        <v>0-6.34-53</v>
      </c>
      <c r="C5457" s="182">
        <f>'1. General information'!$R$8</f>
        <v>0</v>
      </c>
      <c r="D5457" s="182" t="s">
        <v>445</v>
      </c>
      <c r="E5457" s="195" t="s">
        <v>10619</v>
      </c>
      <c r="F5457" s="182" t="s">
        <v>10620</v>
      </c>
      <c r="G5457" s="184">
        <f>'6. Staff time'!Z340</f>
        <v>0</v>
      </c>
    </row>
    <row r="5458" spans="1:7" x14ac:dyDescent="0.3">
      <c r="A5458" s="181">
        <v>5457</v>
      </c>
      <c r="B5458" s="181" t="str">
        <f t="shared" si="109"/>
        <v>0-6.34-54</v>
      </c>
      <c r="C5458" s="182">
        <f>'1. General information'!$R$8</f>
        <v>0</v>
      </c>
      <c r="D5458" s="182" t="s">
        <v>445</v>
      </c>
      <c r="E5458" s="195" t="s">
        <v>10621</v>
      </c>
      <c r="F5458" s="182" t="s">
        <v>10622</v>
      </c>
      <c r="G5458" s="184">
        <f>'6. Staff time'!Z341</f>
        <v>0</v>
      </c>
    </row>
    <row r="5459" spans="1:7" x14ac:dyDescent="0.3">
      <c r="A5459" s="181">
        <v>5458</v>
      </c>
      <c r="B5459" s="181" t="str">
        <f t="shared" si="109"/>
        <v>0-6.34-55</v>
      </c>
      <c r="C5459" s="182">
        <f>'1. General information'!$R$8</f>
        <v>0</v>
      </c>
      <c r="D5459" s="182" t="s">
        <v>445</v>
      </c>
      <c r="E5459" s="195" t="s">
        <v>10623</v>
      </c>
      <c r="F5459" s="182" t="s">
        <v>10624</v>
      </c>
      <c r="G5459" s="184">
        <f>'6. Staff time'!Z342</f>
        <v>0</v>
      </c>
    </row>
    <row r="5460" spans="1:7" x14ac:dyDescent="0.3">
      <c r="A5460" s="181">
        <v>5459</v>
      </c>
      <c r="B5460" s="181" t="str">
        <f t="shared" si="109"/>
        <v>0-6.34-56</v>
      </c>
      <c r="C5460" s="182">
        <f>'1. General information'!$R$8</f>
        <v>0</v>
      </c>
      <c r="D5460" s="182" t="s">
        <v>445</v>
      </c>
      <c r="E5460" s="195" t="s">
        <v>10625</v>
      </c>
      <c r="F5460" s="182" t="s">
        <v>10626</v>
      </c>
      <c r="G5460" s="184">
        <f>'6. Staff time'!Z343</f>
        <v>0</v>
      </c>
    </row>
    <row r="5461" spans="1:7" x14ac:dyDescent="0.3">
      <c r="A5461" s="181">
        <v>5460</v>
      </c>
      <c r="B5461" s="181" t="str">
        <f t="shared" si="109"/>
        <v>0-6.34-57</v>
      </c>
      <c r="C5461" s="182">
        <f>'1. General information'!$R$8</f>
        <v>0</v>
      </c>
      <c r="D5461" s="182" t="s">
        <v>445</v>
      </c>
      <c r="E5461" s="195" t="s">
        <v>10627</v>
      </c>
      <c r="F5461" s="182" t="s">
        <v>10628</v>
      </c>
      <c r="G5461" s="184">
        <f>'6. Staff time'!Z344</f>
        <v>0</v>
      </c>
    </row>
    <row r="5462" spans="1:7" x14ac:dyDescent="0.3">
      <c r="A5462" s="181">
        <v>5461</v>
      </c>
      <c r="B5462" s="181" t="str">
        <f t="shared" si="109"/>
        <v>0-6.34-58</v>
      </c>
      <c r="C5462" s="182">
        <f>'1. General information'!$R$8</f>
        <v>0</v>
      </c>
      <c r="D5462" s="182" t="s">
        <v>445</v>
      </c>
      <c r="E5462" s="195" t="s">
        <v>10629</v>
      </c>
      <c r="F5462" s="182" t="s">
        <v>10630</v>
      </c>
      <c r="G5462" s="184">
        <f>'6. Staff time'!Z345</f>
        <v>0</v>
      </c>
    </row>
    <row r="5463" spans="1:7" x14ac:dyDescent="0.3">
      <c r="A5463" s="181">
        <v>5462</v>
      </c>
      <c r="B5463" s="181" t="str">
        <f t="shared" si="109"/>
        <v>0-6.34-59</v>
      </c>
      <c r="C5463" s="182">
        <f>'1. General information'!$R$8</f>
        <v>0</v>
      </c>
      <c r="D5463" s="182" t="s">
        <v>445</v>
      </c>
      <c r="E5463" s="195" t="s">
        <v>10631</v>
      </c>
      <c r="F5463" s="182" t="s">
        <v>10632</v>
      </c>
      <c r="G5463" s="184">
        <f>'6. Staff time'!Z346</f>
        <v>0</v>
      </c>
    </row>
    <row r="5464" spans="1:7" x14ac:dyDescent="0.3">
      <c r="A5464" s="181">
        <v>5463</v>
      </c>
      <c r="B5464" s="181" t="str">
        <f t="shared" si="109"/>
        <v>0-6.34-60</v>
      </c>
      <c r="C5464" s="182">
        <f>'1. General information'!$R$8</f>
        <v>0</v>
      </c>
      <c r="D5464" s="182" t="s">
        <v>445</v>
      </c>
      <c r="E5464" s="195" t="s">
        <v>10633</v>
      </c>
      <c r="F5464" s="182" t="s">
        <v>10634</v>
      </c>
      <c r="G5464" s="184">
        <f>'6. Staff time'!Z347</f>
        <v>0</v>
      </c>
    </row>
    <row r="5465" spans="1:7" x14ac:dyDescent="0.3">
      <c r="A5465" s="181">
        <v>5464</v>
      </c>
      <c r="B5465" s="181" t="str">
        <f t="shared" si="109"/>
        <v>0-6.34-61</v>
      </c>
      <c r="C5465" s="182">
        <f>'1. General information'!$R$8</f>
        <v>0</v>
      </c>
      <c r="D5465" s="182" t="s">
        <v>445</v>
      </c>
      <c r="E5465" s="195" t="s">
        <v>10635</v>
      </c>
      <c r="F5465" s="182" t="s">
        <v>10636</v>
      </c>
      <c r="G5465" s="184">
        <f>'6. Staff time'!Z348</f>
        <v>0</v>
      </c>
    </row>
    <row r="5466" spans="1:7" x14ac:dyDescent="0.3">
      <c r="A5466" s="181">
        <v>5465</v>
      </c>
      <c r="B5466" s="181" t="str">
        <f t="shared" si="109"/>
        <v>0-6.34-62</v>
      </c>
      <c r="C5466" s="182">
        <f>'1. General information'!$R$8</f>
        <v>0</v>
      </c>
      <c r="D5466" s="182" t="s">
        <v>445</v>
      </c>
      <c r="E5466" s="195" t="s">
        <v>10637</v>
      </c>
      <c r="F5466" s="182" t="s">
        <v>10638</v>
      </c>
      <c r="G5466" s="184">
        <f>'6. Staff time'!Z349</f>
        <v>0</v>
      </c>
    </row>
    <row r="5467" spans="1:7" x14ac:dyDescent="0.3">
      <c r="A5467" s="181">
        <v>5466</v>
      </c>
      <c r="B5467" s="181" t="str">
        <f t="shared" si="109"/>
        <v>0-6.34-63</v>
      </c>
      <c r="C5467" s="182">
        <f>'1. General information'!$R$8</f>
        <v>0</v>
      </c>
      <c r="D5467" s="182" t="s">
        <v>445</v>
      </c>
      <c r="E5467" s="195" t="s">
        <v>10639</v>
      </c>
      <c r="F5467" s="182" t="s">
        <v>10640</v>
      </c>
      <c r="G5467" s="184">
        <f>'6. Staff time'!Z350</f>
        <v>0</v>
      </c>
    </row>
    <row r="5468" spans="1:7" x14ac:dyDescent="0.3">
      <c r="A5468" s="181">
        <v>5467</v>
      </c>
      <c r="B5468" s="181" t="str">
        <f t="shared" si="109"/>
        <v>0-6.34-64</v>
      </c>
      <c r="C5468" s="182">
        <f>'1. General information'!$R$8</f>
        <v>0</v>
      </c>
      <c r="D5468" s="182" t="s">
        <v>445</v>
      </c>
      <c r="E5468" s="195" t="s">
        <v>10641</v>
      </c>
      <c r="F5468" s="182" t="s">
        <v>10642</v>
      </c>
      <c r="G5468" s="184">
        <f>'6. Staff time'!Z351</f>
        <v>0</v>
      </c>
    </row>
    <row r="5469" spans="1:7" x14ac:dyDescent="0.3">
      <c r="A5469" s="181">
        <v>5468</v>
      </c>
      <c r="B5469" s="181" t="str">
        <f t="shared" si="109"/>
        <v>0-6.34-65</v>
      </c>
      <c r="C5469" s="182">
        <f>'1. General information'!$R$8</f>
        <v>0</v>
      </c>
      <c r="D5469" s="182" t="s">
        <v>445</v>
      </c>
      <c r="E5469" s="195" t="s">
        <v>10643</v>
      </c>
      <c r="F5469" s="182" t="s">
        <v>10644</v>
      </c>
      <c r="G5469" s="184">
        <f>'6. Staff time'!Z352</f>
        <v>0</v>
      </c>
    </row>
    <row r="5470" spans="1:7" x14ac:dyDescent="0.3">
      <c r="A5470" s="181">
        <v>5469</v>
      </c>
      <c r="B5470" s="181" t="str">
        <f t="shared" si="109"/>
        <v>0-6.34-66</v>
      </c>
      <c r="C5470" s="182">
        <f>'1. General information'!$R$8</f>
        <v>0</v>
      </c>
      <c r="D5470" s="182" t="s">
        <v>445</v>
      </c>
      <c r="E5470" s="195" t="s">
        <v>10645</v>
      </c>
      <c r="F5470" s="182" t="s">
        <v>10646</v>
      </c>
      <c r="G5470" s="184">
        <f>'6. Staff time'!Z353</f>
        <v>0</v>
      </c>
    </row>
    <row r="5471" spans="1:7" x14ac:dyDescent="0.3">
      <c r="A5471" s="181">
        <v>5470</v>
      </c>
      <c r="B5471" s="181" t="str">
        <f t="shared" si="109"/>
        <v>0-6.34-67</v>
      </c>
      <c r="C5471" s="182">
        <f>'1. General information'!$R$8</f>
        <v>0</v>
      </c>
      <c r="D5471" s="182" t="s">
        <v>445</v>
      </c>
      <c r="E5471" s="195" t="s">
        <v>10647</v>
      </c>
      <c r="F5471" s="182" t="s">
        <v>10648</v>
      </c>
      <c r="G5471" s="184">
        <f>'6. Staff time'!Z354</f>
        <v>0</v>
      </c>
    </row>
    <row r="5472" spans="1:7" x14ac:dyDescent="0.3">
      <c r="A5472" s="181">
        <v>5471</v>
      </c>
      <c r="B5472" s="181" t="str">
        <f t="shared" si="109"/>
        <v>0-6.34-68</v>
      </c>
      <c r="C5472" s="182">
        <f>'1. General information'!$R$8</f>
        <v>0</v>
      </c>
      <c r="D5472" s="182" t="s">
        <v>445</v>
      </c>
      <c r="E5472" s="195" t="s">
        <v>10649</v>
      </c>
      <c r="F5472" s="182" t="s">
        <v>10650</v>
      </c>
      <c r="G5472" s="184">
        <f>'6. Staff time'!Z355</f>
        <v>0</v>
      </c>
    </row>
    <row r="5473" spans="1:7" x14ac:dyDescent="0.3">
      <c r="A5473" s="181">
        <v>5472</v>
      </c>
      <c r="B5473" s="181" t="str">
        <f t="shared" si="109"/>
        <v>0-6.34-69</v>
      </c>
      <c r="C5473" s="182">
        <f>'1. General information'!$R$8</f>
        <v>0</v>
      </c>
      <c r="D5473" s="182" t="s">
        <v>445</v>
      </c>
      <c r="E5473" s="195" t="s">
        <v>10651</v>
      </c>
      <c r="F5473" s="182" t="s">
        <v>10652</v>
      </c>
      <c r="G5473" s="184">
        <f>'6. Staff time'!Z356</f>
        <v>0</v>
      </c>
    </row>
    <row r="5474" spans="1:7" x14ac:dyDescent="0.3">
      <c r="A5474" s="181">
        <v>5473</v>
      </c>
      <c r="B5474" s="181" t="str">
        <f t="shared" si="109"/>
        <v>0-6.34-70</v>
      </c>
      <c r="C5474" s="182">
        <f>'1. General information'!$R$8</f>
        <v>0</v>
      </c>
      <c r="D5474" s="182" t="s">
        <v>445</v>
      </c>
      <c r="E5474" s="195" t="s">
        <v>10653</v>
      </c>
      <c r="F5474" s="182" t="s">
        <v>10654</v>
      </c>
      <c r="G5474" s="184">
        <f>'6. Staff time'!Z357</f>
        <v>0</v>
      </c>
    </row>
    <row r="5475" spans="1:7" x14ac:dyDescent="0.3">
      <c r="A5475" s="181">
        <v>5474</v>
      </c>
      <c r="B5475" s="181" t="str">
        <f t="shared" si="109"/>
        <v>0-6.34-71</v>
      </c>
      <c r="C5475" s="182">
        <f>'1. General information'!$R$8</f>
        <v>0</v>
      </c>
      <c r="D5475" s="182" t="s">
        <v>445</v>
      </c>
      <c r="E5475" s="195" t="s">
        <v>10655</v>
      </c>
      <c r="F5475" s="182" t="s">
        <v>10656</v>
      </c>
      <c r="G5475" s="184">
        <f>'6. Staff time'!Z358</f>
        <v>0</v>
      </c>
    </row>
    <row r="5476" spans="1:7" x14ac:dyDescent="0.3">
      <c r="A5476" s="181">
        <v>5475</v>
      </c>
      <c r="B5476" s="181" t="str">
        <f t="shared" si="109"/>
        <v>0-6.34-72</v>
      </c>
      <c r="C5476" s="182">
        <f>'1. General information'!$R$8</f>
        <v>0</v>
      </c>
      <c r="D5476" s="182" t="s">
        <v>445</v>
      </c>
      <c r="E5476" s="195" t="s">
        <v>10657</v>
      </c>
      <c r="F5476" s="182" t="s">
        <v>10658</v>
      </c>
      <c r="G5476" s="184">
        <f>'6. Staff time'!Z359</f>
        <v>0</v>
      </c>
    </row>
    <row r="5477" spans="1:7" x14ac:dyDescent="0.3">
      <c r="A5477" s="181">
        <v>5476</v>
      </c>
      <c r="B5477" s="181" t="str">
        <f t="shared" si="109"/>
        <v>0-6.34-73</v>
      </c>
      <c r="C5477" s="182">
        <f>'1. General information'!$R$8</f>
        <v>0</v>
      </c>
      <c r="D5477" s="182" t="s">
        <v>445</v>
      </c>
      <c r="E5477" s="195" t="s">
        <v>10659</v>
      </c>
      <c r="F5477" s="182" t="s">
        <v>10660</v>
      </c>
      <c r="G5477" s="184">
        <f>'6. Staff time'!Z360</f>
        <v>0</v>
      </c>
    </row>
    <row r="5478" spans="1:7" x14ac:dyDescent="0.3">
      <c r="A5478" s="181">
        <v>5477</v>
      </c>
      <c r="B5478" s="181" t="str">
        <f t="shared" si="109"/>
        <v>0-6.34-74</v>
      </c>
      <c r="C5478" s="182">
        <f>'1. General information'!$R$8</f>
        <v>0</v>
      </c>
      <c r="D5478" s="182" t="s">
        <v>445</v>
      </c>
      <c r="E5478" s="195" t="s">
        <v>10661</v>
      </c>
      <c r="F5478" s="182" t="s">
        <v>10662</v>
      </c>
      <c r="G5478" s="184">
        <f>'6. Staff time'!Z361</f>
        <v>0</v>
      </c>
    </row>
    <row r="5479" spans="1:7" x14ac:dyDescent="0.3">
      <c r="A5479" s="181">
        <v>5478</v>
      </c>
      <c r="B5479" s="181" t="str">
        <f t="shared" si="109"/>
        <v>0-6.34-75</v>
      </c>
      <c r="C5479" s="182">
        <f>'1. General information'!$R$8</f>
        <v>0</v>
      </c>
      <c r="D5479" s="182" t="s">
        <v>445</v>
      </c>
      <c r="E5479" s="195" t="s">
        <v>10663</v>
      </c>
      <c r="F5479" s="182" t="s">
        <v>10664</v>
      </c>
      <c r="G5479" s="184">
        <f>'6. Staff time'!Z362</f>
        <v>0</v>
      </c>
    </row>
    <row r="5480" spans="1:7" x14ac:dyDescent="0.3">
      <c r="A5480" s="181">
        <v>5479</v>
      </c>
      <c r="B5480" s="181" t="str">
        <f t="shared" si="109"/>
        <v>0-6.34-76</v>
      </c>
      <c r="C5480" s="182">
        <f>'1. General information'!$R$8</f>
        <v>0</v>
      </c>
      <c r="D5480" s="182" t="s">
        <v>445</v>
      </c>
      <c r="E5480" s="195" t="s">
        <v>10665</v>
      </c>
      <c r="F5480" s="182" t="s">
        <v>10666</v>
      </c>
      <c r="G5480" s="184">
        <f>'6. Staff time'!Z363</f>
        <v>0</v>
      </c>
    </row>
    <row r="5481" spans="1:7" x14ac:dyDescent="0.3">
      <c r="A5481" s="181">
        <v>5480</v>
      </c>
      <c r="B5481" s="181" t="str">
        <f t="shared" si="109"/>
        <v>0-6.34-77</v>
      </c>
      <c r="C5481" s="182">
        <f>'1. General information'!$R$8</f>
        <v>0</v>
      </c>
      <c r="D5481" s="182" t="s">
        <v>445</v>
      </c>
      <c r="E5481" s="195" t="s">
        <v>10667</v>
      </c>
      <c r="F5481" s="182" t="s">
        <v>10668</v>
      </c>
      <c r="G5481" s="184">
        <f>'6. Staff time'!Z364</f>
        <v>0</v>
      </c>
    </row>
    <row r="5482" spans="1:7" x14ac:dyDescent="0.3">
      <c r="A5482" s="181">
        <v>5481</v>
      </c>
      <c r="B5482" s="181" t="str">
        <f t="shared" si="109"/>
        <v>0-6.34-78</v>
      </c>
      <c r="C5482" s="182">
        <f>'1. General information'!$R$8</f>
        <v>0</v>
      </c>
      <c r="D5482" s="182" t="s">
        <v>445</v>
      </c>
      <c r="E5482" s="195" t="s">
        <v>10669</v>
      </c>
      <c r="F5482" s="182" t="s">
        <v>10670</v>
      </c>
      <c r="G5482" s="184">
        <f>'6. Staff time'!Z365</f>
        <v>0</v>
      </c>
    </row>
    <row r="5483" spans="1:7" x14ac:dyDescent="0.3">
      <c r="A5483" s="181">
        <v>5482</v>
      </c>
      <c r="B5483" s="181" t="str">
        <f t="shared" si="109"/>
        <v>0-6.34-79</v>
      </c>
      <c r="C5483" s="182">
        <f>'1. General information'!$R$8</f>
        <v>0</v>
      </c>
      <c r="D5483" s="182" t="s">
        <v>445</v>
      </c>
      <c r="E5483" s="195" t="s">
        <v>10671</v>
      </c>
      <c r="F5483" s="182" t="s">
        <v>10672</v>
      </c>
      <c r="G5483" s="184">
        <f>'6. Staff time'!Z366</f>
        <v>0</v>
      </c>
    </row>
    <row r="5484" spans="1:7" x14ac:dyDescent="0.3">
      <c r="A5484" s="181">
        <v>5483</v>
      </c>
      <c r="B5484" s="181" t="str">
        <f t="shared" si="109"/>
        <v>0-6.34-80</v>
      </c>
      <c r="C5484" s="182">
        <f>'1. General information'!$R$8</f>
        <v>0</v>
      </c>
      <c r="D5484" s="182" t="s">
        <v>445</v>
      </c>
      <c r="E5484" s="195" t="s">
        <v>10673</v>
      </c>
      <c r="F5484" s="182" t="s">
        <v>10674</v>
      </c>
      <c r="G5484" s="184">
        <f>'6. Staff time'!Z367</f>
        <v>0</v>
      </c>
    </row>
    <row r="5485" spans="1:7" x14ac:dyDescent="0.3">
      <c r="A5485" s="181">
        <v>5484</v>
      </c>
      <c r="B5485" s="181" t="str">
        <f t="shared" si="109"/>
        <v>0-6.34-81</v>
      </c>
      <c r="C5485" s="182">
        <f>'1. General information'!$R$8</f>
        <v>0</v>
      </c>
      <c r="D5485" s="182" t="s">
        <v>445</v>
      </c>
      <c r="E5485" s="195" t="s">
        <v>10675</v>
      </c>
      <c r="F5485" s="182" t="s">
        <v>10676</v>
      </c>
      <c r="G5485" s="184">
        <f>'6. Staff time'!Z368</f>
        <v>0</v>
      </c>
    </row>
    <row r="5486" spans="1:7" x14ac:dyDescent="0.3">
      <c r="A5486" s="181">
        <v>5485</v>
      </c>
      <c r="B5486" s="181" t="str">
        <f t="shared" si="109"/>
        <v>0-6.34-82</v>
      </c>
      <c r="C5486" s="182">
        <f>'1. General information'!$R$8</f>
        <v>0</v>
      </c>
      <c r="D5486" s="182" t="s">
        <v>445</v>
      </c>
      <c r="E5486" s="195" t="s">
        <v>10677</v>
      </c>
      <c r="F5486" s="182" t="s">
        <v>10678</v>
      </c>
      <c r="G5486" s="184">
        <f>'6. Staff time'!Z369</f>
        <v>0</v>
      </c>
    </row>
    <row r="5487" spans="1:7" x14ac:dyDescent="0.3">
      <c r="A5487" s="181">
        <v>5486</v>
      </c>
      <c r="B5487" s="181" t="str">
        <f t="shared" si="109"/>
        <v>0-6.34-83</v>
      </c>
      <c r="C5487" s="182">
        <f>'1. General information'!$R$8</f>
        <v>0</v>
      </c>
      <c r="D5487" s="182" t="s">
        <v>445</v>
      </c>
      <c r="E5487" s="195" t="s">
        <v>10679</v>
      </c>
      <c r="F5487" s="182" t="s">
        <v>10680</v>
      </c>
      <c r="G5487" s="184">
        <f>'6. Staff time'!Z370</f>
        <v>0</v>
      </c>
    </row>
    <row r="5488" spans="1:7" x14ac:dyDescent="0.3">
      <c r="A5488" s="181">
        <v>5487</v>
      </c>
      <c r="B5488" s="181" t="str">
        <f t="shared" si="109"/>
        <v>0-6.34-84</v>
      </c>
      <c r="C5488" s="182">
        <f>'1. General information'!$R$8</f>
        <v>0</v>
      </c>
      <c r="D5488" s="182" t="s">
        <v>445</v>
      </c>
      <c r="E5488" s="195" t="s">
        <v>10681</v>
      </c>
      <c r="F5488" s="182" t="s">
        <v>10682</v>
      </c>
      <c r="G5488" s="184">
        <f>'6. Staff time'!Z371</f>
        <v>0</v>
      </c>
    </row>
    <row r="5489" spans="1:7" x14ac:dyDescent="0.3">
      <c r="A5489" s="181">
        <v>5488</v>
      </c>
      <c r="B5489" s="181" t="str">
        <f t="shared" si="109"/>
        <v>0-6.34-85</v>
      </c>
      <c r="C5489" s="182">
        <f>'1. General information'!$R$8</f>
        <v>0</v>
      </c>
      <c r="D5489" s="182" t="s">
        <v>445</v>
      </c>
      <c r="E5489" s="195" t="s">
        <v>10683</v>
      </c>
      <c r="F5489" s="182" t="s">
        <v>10684</v>
      </c>
      <c r="G5489" s="184">
        <f>'6. Staff time'!Z372</f>
        <v>0</v>
      </c>
    </row>
    <row r="5490" spans="1:7" x14ac:dyDescent="0.3">
      <c r="A5490" s="181">
        <v>5489</v>
      </c>
      <c r="B5490" s="181" t="str">
        <f t="shared" si="109"/>
        <v>0-6.34-86</v>
      </c>
      <c r="C5490" s="182">
        <f>'1. General information'!$R$8</f>
        <v>0</v>
      </c>
      <c r="D5490" s="182" t="s">
        <v>445</v>
      </c>
      <c r="E5490" s="195" t="s">
        <v>10685</v>
      </c>
      <c r="F5490" s="182" t="s">
        <v>10686</v>
      </c>
      <c r="G5490" s="184">
        <f>'6. Staff time'!Z373</f>
        <v>0</v>
      </c>
    </row>
    <row r="5491" spans="1:7" x14ac:dyDescent="0.3">
      <c r="A5491" s="181">
        <v>5490</v>
      </c>
      <c r="B5491" s="181" t="str">
        <f t="shared" si="109"/>
        <v>0-6.34-87</v>
      </c>
      <c r="C5491" s="182">
        <f>'1. General information'!$R$8</f>
        <v>0</v>
      </c>
      <c r="D5491" s="182" t="s">
        <v>445</v>
      </c>
      <c r="E5491" s="195" t="s">
        <v>10687</v>
      </c>
      <c r="F5491" s="182" t="s">
        <v>10688</v>
      </c>
      <c r="G5491" s="184">
        <f>'6. Staff time'!Z374</f>
        <v>0</v>
      </c>
    </row>
    <row r="5492" spans="1:7" x14ac:dyDescent="0.3">
      <c r="A5492" s="181">
        <v>5491</v>
      </c>
      <c r="B5492" s="181" t="str">
        <f t="shared" ref="B5492:B5555" si="110">CONCATENATE(LEFT(C5492,2),"-",E5492)</f>
        <v>0-6.34-88</v>
      </c>
      <c r="C5492" s="182">
        <f>'1. General information'!$R$8</f>
        <v>0</v>
      </c>
      <c r="D5492" s="182" t="s">
        <v>445</v>
      </c>
      <c r="E5492" s="195" t="s">
        <v>10689</v>
      </c>
      <c r="F5492" s="182" t="s">
        <v>10690</v>
      </c>
      <c r="G5492" s="184">
        <f>'6. Staff time'!Z375</f>
        <v>0</v>
      </c>
    </row>
    <row r="5493" spans="1:7" x14ac:dyDescent="0.3">
      <c r="A5493" s="181">
        <v>5492</v>
      </c>
      <c r="B5493" s="181" t="str">
        <f t="shared" si="110"/>
        <v>0-6.34-89</v>
      </c>
      <c r="C5493" s="182">
        <f>'1. General information'!$R$8</f>
        <v>0</v>
      </c>
      <c r="D5493" s="182" t="s">
        <v>445</v>
      </c>
      <c r="E5493" s="195" t="s">
        <v>10691</v>
      </c>
      <c r="F5493" s="182" t="s">
        <v>10692</v>
      </c>
      <c r="G5493" s="184">
        <f>'6. Staff time'!Z376</f>
        <v>0</v>
      </c>
    </row>
    <row r="5494" spans="1:7" x14ac:dyDescent="0.3">
      <c r="A5494" s="181">
        <v>5493</v>
      </c>
      <c r="B5494" s="181" t="str">
        <f t="shared" si="110"/>
        <v>0-6.34-90</v>
      </c>
      <c r="C5494" s="182">
        <f>'1. General information'!$R$8</f>
        <v>0</v>
      </c>
      <c r="D5494" s="182" t="s">
        <v>445</v>
      </c>
      <c r="E5494" s="195" t="s">
        <v>10693</v>
      </c>
      <c r="F5494" s="182" t="s">
        <v>10694</v>
      </c>
      <c r="G5494" s="184">
        <f>'6. Staff time'!Z377</f>
        <v>0</v>
      </c>
    </row>
    <row r="5495" spans="1:7" x14ac:dyDescent="0.3">
      <c r="A5495" s="181">
        <v>5494</v>
      </c>
      <c r="B5495" s="181" t="str">
        <f t="shared" si="110"/>
        <v>0-6.34-91</v>
      </c>
      <c r="C5495" s="182">
        <f>'1. General information'!$R$8</f>
        <v>0</v>
      </c>
      <c r="D5495" s="182" t="s">
        <v>445</v>
      </c>
      <c r="E5495" s="195" t="s">
        <v>10695</v>
      </c>
      <c r="F5495" s="182" t="s">
        <v>10696</v>
      </c>
      <c r="G5495" s="184">
        <f>'6. Staff time'!Z378</f>
        <v>0</v>
      </c>
    </row>
    <row r="5496" spans="1:7" x14ac:dyDescent="0.3">
      <c r="A5496" s="181">
        <v>5495</v>
      </c>
      <c r="B5496" s="181" t="str">
        <f t="shared" si="110"/>
        <v>0-6.34-92</v>
      </c>
      <c r="C5496" s="182">
        <f>'1. General information'!$R$8</f>
        <v>0</v>
      </c>
      <c r="D5496" s="182" t="s">
        <v>445</v>
      </c>
      <c r="E5496" s="195" t="s">
        <v>10697</v>
      </c>
      <c r="F5496" s="182" t="s">
        <v>10698</v>
      </c>
      <c r="G5496" s="184">
        <f>'6. Staff time'!Z379</f>
        <v>0</v>
      </c>
    </row>
    <row r="5497" spans="1:7" x14ac:dyDescent="0.3">
      <c r="A5497" s="181">
        <v>5496</v>
      </c>
      <c r="B5497" s="181" t="str">
        <f t="shared" si="110"/>
        <v>0-6.34-93</v>
      </c>
      <c r="C5497" s="182">
        <f>'1. General information'!$R$8</f>
        <v>0</v>
      </c>
      <c r="D5497" s="182" t="s">
        <v>445</v>
      </c>
      <c r="E5497" s="195" t="s">
        <v>10699</v>
      </c>
      <c r="F5497" s="182" t="s">
        <v>10700</v>
      </c>
      <c r="G5497" s="184">
        <f>'6. Staff time'!Z380</f>
        <v>0</v>
      </c>
    </row>
    <row r="5498" spans="1:7" x14ac:dyDescent="0.3">
      <c r="A5498" s="181">
        <v>5497</v>
      </c>
      <c r="B5498" s="181" t="str">
        <f t="shared" si="110"/>
        <v>0-6.34-94</v>
      </c>
      <c r="C5498" s="182">
        <f>'1. General information'!$R$8</f>
        <v>0</v>
      </c>
      <c r="D5498" s="182" t="s">
        <v>445</v>
      </c>
      <c r="E5498" s="195" t="s">
        <v>10701</v>
      </c>
      <c r="F5498" s="182" t="s">
        <v>10702</v>
      </c>
      <c r="G5498" s="184">
        <f>'6. Staff time'!Z381</f>
        <v>0</v>
      </c>
    </row>
    <row r="5499" spans="1:7" x14ac:dyDescent="0.3">
      <c r="A5499" s="181">
        <v>5498</v>
      </c>
      <c r="B5499" s="181" t="str">
        <f t="shared" si="110"/>
        <v>0-6.34-95</v>
      </c>
      <c r="C5499" s="182">
        <f>'1. General information'!$R$8</f>
        <v>0</v>
      </c>
      <c r="D5499" s="182" t="s">
        <v>445</v>
      </c>
      <c r="E5499" s="195" t="s">
        <v>10703</v>
      </c>
      <c r="F5499" s="182" t="s">
        <v>10704</v>
      </c>
      <c r="G5499" s="184">
        <f>'6. Staff time'!Z382</f>
        <v>0</v>
      </c>
    </row>
    <row r="5500" spans="1:7" x14ac:dyDescent="0.3">
      <c r="A5500" s="181">
        <v>5499</v>
      </c>
      <c r="B5500" s="181" t="str">
        <f t="shared" si="110"/>
        <v>0-6.34-96</v>
      </c>
      <c r="C5500" s="182">
        <f>'1. General information'!$R$8</f>
        <v>0</v>
      </c>
      <c r="D5500" s="182" t="s">
        <v>445</v>
      </c>
      <c r="E5500" s="195" t="s">
        <v>10705</v>
      </c>
      <c r="F5500" s="182" t="s">
        <v>10706</v>
      </c>
      <c r="G5500" s="184">
        <f>'6. Staff time'!Z383</f>
        <v>0</v>
      </c>
    </row>
    <row r="5501" spans="1:7" x14ac:dyDescent="0.3">
      <c r="A5501" s="181">
        <v>5500</v>
      </c>
      <c r="B5501" s="181" t="str">
        <f t="shared" si="110"/>
        <v>0-6.34-97</v>
      </c>
      <c r="C5501" s="182">
        <f>'1. General information'!$R$8</f>
        <v>0</v>
      </c>
      <c r="D5501" s="182" t="s">
        <v>445</v>
      </c>
      <c r="E5501" s="195" t="s">
        <v>10707</v>
      </c>
      <c r="F5501" s="182" t="s">
        <v>10708</v>
      </c>
      <c r="G5501" s="184">
        <f>'6. Staff time'!Z384</f>
        <v>0</v>
      </c>
    </row>
    <row r="5502" spans="1:7" x14ac:dyDescent="0.3">
      <c r="A5502" s="181">
        <v>5501</v>
      </c>
      <c r="B5502" s="181" t="str">
        <f t="shared" si="110"/>
        <v>0-6.34-98</v>
      </c>
      <c r="C5502" s="182">
        <f>'1. General information'!$R$8</f>
        <v>0</v>
      </c>
      <c r="D5502" s="182" t="s">
        <v>445</v>
      </c>
      <c r="E5502" s="195" t="s">
        <v>10709</v>
      </c>
      <c r="F5502" s="182" t="s">
        <v>10710</v>
      </c>
      <c r="G5502" s="184">
        <f>'6. Staff time'!Z385</f>
        <v>0</v>
      </c>
    </row>
    <row r="5503" spans="1:7" x14ac:dyDescent="0.3">
      <c r="A5503" s="181">
        <v>5502</v>
      </c>
      <c r="B5503" s="181" t="str">
        <f t="shared" si="110"/>
        <v>0-6.34-99</v>
      </c>
      <c r="C5503" s="182">
        <f>'1. General information'!$R$8</f>
        <v>0</v>
      </c>
      <c r="D5503" s="182" t="s">
        <v>445</v>
      </c>
      <c r="E5503" s="195" t="s">
        <v>10711</v>
      </c>
      <c r="F5503" s="182" t="s">
        <v>10712</v>
      </c>
      <c r="G5503" s="184">
        <f>'6. Staff time'!Z386</f>
        <v>0</v>
      </c>
    </row>
    <row r="5504" spans="1:7" x14ac:dyDescent="0.3">
      <c r="A5504" s="181">
        <v>5503</v>
      </c>
      <c r="B5504" s="181" t="str">
        <f t="shared" si="110"/>
        <v>0-6.34-100</v>
      </c>
      <c r="C5504" s="182">
        <f>'1. General information'!$R$8</f>
        <v>0</v>
      </c>
      <c r="D5504" s="182" t="s">
        <v>445</v>
      </c>
      <c r="E5504" s="195" t="s">
        <v>10713</v>
      </c>
      <c r="F5504" s="182" t="s">
        <v>10714</v>
      </c>
      <c r="G5504" s="184">
        <f>'6. Staff time'!Z387</f>
        <v>0</v>
      </c>
    </row>
    <row r="5505" spans="1:7" x14ac:dyDescent="0.3">
      <c r="A5505" s="181">
        <v>5504</v>
      </c>
      <c r="B5505" s="181" t="str">
        <f t="shared" si="110"/>
        <v>0-6.34-101</v>
      </c>
      <c r="C5505" s="182">
        <f>'1. General information'!$R$8</f>
        <v>0</v>
      </c>
      <c r="D5505" s="182" t="s">
        <v>445</v>
      </c>
      <c r="E5505" s="195" t="s">
        <v>10715</v>
      </c>
      <c r="F5505" s="182" t="s">
        <v>10716</v>
      </c>
      <c r="G5505" s="184">
        <f>'6. Staff time'!Z388</f>
        <v>0</v>
      </c>
    </row>
    <row r="5506" spans="1:7" x14ac:dyDescent="0.3">
      <c r="A5506" s="181">
        <v>5505</v>
      </c>
      <c r="B5506" s="181" t="str">
        <f t="shared" si="110"/>
        <v>0-6.34-102</v>
      </c>
      <c r="C5506" s="182">
        <f>'1. General information'!$R$8</f>
        <v>0</v>
      </c>
      <c r="D5506" s="182" t="s">
        <v>445</v>
      </c>
      <c r="E5506" s="195" t="s">
        <v>10717</v>
      </c>
      <c r="F5506" s="182" t="s">
        <v>10718</v>
      </c>
      <c r="G5506" s="184">
        <f>'6. Staff time'!Z389</f>
        <v>0</v>
      </c>
    </row>
    <row r="5507" spans="1:7" x14ac:dyDescent="0.3">
      <c r="A5507" s="181">
        <v>5506</v>
      </c>
      <c r="B5507" s="181" t="str">
        <f t="shared" si="110"/>
        <v>0-6.34-103</v>
      </c>
      <c r="C5507" s="182">
        <f>'1. General information'!$R$8</f>
        <v>0</v>
      </c>
      <c r="D5507" s="182" t="s">
        <v>445</v>
      </c>
      <c r="E5507" s="195" t="s">
        <v>10719</v>
      </c>
      <c r="F5507" s="182" t="s">
        <v>10720</v>
      </c>
      <c r="G5507" s="184">
        <f>'6. Staff time'!Z390</f>
        <v>0</v>
      </c>
    </row>
    <row r="5508" spans="1:7" x14ac:dyDescent="0.3">
      <c r="A5508" s="181">
        <v>5507</v>
      </c>
      <c r="B5508" s="181" t="str">
        <f t="shared" si="110"/>
        <v>0-6.34-104</v>
      </c>
      <c r="C5508" s="182">
        <f>'1. General information'!$R$8</f>
        <v>0</v>
      </c>
      <c r="D5508" s="182" t="s">
        <v>445</v>
      </c>
      <c r="E5508" s="195" t="s">
        <v>10721</v>
      </c>
      <c r="F5508" s="182" t="s">
        <v>10722</v>
      </c>
      <c r="G5508" s="184">
        <f>'6. Staff time'!Z391</f>
        <v>0</v>
      </c>
    </row>
    <row r="5509" spans="1:7" x14ac:dyDescent="0.3">
      <c r="A5509" s="181">
        <v>5508</v>
      </c>
      <c r="B5509" s="181" t="str">
        <f t="shared" si="110"/>
        <v>0-6.34-105</v>
      </c>
      <c r="C5509" s="182">
        <f>'1. General information'!$R$8</f>
        <v>0</v>
      </c>
      <c r="D5509" s="182" t="s">
        <v>445</v>
      </c>
      <c r="E5509" s="195" t="s">
        <v>10723</v>
      </c>
      <c r="F5509" s="182" t="s">
        <v>10724</v>
      </c>
      <c r="G5509" s="184">
        <f>'6. Staff time'!Z392</f>
        <v>0</v>
      </c>
    </row>
    <row r="5510" spans="1:7" x14ac:dyDescent="0.3">
      <c r="A5510" s="181">
        <v>5509</v>
      </c>
      <c r="B5510" s="181" t="str">
        <f t="shared" si="110"/>
        <v>0-6.34-106</v>
      </c>
      <c r="C5510" s="182">
        <f>'1. General information'!$R$8</f>
        <v>0</v>
      </c>
      <c r="D5510" s="182" t="s">
        <v>445</v>
      </c>
      <c r="E5510" s="195" t="s">
        <v>10725</v>
      </c>
      <c r="F5510" s="182" t="s">
        <v>10726</v>
      </c>
      <c r="G5510" s="184">
        <f>'6. Staff time'!Z393</f>
        <v>0</v>
      </c>
    </row>
    <row r="5511" spans="1:7" x14ac:dyDescent="0.3">
      <c r="A5511" s="181">
        <v>5510</v>
      </c>
      <c r="B5511" s="181" t="str">
        <f t="shared" si="110"/>
        <v>0-6.34-107</v>
      </c>
      <c r="C5511" s="182">
        <f>'1. General information'!$R$8</f>
        <v>0</v>
      </c>
      <c r="D5511" s="182" t="s">
        <v>445</v>
      </c>
      <c r="E5511" s="195" t="s">
        <v>10727</v>
      </c>
      <c r="F5511" s="182" t="s">
        <v>10728</v>
      </c>
      <c r="G5511" s="184">
        <f>'6. Staff time'!Z394</f>
        <v>0</v>
      </c>
    </row>
    <row r="5512" spans="1:7" x14ac:dyDescent="0.3">
      <c r="A5512" s="181">
        <v>5511</v>
      </c>
      <c r="B5512" s="181" t="str">
        <f t="shared" si="110"/>
        <v>0-6.34-108</v>
      </c>
      <c r="C5512" s="182">
        <f>'1. General information'!$R$8</f>
        <v>0</v>
      </c>
      <c r="D5512" s="182" t="s">
        <v>445</v>
      </c>
      <c r="E5512" s="195" t="s">
        <v>10729</v>
      </c>
      <c r="F5512" s="182" t="s">
        <v>10730</v>
      </c>
      <c r="G5512" s="184">
        <f>'6. Staff time'!Z395</f>
        <v>0</v>
      </c>
    </row>
    <row r="5513" spans="1:7" x14ac:dyDescent="0.3">
      <c r="A5513" s="181">
        <v>5512</v>
      </c>
      <c r="B5513" s="181" t="str">
        <f t="shared" si="110"/>
        <v>0-6.34-109</v>
      </c>
      <c r="C5513" s="182">
        <f>'1. General information'!$R$8</f>
        <v>0</v>
      </c>
      <c r="D5513" s="182" t="s">
        <v>445</v>
      </c>
      <c r="E5513" s="195" t="s">
        <v>10731</v>
      </c>
      <c r="F5513" s="182" t="s">
        <v>10732</v>
      </c>
      <c r="G5513" s="184">
        <f>'6. Staff time'!Z396</f>
        <v>0</v>
      </c>
    </row>
    <row r="5514" spans="1:7" x14ac:dyDescent="0.3">
      <c r="A5514" s="181">
        <v>5513</v>
      </c>
      <c r="B5514" s="181" t="str">
        <f t="shared" si="110"/>
        <v>0-6.34-110</v>
      </c>
      <c r="C5514" s="182">
        <f>'1. General information'!$R$8</f>
        <v>0</v>
      </c>
      <c r="D5514" s="182" t="s">
        <v>445</v>
      </c>
      <c r="E5514" s="195" t="s">
        <v>10733</v>
      </c>
      <c r="F5514" s="182" t="s">
        <v>10734</v>
      </c>
      <c r="G5514" s="184">
        <f>'6. Staff time'!Z397</f>
        <v>0</v>
      </c>
    </row>
    <row r="5515" spans="1:7" x14ac:dyDescent="0.3">
      <c r="A5515" s="181">
        <v>5514</v>
      </c>
      <c r="B5515" s="181" t="str">
        <f t="shared" si="110"/>
        <v>0-6.34-111</v>
      </c>
      <c r="C5515" s="182">
        <f>'1. General information'!$R$8</f>
        <v>0</v>
      </c>
      <c r="D5515" s="182" t="s">
        <v>445</v>
      </c>
      <c r="E5515" s="195" t="s">
        <v>10735</v>
      </c>
      <c r="F5515" s="182" t="s">
        <v>10736</v>
      </c>
      <c r="G5515" s="184">
        <f>'6. Staff time'!Z398</f>
        <v>0</v>
      </c>
    </row>
    <row r="5516" spans="1:7" x14ac:dyDescent="0.3">
      <c r="A5516" s="181">
        <v>5515</v>
      </c>
      <c r="B5516" s="181" t="str">
        <f t="shared" si="110"/>
        <v>0-6.34-112</v>
      </c>
      <c r="C5516" s="182">
        <f>'1. General information'!$R$8</f>
        <v>0</v>
      </c>
      <c r="D5516" s="182" t="s">
        <v>445</v>
      </c>
      <c r="E5516" s="195" t="s">
        <v>10737</v>
      </c>
      <c r="F5516" s="182" t="s">
        <v>10738</v>
      </c>
      <c r="G5516" s="184">
        <f>'6. Staff time'!Z399</f>
        <v>0</v>
      </c>
    </row>
    <row r="5517" spans="1:7" x14ac:dyDescent="0.3">
      <c r="A5517" s="181">
        <v>5516</v>
      </c>
      <c r="B5517" s="181" t="str">
        <f t="shared" si="110"/>
        <v>0-6.34-113</v>
      </c>
      <c r="C5517" s="182">
        <f>'1. General information'!$R$8</f>
        <v>0</v>
      </c>
      <c r="D5517" s="182" t="s">
        <v>445</v>
      </c>
      <c r="E5517" s="195" t="s">
        <v>10739</v>
      </c>
      <c r="F5517" s="182" t="s">
        <v>10740</v>
      </c>
      <c r="G5517" s="184">
        <f>'6. Staff time'!Z400</f>
        <v>0</v>
      </c>
    </row>
    <row r="5518" spans="1:7" x14ac:dyDescent="0.3">
      <c r="A5518" s="181">
        <v>5517</v>
      </c>
      <c r="B5518" s="181" t="str">
        <f t="shared" si="110"/>
        <v>0-6.34-114</v>
      </c>
      <c r="C5518" s="182">
        <f>'1. General information'!$R$8</f>
        <v>0</v>
      </c>
      <c r="D5518" s="182" t="s">
        <v>445</v>
      </c>
      <c r="E5518" s="195" t="s">
        <v>10741</v>
      </c>
      <c r="F5518" s="182" t="s">
        <v>10742</v>
      </c>
      <c r="G5518" s="184">
        <f>'6. Staff time'!Z401</f>
        <v>0</v>
      </c>
    </row>
    <row r="5519" spans="1:7" x14ac:dyDescent="0.3">
      <c r="A5519" s="181">
        <v>5518</v>
      </c>
      <c r="B5519" s="181" t="str">
        <f t="shared" si="110"/>
        <v>0-6.34-115</v>
      </c>
      <c r="C5519" s="182">
        <f>'1. General information'!$R$8</f>
        <v>0</v>
      </c>
      <c r="D5519" s="182" t="s">
        <v>445</v>
      </c>
      <c r="E5519" s="195" t="s">
        <v>10743</v>
      </c>
      <c r="F5519" s="182" t="s">
        <v>10744</v>
      </c>
      <c r="G5519" s="184">
        <f>'6. Staff time'!Z402</f>
        <v>0</v>
      </c>
    </row>
    <row r="5520" spans="1:7" x14ac:dyDescent="0.3">
      <c r="A5520" s="181">
        <v>5519</v>
      </c>
      <c r="B5520" s="181" t="str">
        <f t="shared" si="110"/>
        <v>0-6.34-116</v>
      </c>
      <c r="C5520" s="182">
        <f>'1. General information'!$R$8</f>
        <v>0</v>
      </c>
      <c r="D5520" s="182" t="s">
        <v>445</v>
      </c>
      <c r="E5520" s="195" t="s">
        <v>10745</v>
      </c>
      <c r="F5520" s="182" t="s">
        <v>10746</v>
      </c>
      <c r="G5520" s="184">
        <f>'6. Staff time'!Z403</f>
        <v>0</v>
      </c>
    </row>
    <row r="5521" spans="1:7" x14ac:dyDescent="0.3">
      <c r="A5521" s="181">
        <v>5520</v>
      </c>
      <c r="B5521" s="181" t="str">
        <f t="shared" si="110"/>
        <v>0-6.34-117</v>
      </c>
      <c r="C5521" s="182">
        <f>'1. General information'!$R$8</f>
        <v>0</v>
      </c>
      <c r="D5521" s="182" t="s">
        <v>445</v>
      </c>
      <c r="E5521" s="195" t="s">
        <v>10747</v>
      </c>
      <c r="F5521" s="182" t="s">
        <v>10748</v>
      </c>
      <c r="G5521" s="184">
        <f>'6. Staff time'!Z404</f>
        <v>0</v>
      </c>
    </row>
    <row r="5522" spans="1:7" x14ac:dyDescent="0.3">
      <c r="A5522" s="181">
        <v>5521</v>
      </c>
      <c r="B5522" s="181" t="str">
        <f t="shared" si="110"/>
        <v>0-6.34-118</v>
      </c>
      <c r="C5522" s="182">
        <f>'1. General information'!$R$8</f>
        <v>0</v>
      </c>
      <c r="D5522" s="182" t="s">
        <v>445</v>
      </c>
      <c r="E5522" s="195" t="s">
        <v>10749</v>
      </c>
      <c r="F5522" s="182" t="s">
        <v>10750</v>
      </c>
      <c r="G5522" s="184">
        <f>'6. Staff time'!Z405</f>
        <v>0</v>
      </c>
    </row>
    <row r="5523" spans="1:7" x14ac:dyDescent="0.3">
      <c r="A5523" s="181">
        <v>5522</v>
      </c>
      <c r="B5523" s="181" t="str">
        <f t="shared" si="110"/>
        <v>0-6.34-119</v>
      </c>
      <c r="C5523" s="182">
        <f>'1. General information'!$R$8</f>
        <v>0</v>
      </c>
      <c r="D5523" s="182" t="s">
        <v>445</v>
      </c>
      <c r="E5523" s="195" t="s">
        <v>10751</v>
      </c>
      <c r="F5523" s="182" t="s">
        <v>10752</v>
      </c>
      <c r="G5523" s="184">
        <f>'6. Staff time'!Z406</f>
        <v>0</v>
      </c>
    </row>
    <row r="5524" spans="1:7" x14ac:dyDescent="0.3">
      <c r="A5524" s="181">
        <v>5523</v>
      </c>
      <c r="B5524" s="181" t="str">
        <f t="shared" si="110"/>
        <v>0-6.34-120</v>
      </c>
      <c r="C5524" s="182">
        <f>'1. General information'!$R$8</f>
        <v>0</v>
      </c>
      <c r="D5524" s="182" t="s">
        <v>445</v>
      </c>
      <c r="E5524" s="195" t="s">
        <v>10753</v>
      </c>
      <c r="F5524" s="182" t="s">
        <v>10754</v>
      </c>
      <c r="G5524" s="184">
        <f>'6. Staff time'!Z407</f>
        <v>0</v>
      </c>
    </row>
    <row r="5525" spans="1:7" x14ac:dyDescent="0.3">
      <c r="A5525" s="181">
        <v>5524</v>
      </c>
      <c r="B5525" s="181" t="str">
        <f t="shared" si="110"/>
        <v>0-6.34-121</v>
      </c>
      <c r="C5525" s="182">
        <f>'1. General information'!$R$8</f>
        <v>0</v>
      </c>
      <c r="D5525" s="182" t="s">
        <v>445</v>
      </c>
      <c r="E5525" s="195" t="s">
        <v>10755</v>
      </c>
      <c r="F5525" s="182" t="s">
        <v>10756</v>
      </c>
      <c r="G5525" s="184">
        <f>'6. Staff time'!Z408</f>
        <v>0</v>
      </c>
    </row>
    <row r="5526" spans="1:7" x14ac:dyDescent="0.3">
      <c r="A5526" s="181">
        <v>5525</v>
      </c>
      <c r="B5526" s="181" t="str">
        <f t="shared" si="110"/>
        <v>0-6.34-122</v>
      </c>
      <c r="C5526" s="182">
        <f>'1. General information'!$R$8</f>
        <v>0</v>
      </c>
      <c r="D5526" s="182" t="s">
        <v>445</v>
      </c>
      <c r="E5526" s="195" t="s">
        <v>10757</v>
      </c>
      <c r="F5526" s="182" t="s">
        <v>10758</v>
      </c>
      <c r="G5526" s="184">
        <f>'6. Staff time'!Z409</f>
        <v>0</v>
      </c>
    </row>
    <row r="5527" spans="1:7" x14ac:dyDescent="0.3">
      <c r="A5527" s="181">
        <v>5526</v>
      </c>
      <c r="B5527" s="181" t="str">
        <f t="shared" si="110"/>
        <v>0-6.34-123</v>
      </c>
      <c r="C5527" s="182">
        <f>'1. General information'!$R$8</f>
        <v>0</v>
      </c>
      <c r="D5527" s="182" t="s">
        <v>445</v>
      </c>
      <c r="E5527" s="195" t="s">
        <v>10759</v>
      </c>
      <c r="F5527" s="182" t="s">
        <v>10760</v>
      </c>
      <c r="G5527" s="184">
        <f>'6. Staff time'!Z410</f>
        <v>0</v>
      </c>
    </row>
    <row r="5528" spans="1:7" x14ac:dyDescent="0.3">
      <c r="A5528" s="181">
        <v>5527</v>
      </c>
      <c r="B5528" s="181" t="str">
        <f t="shared" si="110"/>
        <v>0-6.34-124</v>
      </c>
      <c r="C5528" s="182">
        <f>'1. General information'!$R$8</f>
        <v>0</v>
      </c>
      <c r="D5528" s="182" t="s">
        <v>445</v>
      </c>
      <c r="E5528" s="195" t="s">
        <v>10761</v>
      </c>
      <c r="F5528" s="182" t="s">
        <v>10762</v>
      </c>
      <c r="G5528" s="184">
        <f>'6. Staff time'!Z411</f>
        <v>0</v>
      </c>
    </row>
    <row r="5529" spans="1:7" x14ac:dyDescent="0.3">
      <c r="A5529" s="181">
        <v>5528</v>
      </c>
      <c r="B5529" s="181" t="str">
        <f t="shared" si="110"/>
        <v>0-6.34-125</v>
      </c>
      <c r="C5529" s="182">
        <f>'1. General information'!$R$8</f>
        <v>0</v>
      </c>
      <c r="D5529" s="182" t="s">
        <v>445</v>
      </c>
      <c r="E5529" s="195" t="s">
        <v>10763</v>
      </c>
      <c r="F5529" s="182" t="s">
        <v>10764</v>
      </c>
      <c r="G5529" s="184">
        <f>'6. Staff time'!Z412</f>
        <v>0</v>
      </c>
    </row>
    <row r="5530" spans="1:7" x14ac:dyDescent="0.3">
      <c r="A5530" s="181">
        <v>5529</v>
      </c>
      <c r="B5530" s="181" t="str">
        <f t="shared" si="110"/>
        <v>0-6.34-126</v>
      </c>
      <c r="C5530" s="182">
        <f>'1. General information'!$R$8</f>
        <v>0</v>
      </c>
      <c r="D5530" s="182" t="s">
        <v>445</v>
      </c>
      <c r="E5530" s="195" t="s">
        <v>10765</v>
      </c>
      <c r="F5530" s="182" t="s">
        <v>10766</v>
      </c>
      <c r="G5530" s="184">
        <f>'6. Staff time'!Z413</f>
        <v>0</v>
      </c>
    </row>
    <row r="5531" spans="1:7" x14ac:dyDescent="0.3">
      <c r="A5531" s="181">
        <v>5530</v>
      </c>
      <c r="B5531" s="181" t="str">
        <f t="shared" si="110"/>
        <v>0-6.34-127</v>
      </c>
      <c r="C5531" s="182">
        <f>'1. General information'!$R$8</f>
        <v>0</v>
      </c>
      <c r="D5531" s="182" t="s">
        <v>445</v>
      </c>
      <c r="E5531" s="195" t="s">
        <v>10767</v>
      </c>
      <c r="F5531" s="182" t="s">
        <v>10768</v>
      </c>
      <c r="G5531" s="184">
        <f>'6. Staff time'!Z414</f>
        <v>0</v>
      </c>
    </row>
    <row r="5532" spans="1:7" x14ac:dyDescent="0.3">
      <c r="A5532" s="181">
        <v>5531</v>
      </c>
      <c r="B5532" s="181" t="str">
        <f t="shared" si="110"/>
        <v>0-6.34-128</v>
      </c>
      <c r="C5532" s="182">
        <f>'1. General information'!$R$8</f>
        <v>0</v>
      </c>
      <c r="D5532" s="182" t="s">
        <v>445</v>
      </c>
      <c r="E5532" s="195" t="s">
        <v>10769</v>
      </c>
      <c r="F5532" s="182" t="s">
        <v>10770</v>
      </c>
      <c r="G5532" s="184">
        <f>'6. Staff time'!Z415</f>
        <v>0</v>
      </c>
    </row>
    <row r="5533" spans="1:7" x14ac:dyDescent="0.3">
      <c r="A5533" s="181">
        <v>5532</v>
      </c>
      <c r="B5533" s="181" t="str">
        <f t="shared" si="110"/>
        <v>0-6.34-129</v>
      </c>
      <c r="C5533" s="182">
        <f>'1. General information'!$R$8</f>
        <v>0</v>
      </c>
      <c r="D5533" s="182" t="s">
        <v>445</v>
      </c>
      <c r="E5533" s="195" t="s">
        <v>10771</v>
      </c>
      <c r="F5533" s="182" t="s">
        <v>10772</v>
      </c>
      <c r="G5533" s="184">
        <f>'6. Staff time'!Z416</f>
        <v>0</v>
      </c>
    </row>
    <row r="5534" spans="1:7" x14ac:dyDescent="0.3">
      <c r="A5534" s="181">
        <v>5533</v>
      </c>
      <c r="B5534" s="181" t="str">
        <f t="shared" si="110"/>
        <v>0-6.34-130</v>
      </c>
      <c r="C5534" s="182">
        <f>'1. General information'!$R$8</f>
        <v>0</v>
      </c>
      <c r="D5534" s="182" t="s">
        <v>445</v>
      </c>
      <c r="E5534" s="195" t="s">
        <v>10773</v>
      </c>
      <c r="F5534" s="182" t="s">
        <v>10774</v>
      </c>
      <c r="G5534" s="184">
        <f>'6. Staff time'!Z417</f>
        <v>0</v>
      </c>
    </row>
    <row r="5535" spans="1:7" x14ac:dyDescent="0.3">
      <c r="A5535" s="181">
        <v>5534</v>
      </c>
      <c r="B5535" s="181" t="str">
        <f t="shared" si="110"/>
        <v>0-6.35-1</v>
      </c>
      <c r="C5535" s="182">
        <f>'1. General information'!$R$8</f>
        <v>0</v>
      </c>
      <c r="D5535" s="182" t="s">
        <v>445</v>
      </c>
      <c r="E5535" s="195" t="s">
        <v>10775</v>
      </c>
      <c r="F5535" s="182" t="s">
        <v>10776</v>
      </c>
      <c r="G5535" s="184">
        <f>'6. Staff time'!AA288</f>
        <v>0</v>
      </c>
    </row>
    <row r="5536" spans="1:7" x14ac:dyDescent="0.3">
      <c r="A5536" s="181">
        <v>5535</v>
      </c>
      <c r="B5536" s="181" t="str">
        <f t="shared" si="110"/>
        <v>0-6.35-2</v>
      </c>
      <c r="C5536" s="182">
        <f>'1. General information'!$R$8</f>
        <v>0</v>
      </c>
      <c r="D5536" s="182" t="s">
        <v>445</v>
      </c>
      <c r="E5536" s="195" t="s">
        <v>10777</v>
      </c>
      <c r="F5536" s="182" t="s">
        <v>10778</v>
      </c>
      <c r="G5536" s="184">
        <f>'6. Staff time'!AA289</f>
        <v>0</v>
      </c>
    </row>
    <row r="5537" spans="1:7" x14ac:dyDescent="0.3">
      <c r="A5537" s="181">
        <v>5536</v>
      </c>
      <c r="B5537" s="181" t="str">
        <f t="shared" si="110"/>
        <v>0-6.35-3</v>
      </c>
      <c r="C5537" s="182">
        <f>'1. General information'!$R$8</f>
        <v>0</v>
      </c>
      <c r="D5537" s="182" t="s">
        <v>445</v>
      </c>
      <c r="E5537" s="195" t="s">
        <v>10779</v>
      </c>
      <c r="F5537" s="182" t="s">
        <v>10780</v>
      </c>
      <c r="G5537" s="184">
        <f>'6. Staff time'!AA290</f>
        <v>0</v>
      </c>
    </row>
    <row r="5538" spans="1:7" x14ac:dyDescent="0.3">
      <c r="A5538" s="181">
        <v>5537</v>
      </c>
      <c r="B5538" s="181" t="str">
        <f t="shared" si="110"/>
        <v>0-6.35-4</v>
      </c>
      <c r="C5538" s="182">
        <f>'1. General information'!$R$8</f>
        <v>0</v>
      </c>
      <c r="D5538" s="182" t="s">
        <v>445</v>
      </c>
      <c r="E5538" s="195" t="s">
        <v>10781</v>
      </c>
      <c r="F5538" s="182" t="s">
        <v>10782</v>
      </c>
      <c r="G5538" s="184">
        <f>'6. Staff time'!AA291</f>
        <v>0</v>
      </c>
    </row>
    <row r="5539" spans="1:7" x14ac:dyDescent="0.3">
      <c r="A5539" s="181">
        <v>5538</v>
      </c>
      <c r="B5539" s="181" t="str">
        <f t="shared" si="110"/>
        <v>0-6.35-5</v>
      </c>
      <c r="C5539" s="182">
        <f>'1. General information'!$R$8</f>
        <v>0</v>
      </c>
      <c r="D5539" s="182" t="s">
        <v>445</v>
      </c>
      <c r="E5539" s="195" t="s">
        <v>10783</v>
      </c>
      <c r="F5539" s="182" t="s">
        <v>10784</v>
      </c>
      <c r="G5539" s="184">
        <f>'6. Staff time'!AA292</f>
        <v>0</v>
      </c>
    </row>
    <row r="5540" spans="1:7" x14ac:dyDescent="0.3">
      <c r="A5540" s="181">
        <v>5539</v>
      </c>
      <c r="B5540" s="181" t="str">
        <f t="shared" si="110"/>
        <v>0-6.35-6</v>
      </c>
      <c r="C5540" s="182">
        <f>'1. General information'!$R$8</f>
        <v>0</v>
      </c>
      <c r="D5540" s="182" t="s">
        <v>445</v>
      </c>
      <c r="E5540" s="195" t="s">
        <v>10785</v>
      </c>
      <c r="F5540" s="182" t="s">
        <v>10786</v>
      </c>
      <c r="G5540" s="184">
        <f>'6. Staff time'!AA293</f>
        <v>0</v>
      </c>
    </row>
    <row r="5541" spans="1:7" x14ac:dyDescent="0.3">
      <c r="A5541" s="181">
        <v>5540</v>
      </c>
      <c r="B5541" s="181" t="str">
        <f t="shared" si="110"/>
        <v>0-6.35-7</v>
      </c>
      <c r="C5541" s="182">
        <f>'1. General information'!$R$8</f>
        <v>0</v>
      </c>
      <c r="D5541" s="182" t="s">
        <v>445</v>
      </c>
      <c r="E5541" s="195" t="s">
        <v>10787</v>
      </c>
      <c r="F5541" s="182" t="s">
        <v>10788</v>
      </c>
      <c r="G5541" s="184">
        <f>'6. Staff time'!AA294</f>
        <v>0</v>
      </c>
    </row>
    <row r="5542" spans="1:7" x14ac:dyDescent="0.3">
      <c r="A5542" s="181">
        <v>5541</v>
      </c>
      <c r="B5542" s="181" t="str">
        <f t="shared" si="110"/>
        <v>0-6.35-8</v>
      </c>
      <c r="C5542" s="182">
        <f>'1. General information'!$R$8</f>
        <v>0</v>
      </c>
      <c r="D5542" s="182" t="s">
        <v>445</v>
      </c>
      <c r="E5542" s="195" t="s">
        <v>10789</v>
      </c>
      <c r="F5542" s="182" t="s">
        <v>10790</v>
      </c>
      <c r="G5542" s="184">
        <f>'6. Staff time'!AA295</f>
        <v>0</v>
      </c>
    </row>
    <row r="5543" spans="1:7" x14ac:dyDescent="0.3">
      <c r="A5543" s="181">
        <v>5542</v>
      </c>
      <c r="B5543" s="181" t="str">
        <f t="shared" si="110"/>
        <v>0-6.35-9</v>
      </c>
      <c r="C5543" s="182">
        <f>'1. General information'!$R$8</f>
        <v>0</v>
      </c>
      <c r="D5543" s="182" t="s">
        <v>445</v>
      </c>
      <c r="E5543" s="195" t="s">
        <v>10791</v>
      </c>
      <c r="F5543" s="182" t="s">
        <v>10792</v>
      </c>
      <c r="G5543" s="184">
        <f>'6. Staff time'!AA296</f>
        <v>0</v>
      </c>
    </row>
    <row r="5544" spans="1:7" x14ac:dyDescent="0.3">
      <c r="A5544" s="181">
        <v>5543</v>
      </c>
      <c r="B5544" s="181" t="str">
        <f t="shared" si="110"/>
        <v>0-6.35-10</v>
      </c>
      <c r="C5544" s="182">
        <f>'1. General information'!$R$8</f>
        <v>0</v>
      </c>
      <c r="D5544" s="182" t="s">
        <v>445</v>
      </c>
      <c r="E5544" s="195" t="s">
        <v>10793</v>
      </c>
      <c r="F5544" s="182" t="s">
        <v>10794</v>
      </c>
      <c r="G5544" s="184">
        <f>'6. Staff time'!AA297</f>
        <v>0</v>
      </c>
    </row>
    <row r="5545" spans="1:7" x14ac:dyDescent="0.3">
      <c r="A5545" s="181">
        <v>5544</v>
      </c>
      <c r="B5545" s="181" t="str">
        <f t="shared" si="110"/>
        <v>0-6.35-11</v>
      </c>
      <c r="C5545" s="182">
        <f>'1. General information'!$R$8</f>
        <v>0</v>
      </c>
      <c r="D5545" s="182" t="s">
        <v>445</v>
      </c>
      <c r="E5545" s="195" t="s">
        <v>10795</v>
      </c>
      <c r="F5545" s="182" t="s">
        <v>10796</v>
      </c>
      <c r="G5545" s="184">
        <f>'6. Staff time'!AA298</f>
        <v>0</v>
      </c>
    </row>
    <row r="5546" spans="1:7" x14ac:dyDescent="0.3">
      <c r="A5546" s="181">
        <v>5545</v>
      </c>
      <c r="B5546" s="181" t="str">
        <f t="shared" si="110"/>
        <v>0-6.35-12</v>
      </c>
      <c r="C5546" s="182">
        <f>'1. General information'!$R$8</f>
        <v>0</v>
      </c>
      <c r="D5546" s="182" t="s">
        <v>445</v>
      </c>
      <c r="E5546" s="195" t="s">
        <v>10797</v>
      </c>
      <c r="F5546" s="182" t="s">
        <v>10798</v>
      </c>
      <c r="G5546" s="184">
        <f>'6. Staff time'!AA299</f>
        <v>0</v>
      </c>
    </row>
    <row r="5547" spans="1:7" x14ac:dyDescent="0.3">
      <c r="A5547" s="181">
        <v>5546</v>
      </c>
      <c r="B5547" s="181" t="str">
        <f t="shared" si="110"/>
        <v>0-6.35-13</v>
      </c>
      <c r="C5547" s="182">
        <f>'1. General information'!$R$8</f>
        <v>0</v>
      </c>
      <c r="D5547" s="182" t="s">
        <v>445</v>
      </c>
      <c r="E5547" s="195" t="s">
        <v>10799</v>
      </c>
      <c r="F5547" s="182" t="s">
        <v>10800</v>
      </c>
      <c r="G5547" s="184">
        <f>'6. Staff time'!AA300</f>
        <v>0</v>
      </c>
    </row>
    <row r="5548" spans="1:7" x14ac:dyDescent="0.3">
      <c r="A5548" s="181">
        <v>5547</v>
      </c>
      <c r="B5548" s="181" t="str">
        <f t="shared" si="110"/>
        <v>0-6.35-14</v>
      </c>
      <c r="C5548" s="182">
        <f>'1. General information'!$R$8</f>
        <v>0</v>
      </c>
      <c r="D5548" s="182" t="s">
        <v>445</v>
      </c>
      <c r="E5548" s="195" t="s">
        <v>10801</v>
      </c>
      <c r="F5548" s="182" t="s">
        <v>10802</v>
      </c>
      <c r="G5548" s="184">
        <f>'6. Staff time'!AA301</f>
        <v>0</v>
      </c>
    </row>
    <row r="5549" spans="1:7" x14ac:dyDescent="0.3">
      <c r="A5549" s="181">
        <v>5548</v>
      </c>
      <c r="B5549" s="181" t="str">
        <f t="shared" si="110"/>
        <v>0-6.35-15</v>
      </c>
      <c r="C5549" s="182">
        <f>'1. General information'!$R$8</f>
        <v>0</v>
      </c>
      <c r="D5549" s="182" t="s">
        <v>445</v>
      </c>
      <c r="E5549" s="195" t="s">
        <v>10803</v>
      </c>
      <c r="F5549" s="182" t="s">
        <v>10804</v>
      </c>
      <c r="G5549" s="184">
        <f>'6. Staff time'!AA302</f>
        <v>0</v>
      </c>
    </row>
    <row r="5550" spans="1:7" x14ac:dyDescent="0.3">
      <c r="A5550" s="181">
        <v>5549</v>
      </c>
      <c r="B5550" s="181" t="str">
        <f t="shared" si="110"/>
        <v>0-6.35-16</v>
      </c>
      <c r="C5550" s="182">
        <f>'1. General information'!$R$8</f>
        <v>0</v>
      </c>
      <c r="D5550" s="182" t="s">
        <v>445</v>
      </c>
      <c r="E5550" s="195" t="s">
        <v>10805</v>
      </c>
      <c r="F5550" s="182" t="s">
        <v>10806</v>
      </c>
      <c r="G5550" s="184">
        <f>'6. Staff time'!AA303</f>
        <v>0</v>
      </c>
    </row>
    <row r="5551" spans="1:7" x14ac:dyDescent="0.3">
      <c r="A5551" s="181">
        <v>5550</v>
      </c>
      <c r="B5551" s="181" t="str">
        <f t="shared" si="110"/>
        <v>0-6.35-17</v>
      </c>
      <c r="C5551" s="182">
        <f>'1. General information'!$R$8</f>
        <v>0</v>
      </c>
      <c r="D5551" s="182" t="s">
        <v>445</v>
      </c>
      <c r="E5551" s="195" t="s">
        <v>10807</v>
      </c>
      <c r="F5551" s="182" t="s">
        <v>10808</v>
      </c>
      <c r="G5551" s="184">
        <f>'6. Staff time'!AA304</f>
        <v>0</v>
      </c>
    </row>
    <row r="5552" spans="1:7" x14ac:dyDescent="0.3">
      <c r="A5552" s="181">
        <v>5551</v>
      </c>
      <c r="B5552" s="181" t="str">
        <f t="shared" si="110"/>
        <v>0-6.35-18</v>
      </c>
      <c r="C5552" s="182">
        <f>'1. General information'!$R$8</f>
        <v>0</v>
      </c>
      <c r="D5552" s="182" t="s">
        <v>445</v>
      </c>
      <c r="E5552" s="195" t="s">
        <v>10809</v>
      </c>
      <c r="F5552" s="182" t="s">
        <v>10810</v>
      </c>
      <c r="G5552" s="184">
        <f>'6. Staff time'!AA305</f>
        <v>0</v>
      </c>
    </row>
    <row r="5553" spans="1:7" x14ac:dyDescent="0.3">
      <c r="A5553" s="181">
        <v>5552</v>
      </c>
      <c r="B5553" s="181" t="str">
        <f t="shared" si="110"/>
        <v>0-6.35-19</v>
      </c>
      <c r="C5553" s="182">
        <f>'1. General information'!$R$8</f>
        <v>0</v>
      </c>
      <c r="D5553" s="182" t="s">
        <v>445</v>
      </c>
      <c r="E5553" s="195" t="s">
        <v>10811</v>
      </c>
      <c r="F5553" s="182" t="s">
        <v>10812</v>
      </c>
      <c r="G5553" s="184">
        <f>'6. Staff time'!AA306</f>
        <v>0</v>
      </c>
    </row>
    <row r="5554" spans="1:7" x14ac:dyDescent="0.3">
      <c r="A5554" s="181">
        <v>5553</v>
      </c>
      <c r="B5554" s="181" t="str">
        <f t="shared" si="110"/>
        <v>0-6.35-20</v>
      </c>
      <c r="C5554" s="182">
        <f>'1. General information'!$R$8</f>
        <v>0</v>
      </c>
      <c r="D5554" s="182" t="s">
        <v>445</v>
      </c>
      <c r="E5554" s="195" t="s">
        <v>10813</v>
      </c>
      <c r="F5554" s="182" t="s">
        <v>10814</v>
      </c>
      <c r="G5554" s="184">
        <f>'6. Staff time'!AA307</f>
        <v>0</v>
      </c>
    </row>
    <row r="5555" spans="1:7" x14ac:dyDescent="0.3">
      <c r="A5555" s="181">
        <v>5554</v>
      </c>
      <c r="B5555" s="181" t="str">
        <f t="shared" si="110"/>
        <v>0-6.35-21</v>
      </c>
      <c r="C5555" s="182">
        <f>'1. General information'!$R$8</f>
        <v>0</v>
      </c>
      <c r="D5555" s="182" t="s">
        <v>445</v>
      </c>
      <c r="E5555" s="195" t="s">
        <v>10815</v>
      </c>
      <c r="F5555" s="182" t="s">
        <v>10816</v>
      </c>
      <c r="G5555" s="184">
        <f>'6. Staff time'!AA308</f>
        <v>0</v>
      </c>
    </row>
    <row r="5556" spans="1:7" x14ac:dyDescent="0.3">
      <c r="A5556" s="181">
        <v>5555</v>
      </c>
      <c r="B5556" s="181" t="str">
        <f t="shared" ref="B5556:B5619" si="111">CONCATENATE(LEFT(C5556,2),"-",E5556)</f>
        <v>0-6.35-22</v>
      </c>
      <c r="C5556" s="182">
        <f>'1. General information'!$R$8</f>
        <v>0</v>
      </c>
      <c r="D5556" s="182" t="s">
        <v>445</v>
      </c>
      <c r="E5556" s="195" t="s">
        <v>10817</v>
      </c>
      <c r="F5556" s="182" t="s">
        <v>10818</v>
      </c>
      <c r="G5556" s="184">
        <f>'6. Staff time'!AA309</f>
        <v>0</v>
      </c>
    </row>
    <row r="5557" spans="1:7" x14ac:dyDescent="0.3">
      <c r="A5557" s="181">
        <v>5556</v>
      </c>
      <c r="B5557" s="181" t="str">
        <f t="shared" si="111"/>
        <v>0-6.35-23</v>
      </c>
      <c r="C5557" s="182">
        <f>'1. General information'!$R$8</f>
        <v>0</v>
      </c>
      <c r="D5557" s="182" t="s">
        <v>445</v>
      </c>
      <c r="E5557" s="195" t="s">
        <v>10819</v>
      </c>
      <c r="F5557" s="182" t="s">
        <v>10820</v>
      </c>
      <c r="G5557" s="184">
        <f>'6. Staff time'!AA310</f>
        <v>0</v>
      </c>
    </row>
    <row r="5558" spans="1:7" x14ac:dyDescent="0.3">
      <c r="A5558" s="181">
        <v>5557</v>
      </c>
      <c r="B5558" s="181" t="str">
        <f t="shared" si="111"/>
        <v>0-6.35-24</v>
      </c>
      <c r="C5558" s="182">
        <f>'1. General information'!$R$8</f>
        <v>0</v>
      </c>
      <c r="D5558" s="182" t="s">
        <v>445</v>
      </c>
      <c r="E5558" s="195" t="s">
        <v>10821</v>
      </c>
      <c r="F5558" s="182" t="s">
        <v>10822</v>
      </c>
      <c r="G5558" s="184">
        <f>'6. Staff time'!AA311</f>
        <v>0</v>
      </c>
    </row>
    <row r="5559" spans="1:7" x14ac:dyDescent="0.3">
      <c r="A5559" s="181">
        <v>5558</v>
      </c>
      <c r="B5559" s="181" t="str">
        <f t="shared" si="111"/>
        <v>0-6.35-25</v>
      </c>
      <c r="C5559" s="182">
        <f>'1. General information'!$R$8</f>
        <v>0</v>
      </c>
      <c r="D5559" s="182" t="s">
        <v>445</v>
      </c>
      <c r="E5559" s="195" t="s">
        <v>10823</v>
      </c>
      <c r="F5559" s="182" t="s">
        <v>10824</v>
      </c>
      <c r="G5559" s="184">
        <f>'6. Staff time'!AA312</f>
        <v>0</v>
      </c>
    </row>
    <row r="5560" spans="1:7" x14ac:dyDescent="0.3">
      <c r="A5560" s="181">
        <v>5559</v>
      </c>
      <c r="B5560" s="181" t="str">
        <f t="shared" si="111"/>
        <v>0-6.35-26</v>
      </c>
      <c r="C5560" s="182">
        <f>'1. General information'!$R$8</f>
        <v>0</v>
      </c>
      <c r="D5560" s="182" t="s">
        <v>445</v>
      </c>
      <c r="E5560" s="195" t="s">
        <v>10825</v>
      </c>
      <c r="F5560" s="182" t="s">
        <v>10826</v>
      </c>
      <c r="G5560" s="184">
        <f>'6. Staff time'!AA313</f>
        <v>0</v>
      </c>
    </row>
    <row r="5561" spans="1:7" x14ac:dyDescent="0.3">
      <c r="A5561" s="181">
        <v>5560</v>
      </c>
      <c r="B5561" s="181" t="str">
        <f t="shared" si="111"/>
        <v>0-6.35-27</v>
      </c>
      <c r="C5561" s="182">
        <f>'1. General information'!$R$8</f>
        <v>0</v>
      </c>
      <c r="D5561" s="182" t="s">
        <v>445</v>
      </c>
      <c r="E5561" s="195" t="s">
        <v>10827</v>
      </c>
      <c r="F5561" s="182" t="s">
        <v>10828</v>
      </c>
      <c r="G5561" s="184">
        <f>'6. Staff time'!AA314</f>
        <v>0</v>
      </c>
    </row>
    <row r="5562" spans="1:7" x14ac:dyDescent="0.3">
      <c r="A5562" s="181">
        <v>5561</v>
      </c>
      <c r="B5562" s="181" t="str">
        <f t="shared" si="111"/>
        <v>0-6.35-28</v>
      </c>
      <c r="C5562" s="182">
        <f>'1. General information'!$R$8</f>
        <v>0</v>
      </c>
      <c r="D5562" s="182" t="s">
        <v>445</v>
      </c>
      <c r="E5562" s="195" t="s">
        <v>10829</v>
      </c>
      <c r="F5562" s="182" t="s">
        <v>10830</v>
      </c>
      <c r="G5562" s="184">
        <f>'6. Staff time'!AA315</f>
        <v>0</v>
      </c>
    </row>
    <row r="5563" spans="1:7" x14ac:dyDescent="0.3">
      <c r="A5563" s="181">
        <v>5562</v>
      </c>
      <c r="B5563" s="181" t="str">
        <f t="shared" si="111"/>
        <v>0-6.35-29</v>
      </c>
      <c r="C5563" s="182">
        <f>'1. General information'!$R$8</f>
        <v>0</v>
      </c>
      <c r="D5563" s="182" t="s">
        <v>445</v>
      </c>
      <c r="E5563" s="195" t="s">
        <v>10831</v>
      </c>
      <c r="F5563" s="182" t="s">
        <v>10832</v>
      </c>
      <c r="G5563" s="184">
        <f>'6. Staff time'!AA316</f>
        <v>0</v>
      </c>
    </row>
    <row r="5564" spans="1:7" x14ac:dyDescent="0.3">
      <c r="A5564" s="181">
        <v>5563</v>
      </c>
      <c r="B5564" s="181" t="str">
        <f t="shared" si="111"/>
        <v>0-6.35-30</v>
      </c>
      <c r="C5564" s="182">
        <f>'1. General information'!$R$8</f>
        <v>0</v>
      </c>
      <c r="D5564" s="182" t="s">
        <v>445</v>
      </c>
      <c r="E5564" s="195" t="s">
        <v>10833</v>
      </c>
      <c r="F5564" s="182" t="s">
        <v>10834</v>
      </c>
      <c r="G5564" s="184">
        <f>'6. Staff time'!AA317</f>
        <v>0</v>
      </c>
    </row>
    <row r="5565" spans="1:7" x14ac:dyDescent="0.3">
      <c r="A5565" s="181">
        <v>5564</v>
      </c>
      <c r="B5565" s="181" t="str">
        <f t="shared" si="111"/>
        <v>0-6.35-31</v>
      </c>
      <c r="C5565" s="182">
        <f>'1. General information'!$R$8</f>
        <v>0</v>
      </c>
      <c r="D5565" s="182" t="s">
        <v>445</v>
      </c>
      <c r="E5565" s="195" t="s">
        <v>10835</v>
      </c>
      <c r="F5565" s="182" t="s">
        <v>10836</v>
      </c>
      <c r="G5565" s="184">
        <f>'6. Staff time'!AA318</f>
        <v>0</v>
      </c>
    </row>
    <row r="5566" spans="1:7" x14ac:dyDescent="0.3">
      <c r="A5566" s="181">
        <v>5565</v>
      </c>
      <c r="B5566" s="181" t="str">
        <f t="shared" si="111"/>
        <v>0-6.35-32</v>
      </c>
      <c r="C5566" s="182">
        <f>'1. General information'!$R$8</f>
        <v>0</v>
      </c>
      <c r="D5566" s="182" t="s">
        <v>445</v>
      </c>
      <c r="E5566" s="195" t="s">
        <v>10837</v>
      </c>
      <c r="F5566" s="182" t="s">
        <v>10838</v>
      </c>
      <c r="G5566" s="184">
        <f>'6. Staff time'!AA319</f>
        <v>0</v>
      </c>
    </row>
    <row r="5567" spans="1:7" x14ac:dyDescent="0.3">
      <c r="A5567" s="181">
        <v>5566</v>
      </c>
      <c r="B5567" s="181" t="str">
        <f t="shared" si="111"/>
        <v>0-6.35-33</v>
      </c>
      <c r="C5567" s="182">
        <f>'1. General information'!$R$8</f>
        <v>0</v>
      </c>
      <c r="D5567" s="182" t="s">
        <v>445</v>
      </c>
      <c r="E5567" s="195" t="s">
        <v>10839</v>
      </c>
      <c r="F5567" s="182" t="s">
        <v>10840</v>
      </c>
      <c r="G5567" s="184">
        <f>'6. Staff time'!AA320</f>
        <v>0</v>
      </c>
    </row>
    <row r="5568" spans="1:7" x14ac:dyDescent="0.3">
      <c r="A5568" s="181">
        <v>5567</v>
      </c>
      <c r="B5568" s="181" t="str">
        <f t="shared" si="111"/>
        <v>0-6.35-34</v>
      </c>
      <c r="C5568" s="182">
        <f>'1. General information'!$R$8</f>
        <v>0</v>
      </c>
      <c r="D5568" s="182" t="s">
        <v>445</v>
      </c>
      <c r="E5568" s="195" t="s">
        <v>10841</v>
      </c>
      <c r="F5568" s="182" t="s">
        <v>10842</v>
      </c>
      <c r="G5568" s="184">
        <f>'6. Staff time'!AA321</f>
        <v>0</v>
      </c>
    </row>
    <row r="5569" spans="1:7" x14ac:dyDescent="0.3">
      <c r="A5569" s="181">
        <v>5568</v>
      </c>
      <c r="B5569" s="181" t="str">
        <f t="shared" si="111"/>
        <v>0-6.35-35</v>
      </c>
      <c r="C5569" s="182">
        <f>'1. General information'!$R$8</f>
        <v>0</v>
      </c>
      <c r="D5569" s="182" t="s">
        <v>445</v>
      </c>
      <c r="E5569" s="195" t="s">
        <v>10843</v>
      </c>
      <c r="F5569" s="182" t="s">
        <v>10844</v>
      </c>
      <c r="G5569" s="184">
        <f>'6. Staff time'!AA322</f>
        <v>0</v>
      </c>
    </row>
    <row r="5570" spans="1:7" x14ac:dyDescent="0.3">
      <c r="A5570" s="181">
        <v>5569</v>
      </c>
      <c r="B5570" s="181" t="str">
        <f t="shared" si="111"/>
        <v>0-6.35-36</v>
      </c>
      <c r="C5570" s="182">
        <f>'1. General information'!$R$8</f>
        <v>0</v>
      </c>
      <c r="D5570" s="182" t="s">
        <v>445</v>
      </c>
      <c r="E5570" s="195" t="s">
        <v>10845</v>
      </c>
      <c r="F5570" s="182" t="s">
        <v>10846</v>
      </c>
      <c r="G5570" s="184">
        <f>'6. Staff time'!AA323</f>
        <v>0</v>
      </c>
    </row>
    <row r="5571" spans="1:7" x14ac:dyDescent="0.3">
      <c r="A5571" s="181">
        <v>5570</v>
      </c>
      <c r="B5571" s="181" t="str">
        <f t="shared" si="111"/>
        <v>0-6.35-37</v>
      </c>
      <c r="C5571" s="182">
        <f>'1. General information'!$R$8</f>
        <v>0</v>
      </c>
      <c r="D5571" s="182" t="s">
        <v>445</v>
      </c>
      <c r="E5571" s="195" t="s">
        <v>10847</v>
      </c>
      <c r="F5571" s="182" t="s">
        <v>10848</v>
      </c>
      <c r="G5571" s="184">
        <f>'6. Staff time'!AA324</f>
        <v>0</v>
      </c>
    </row>
    <row r="5572" spans="1:7" x14ac:dyDescent="0.3">
      <c r="A5572" s="181">
        <v>5571</v>
      </c>
      <c r="B5572" s="181" t="str">
        <f t="shared" si="111"/>
        <v>0-6.35-38</v>
      </c>
      <c r="C5572" s="182">
        <f>'1. General information'!$R$8</f>
        <v>0</v>
      </c>
      <c r="D5572" s="182" t="s">
        <v>445</v>
      </c>
      <c r="E5572" s="195" t="s">
        <v>10849</v>
      </c>
      <c r="F5572" s="182" t="s">
        <v>10850</v>
      </c>
      <c r="G5572" s="184">
        <f>'6. Staff time'!AA325</f>
        <v>0</v>
      </c>
    </row>
    <row r="5573" spans="1:7" x14ac:dyDescent="0.3">
      <c r="A5573" s="181">
        <v>5572</v>
      </c>
      <c r="B5573" s="181" t="str">
        <f t="shared" si="111"/>
        <v>0-6.35-39</v>
      </c>
      <c r="C5573" s="182">
        <f>'1. General information'!$R$8</f>
        <v>0</v>
      </c>
      <c r="D5573" s="182" t="s">
        <v>445</v>
      </c>
      <c r="E5573" s="195" t="s">
        <v>10851</v>
      </c>
      <c r="F5573" s="182" t="s">
        <v>10852</v>
      </c>
      <c r="G5573" s="184">
        <f>'6. Staff time'!AA326</f>
        <v>0</v>
      </c>
    </row>
    <row r="5574" spans="1:7" x14ac:dyDescent="0.3">
      <c r="A5574" s="181">
        <v>5573</v>
      </c>
      <c r="B5574" s="181" t="str">
        <f t="shared" si="111"/>
        <v>0-6.35-40</v>
      </c>
      <c r="C5574" s="182">
        <f>'1. General information'!$R$8</f>
        <v>0</v>
      </c>
      <c r="D5574" s="182" t="s">
        <v>445</v>
      </c>
      <c r="E5574" s="195" t="s">
        <v>10853</v>
      </c>
      <c r="F5574" s="182" t="s">
        <v>10854</v>
      </c>
      <c r="G5574" s="184">
        <f>'6. Staff time'!AA327</f>
        <v>0</v>
      </c>
    </row>
    <row r="5575" spans="1:7" x14ac:dyDescent="0.3">
      <c r="A5575" s="181">
        <v>5574</v>
      </c>
      <c r="B5575" s="181" t="str">
        <f t="shared" si="111"/>
        <v>0-6.35-41</v>
      </c>
      <c r="C5575" s="182">
        <f>'1. General information'!$R$8</f>
        <v>0</v>
      </c>
      <c r="D5575" s="182" t="s">
        <v>445</v>
      </c>
      <c r="E5575" s="195" t="s">
        <v>10855</v>
      </c>
      <c r="F5575" s="182" t="s">
        <v>10856</v>
      </c>
      <c r="G5575" s="184">
        <f>'6. Staff time'!AA328</f>
        <v>0</v>
      </c>
    </row>
    <row r="5576" spans="1:7" x14ac:dyDescent="0.3">
      <c r="A5576" s="181">
        <v>5575</v>
      </c>
      <c r="B5576" s="181" t="str">
        <f t="shared" si="111"/>
        <v>0-6.35-42</v>
      </c>
      <c r="C5576" s="182">
        <f>'1. General information'!$R$8</f>
        <v>0</v>
      </c>
      <c r="D5576" s="182" t="s">
        <v>445</v>
      </c>
      <c r="E5576" s="195" t="s">
        <v>10857</v>
      </c>
      <c r="F5576" s="182" t="s">
        <v>10858</v>
      </c>
      <c r="G5576" s="184">
        <f>'6. Staff time'!AA329</f>
        <v>0</v>
      </c>
    </row>
    <row r="5577" spans="1:7" x14ac:dyDescent="0.3">
      <c r="A5577" s="181">
        <v>5576</v>
      </c>
      <c r="B5577" s="181" t="str">
        <f t="shared" si="111"/>
        <v>0-6.35-43</v>
      </c>
      <c r="C5577" s="182">
        <f>'1. General information'!$R$8</f>
        <v>0</v>
      </c>
      <c r="D5577" s="182" t="s">
        <v>445</v>
      </c>
      <c r="E5577" s="195" t="s">
        <v>10859</v>
      </c>
      <c r="F5577" s="182" t="s">
        <v>10860</v>
      </c>
      <c r="G5577" s="184">
        <f>'6. Staff time'!AA330</f>
        <v>0</v>
      </c>
    </row>
    <row r="5578" spans="1:7" x14ac:dyDescent="0.3">
      <c r="A5578" s="181">
        <v>5577</v>
      </c>
      <c r="B5578" s="181" t="str">
        <f t="shared" si="111"/>
        <v>0-6.35-44</v>
      </c>
      <c r="C5578" s="182">
        <f>'1. General information'!$R$8</f>
        <v>0</v>
      </c>
      <c r="D5578" s="182" t="s">
        <v>445</v>
      </c>
      <c r="E5578" s="195" t="s">
        <v>10861</v>
      </c>
      <c r="F5578" s="182" t="s">
        <v>10862</v>
      </c>
      <c r="G5578" s="184">
        <f>'6. Staff time'!AA331</f>
        <v>0</v>
      </c>
    </row>
    <row r="5579" spans="1:7" x14ac:dyDescent="0.3">
      <c r="A5579" s="181">
        <v>5578</v>
      </c>
      <c r="B5579" s="181" t="str">
        <f t="shared" si="111"/>
        <v>0-6.35-45</v>
      </c>
      <c r="C5579" s="182">
        <f>'1. General information'!$R$8</f>
        <v>0</v>
      </c>
      <c r="D5579" s="182" t="s">
        <v>445</v>
      </c>
      <c r="E5579" s="195" t="s">
        <v>10863</v>
      </c>
      <c r="F5579" s="182" t="s">
        <v>10864</v>
      </c>
      <c r="G5579" s="184">
        <f>'6. Staff time'!AA332</f>
        <v>0</v>
      </c>
    </row>
    <row r="5580" spans="1:7" x14ac:dyDescent="0.3">
      <c r="A5580" s="181">
        <v>5579</v>
      </c>
      <c r="B5580" s="181" t="str">
        <f t="shared" si="111"/>
        <v>0-6.35-46</v>
      </c>
      <c r="C5580" s="182">
        <f>'1. General information'!$R$8</f>
        <v>0</v>
      </c>
      <c r="D5580" s="182" t="s">
        <v>445</v>
      </c>
      <c r="E5580" s="195" t="s">
        <v>10865</v>
      </c>
      <c r="F5580" s="182" t="s">
        <v>10866</v>
      </c>
      <c r="G5580" s="184">
        <f>'6. Staff time'!AA333</f>
        <v>0</v>
      </c>
    </row>
    <row r="5581" spans="1:7" x14ac:dyDescent="0.3">
      <c r="A5581" s="181">
        <v>5580</v>
      </c>
      <c r="B5581" s="181" t="str">
        <f t="shared" si="111"/>
        <v>0-6.35-47</v>
      </c>
      <c r="C5581" s="182">
        <f>'1. General information'!$R$8</f>
        <v>0</v>
      </c>
      <c r="D5581" s="182" t="s">
        <v>445</v>
      </c>
      <c r="E5581" s="195" t="s">
        <v>10867</v>
      </c>
      <c r="F5581" s="182" t="s">
        <v>10868</v>
      </c>
      <c r="G5581" s="184">
        <f>'6. Staff time'!AA334</f>
        <v>0</v>
      </c>
    </row>
    <row r="5582" spans="1:7" x14ac:dyDescent="0.3">
      <c r="A5582" s="181">
        <v>5581</v>
      </c>
      <c r="B5582" s="181" t="str">
        <f t="shared" si="111"/>
        <v>0-6.35-48</v>
      </c>
      <c r="C5582" s="182">
        <f>'1. General information'!$R$8</f>
        <v>0</v>
      </c>
      <c r="D5582" s="182" t="s">
        <v>445</v>
      </c>
      <c r="E5582" s="195" t="s">
        <v>10869</v>
      </c>
      <c r="F5582" s="182" t="s">
        <v>10870</v>
      </c>
      <c r="G5582" s="184">
        <f>'6. Staff time'!AA335</f>
        <v>0</v>
      </c>
    </row>
    <row r="5583" spans="1:7" x14ac:dyDescent="0.3">
      <c r="A5583" s="181">
        <v>5582</v>
      </c>
      <c r="B5583" s="181" t="str">
        <f t="shared" si="111"/>
        <v>0-6.35-49</v>
      </c>
      <c r="C5583" s="182">
        <f>'1. General information'!$R$8</f>
        <v>0</v>
      </c>
      <c r="D5583" s="182" t="s">
        <v>445</v>
      </c>
      <c r="E5583" s="195" t="s">
        <v>10871</v>
      </c>
      <c r="F5583" s="182" t="s">
        <v>10872</v>
      </c>
      <c r="G5583" s="184">
        <f>'6. Staff time'!AA336</f>
        <v>0</v>
      </c>
    </row>
    <row r="5584" spans="1:7" x14ac:dyDescent="0.3">
      <c r="A5584" s="181">
        <v>5583</v>
      </c>
      <c r="B5584" s="181" t="str">
        <f t="shared" si="111"/>
        <v>0-6.35-50</v>
      </c>
      <c r="C5584" s="182">
        <f>'1. General information'!$R$8</f>
        <v>0</v>
      </c>
      <c r="D5584" s="182" t="s">
        <v>445</v>
      </c>
      <c r="E5584" s="195" t="s">
        <v>10873</v>
      </c>
      <c r="F5584" s="182" t="s">
        <v>10874</v>
      </c>
      <c r="G5584" s="184">
        <f>'6. Staff time'!AA337</f>
        <v>0</v>
      </c>
    </row>
    <row r="5585" spans="1:7" x14ac:dyDescent="0.3">
      <c r="A5585" s="181">
        <v>5584</v>
      </c>
      <c r="B5585" s="181" t="str">
        <f t="shared" si="111"/>
        <v>0-6.35-51</v>
      </c>
      <c r="C5585" s="182">
        <f>'1. General information'!$R$8</f>
        <v>0</v>
      </c>
      <c r="D5585" s="182" t="s">
        <v>445</v>
      </c>
      <c r="E5585" s="195" t="s">
        <v>10875</v>
      </c>
      <c r="F5585" s="182" t="s">
        <v>10876</v>
      </c>
      <c r="G5585" s="184">
        <f>'6. Staff time'!AA338</f>
        <v>0</v>
      </c>
    </row>
    <row r="5586" spans="1:7" x14ac:dyDescent="0.3">
      <c r="A5586" s="181">
        <v>5585</v>
      </c>
      <c r="B5586" s="181" t="str">
        <f t="shared" si="111"/>
        <v>0-6.35-52</v>
      </c>
      <c r="C5586" s="182">
        <f>'1. General information'!$R$8</f>
        <v>0</v>
      </c>
      <c r="D5586" s="182" t="s">
        <v>445</v>
      </c>
      <c r="E5586" s="195" t="s">
        <v>10877</v>
      </c>
      <c r="F5586" s="182" t="s">
        <v>10878</v>
      </c>
      <c r="G5586" s="184">
        <f>'6. Staff time'!AA339</f>
        <v>0</v>
      </c>
    </row>
    <row r="5587" spans="1:7" x14ac:dyDescent="0.3">
      <c r="A5587" s="181">
        <v>5586</v>
      </c>
      <c r="B5587" s="181" t="str">
        <f t="shared" si="111"/>
        <v>0-6.35-53</v>
      </c>
      <c r="C5587" s="182">
        <f>'1. General information'!$R$8</f>
        <v>0</v>
      </c>
      <c r="D5587" s="182" t="s">
        <v>445</v>
      </c>
      <c r="E5587" s="195" t="s">
        <v>10879</v>
      </c>
      <c r="F5587" s="182" t="s">
        <v>10880</v>
      </c>
      <c r="G5587" s="184">
        <f>'6. Staff time'!AA340</f>
        <v>0</v>
      </c>
    </row>
    <row r="5588" spans="1:7" x14ac:dyDescent="0.3">
      <c r="A5588" s="181">
        <v>5587</v>
      </c>
      <c r="B5588" s="181" t="str">
        <f t="shared" si="111"/>
        <v>0-6.35-54</v>
      </c>
      <c r="C5588" s="182">
        <f>'1. General information'!$R$8</f>
        <v>0</v>
      </c>
      <c r="D5588" s="182" t="s">
        <v>445</v>
      </c>
      <c r="E5588" s="195" t="s">
        <v>10881</v>
      </c>
      <c r="F5588" s="182" t="s">
        <v>10882</v>
      </c>
      <c r="G5588" s="184">
        <f>'6. Staff time'!AA341</f>
        <v>0</v>
      </c>
    </row>
    <row r="5589" spans="1:7" x14ac:dyDescent="0.3">
      <c r="A5589" s="181">
        <v>5588</v>
      </c>
      <c r="B5589" s="181" t="str">
        <f t="shared" si="111"/>
        <v>0-6.35-55</v>
      </c>
      <c r="C5589" s="182">
        <f>'1. General information'!$R$8</f>
        <v>0</v>
      </c>
      <c r="D5589" s="182" t="s">
        <v>445</v>
      </c>
      <c r="E5589" s="195" t="s">
        <v>10883</v>
      </c>
      <c r="F5589" s="182" t="s">
        <v>10884</v>
      </c>
      <c r="G5589" s="184">
        <f>'6. Staff time'!AA342</f>
        <v>0</v>
      </c>
    </row>
    <row r="5590" spans="1:7" x14ac:dyDescent="0.3">
      <c r="A5590" s="181">
        <v>5589</v>
      </c>
      <c r="B5590" s="181" t="str">
        <f t="shared" si="111"/>
        <v>0-6.35-56</v>
      </c>
      <c r="C5590" s="182">
        <f>'1. General information'!$R$8</f>
        <v>0</v>
      </c>
      <c r="D5590" s="182" t="s">
        <v>445</v>
      </c>
      <c r="E5590" s="195" t="s">
        <v>10885</v>
      </c>
      <c r="F5590" s="182" t="s">
        <v>10886</v>
      </c>
      <c r="G5590" s="184">
        <f>'6. Staff time'!AA343</f>
        <v>0</v>
      </c>
    </row>
    <row r="5591" spans="1:7" x14ac:dyDescent="0.3">
      <c r="A5591" s="181">
        <v>5590</v>
      </c>
      <c r="B5591" s="181" t="str">
        <f t="shared" si="111"/>
        <v>0-6.35-57</v>
      </c>
      <c r="C5591" s="182">
        <f>'1. General information'!$R$8</f>
        <v>0</v>
      </c>
      <c r="D5591" s="182" t="s">
        <v>445</v>
      </c>
      <c r="E5591" s="195" t="s">
        <v>10887</v>
      </c>
      <c r="F5591" s="182" t="s">
        <v>10888</v>
      </c>
      <c r="G5591" s="184">
        <f>'6. Staff time'!AA344</f>
        <v>0</v>
      </c>
    </row>
    <row r="5592" spans="1:7" x14ac:dyDescent="0.3">
      <c r="A5592" s="181">
        <v>5591</v>
      </c>
      <c r="B5592" s="181" t="str">
        <f t="shared" si="111"/>
        <v>0-6.35-58</v>
      </c>
      <c r="C5592" s="182">
        <f>'1. General information'!$R$8</f>
        <v>0</v>
      </c>
      <c r="D5592" s="182" t="s">
        <v>445</v>
      </c>
      <c r="E5592" s="195" t="s">
        <v>10889</v>
      </c>
      <c r="F5592" s="182" t="s">
        <v>10890</v>
      </c>
      <c r="G5592" s="184">
        <f>'6. Staff time'!AA345</f>
        <v>0</v>
      </c>
    </row>
    <row r="5593" spans="1:7" x14ac:dyDescent="0.3">
      <c r="A5593" s="181">
        <v>5592</v>
      </c>
      <c r="B5593" s="181" t="str">
        <f t="shared" si="111"/>
        <v>0-6.35-59</v>
      </c>
      <c r="C5593" s="182">
        <f>'1. General information'!$R$8</f>
        <v>0</v>
      </c>
      <c r="D5593" s="182" t="s">
        <v>445</v>
      </c>
      <c r="E5593" s="195" t="s">
        <v>10891</v>
      </c>
      <c r="F5593" s="182" t="s">
        <v>10892</v>
      </c>
      <c r="G5593" s="184">
        <f>'6. Staff time'!AA346</f>
        <v>0</v>
      </c>
    </row>
    <row r="5594" spans="1:7" x14ac:dyDescent="0.3">
      <c r="A5594" s="181">
        <v>5593</v>
      </c>
      <c r="B5594" s="181" t="str">
        <f t="shared" si="111"/>
        <v>0-6.35-60</v>
      </c>
      <c r="C5594" s="182">
        <f>'1. General information'!$R$8</f>
        <v>0</v>
      </c>
      <c r="D5594" s="182" t="s">
        <v>445</v>
      </c>
      <c r="E5594" s="195" t="s">
        <v>10893</v>
      </c>
      <c r="F5594" s="182" t="s">
        <v>10894</v>
      </c>
      <c r="G5594" s="184">
        <f>'6. Staff time'!AA347</f>
        <v>0</v>
      </c>
    </row>
    <row r="5595" spans="1:7" x14ac:dyDescent="0.3">
      <c r="A5595" s="181">
        <v>5594</v>
      </c>
      <c r="B5595" s="181" t="str">
        <f t="shared" si="111"/>
        <v>0-6.35-61</v>
      </c>
      <c r="C5595" s="182">
        <f>'1. General information'!$R$8</f>
        <v>0</v>
      </c>
      <c r="D5595" s="182" t="s">
        <v>445</v>
      </c>
      <c r="E5595" s="195" t="s">
        <v>10895</v>
      </c>
      <c r="F5595" s="182" t="s">
        <v>10896</v>
      </c>
      <c r="G5595" s="184">
        <f>'6. Staff time'!AA348</f>
        <v>0</v>
      </c>
    </row>
    <row r="5596" spans="1:7" x14ac:dyDescent="0.3">
      <c r="A5596" s="181">
        <v>5595</v>
      </c>
      <c r="B5596" s="181" t="str">
        <f t="shared" si="111"/>
        <v>0-6.35-62</v>
      </c>
      <c r="C5596" s="182">
        <f>'1. General information'!$R$8</f>
        <v>0</v>
      </c>
      <c r="D5596" s="182" t="s">
        <v>445</v>
      </c>
      <c r="E5596" s="195" t="s">
        <v>10897</v>
      </c>
      <c r="F5596" s="182" t="s">
        <v>10898</v>
      </c>
      <c r="G5596" s="184">
        <f>'6. Staff time'!AA349</f>
        <v>0</v>
      </c>
    </row>
    <row r="5597" spans="1:7" x14ac:dyDescent="0.3">
      <c r="A5597" s="181">
        <v>5596</v>
      </c>
      <c r="B5597" s="181" t="str">
        <f t="shared" si="111"/>
        <v>0-6.35-63</v>
      </c>
      <c r="C5597" s="182">
        <f>'1. General information'!$R$8</f>
        <v>0</v>
      </c>
      <c r="D5597" s="182" t="s">
        <v>445</v>
      </c>
      <c r="E5597" s="195" t="s">
        <v>10899</v>
      </c>
      <c r="F5597" s="182" t="s">
        <v>10900</v>
      </c>
      <c r="G5597" s="184">
        <f>'6. Staff time'!AA350</f>
        <v>0</v>
      </c>
    </row>
    <row r="5598" spans="1:7" x14ac:dyDescent="0.3">
      <c r="A5598" s="181">
        <v>5597</v>
      </c>
      <c r="B5598" s="181" t="str">
        <f t="shared" si="111"/>
        <v>0-6.35-64</v>
      </c>
      <c r="C5598" s="182">
        <f>'1. General information'!$R$8</f>
        <v>0</v>
      </c>
      <c r="D5598" s="182" t="s">
        <v>445</v>
      </c>
      <c r="E5598" s="195" t="s">
        <v>10901</v>
      </c>
      <c r="F5598" s="182" t="s">
        <v>10902</v>
      </c>
      <c r="G5598" s="184">
        <f>'6. Staff time'!AA351</f>
        <v>0</v>
      </c>
    </row>
    <row r="5599" spans="1:7" x14ac:dyDescent="0.3">
      <c r="A5599" s="181">
        <v>5598</v>
      </c>
      <c r="B5599" s="181" t="str">
        <f t="shared" si="111"/>
        <v>0-6.35-65</v>
      </c>
      <c r="C5599" s="182">
        <f>'1. General information'!$R$8</f>
        <v>0</v>
      </c>
      <c r="D5599" s="182" t="s">
        <v>445</v>
      </c>
      <c r="E5599" s="195" t="s">
        <v>10903</v>
      </c>
      <c r="F5599" s="182" t="s">
        <v>10904</v>
      </c>
      <c r="G5599" s="184">
        <f>'6. Staff time'!AA352</f>
        <v>0</v>
      </c>
    </row>
    <row r="5600" spans="1:7" x14ac:dyDescent="0.3">
      <c r="A5600" s="181">
        <v>5599</v>
      </c>
      <c r="B5600" s="181" t="str">
        <f t="shared" si="111"/>
        <v>0-6.35-66</v>
      </c>
      <c r="C5600" s="182">
        <f>'1. General information'!$R$8</f>
        <v>0</v>
      </c>
      <c r="D5600" s="182" t="s">
        <v>445</v>
      </c>
      <c r="E5600" s="195" t="s">
        <v>10905</v>
      </c>
      <c r="F5600" s="182" t="s">
        <v>10906</v>
      </c>
      <c r="G5600" s="184">
        <f>'6. Staff time'!AA353</f>
        <v>0</v>
      </c>
    </row>
    <row r="5601" spans="1:7" x14ac:dyDescent="0.3">
      <c r="A5601" s="181">
        <v>5600</v>
      </c>
      <c r="B5601" s="181" t="str">
        <f t="shared" si="111"/>
        <v>0-6.35-67</v>
      </c>
      <c r="C5601" s="182">
        <f>'1. General information'!$R$8</f>
        <v>0</v>
      </c>
      <c r="D5601" s="182" t="s">
        <v>445</v>
      </c>
      <c r="E5601" s="195" t="s">
        <v>10907</v>
      </c>
      <c r="F5601" s="182" t="s">
        <v>10908</v>
      </c>
      <c r="G5601" s="184">
        <f>'6. Staff time'!AA354</f>
        <v>0</v>
      </c>
    </row>
    <row r="5602" spans="1:7" x14ac:dyDescent="0.3">
      <c r="A5602" s="181">
        <v>5601</v>
      </c>
      <c r="B5602" s="181" t="str">
        <f t="shared" si="111"/>
        <v>0-6.35-68</v>
      </c>
      <c r="C5602" s="182">
        <f>'1. General information'!$R$8</f>
        <v>0</v>
      </c>
      <c r="D5602" s="182" t="s">
        <v>445</v>
      </c>
      <c r="E5602" s="195" t="s">
        <v>10909</v>
      </c>
      <c r="F5602" s="182" t="s">
        <v>10910</v>
      </c>
      <c r="G5602" s="184">
        <f>'6. Staff time'!AA355</f>
        <v>0</v>
      </c>
    </row>
    <row r="5603" spans="1:7" x14ac:dyDescent="0.3">
      <c r="A5603" s="181">
        <v>5602</v>
      </c>
      <c r="B5603" s="181" t="str">
        <f t="shared" si="111"/>
        <v>0-6.35-69</v>
      </c>
      <c r="C5603" s="182">
        <f>'1. General information'!$R$8</f>
        <v>0</v>
      </c>
      <c r="D5603" s="182" t="s">
        <v>445</v>
      </c>
      <c r="E5603" s="195" t="s">
        <v>10911</v>
      </c>
      <c r="F5603" s="182" t="s">
        <v>10912</v>
      </c>
      <c r="G5603" s="184">
        <f>'6. Staff time'!AA356</f>
        <v>0</v>
      </c>
    </row>
    <row r="5604" spans="1:7" x14ac:dyDescent="0.3">
      <c r="A5604" s="181">
        <v>5603</v>
      </c>
      <c r="B5604" s="181" t="str">
        <f t="shared" si="111"/>
        <v>0-6.35-70</v>
      </c>
      <c r="C5604" s="182">
        <f>'1. General information'!$R$8</f>
        <v>0</v>
      </c>
      <c r="D5604" s="182" t="s">
        <v>445</v>
      </c>
      <c r="E5604" s="195" t="s">
        <v>10913</v>
      </c>
      <c r="F5604" s="182" t="s">
        <v>10914</v>
      </c>
      <c r="G5604" s="184">
        <f>'6. Staff time'!AA357</f>
        <v>0</v>
      </c>
    </row>
    <row r="5605" spans="1:7" x14ac:dyDescent="0.3">
      <c r="A5605" s="181">
        <v>5604</v>
      </c>
      <c r="B5605" s="181" t="str">
        <f t="shared" si="111"/>
        <v>0-6.35-71</v>
      </c>
      <c r="C5605" s="182">
        <f>'1. General information'!$R$8</f>
        <v>0</v>
      </c>
      <c r="D5605" s="182" t="s">
        <v>445</v>
      </c>
      <c r="E5605" s="195" t="s">
        <v>10915</v>
      </c>
      <c r="F5605" s="182" t="s">
        <v>10916</v>
      </c>
      <c r="G5605" s="184">
        <f>'6. Staff time'!AA358</f>
        <v>0</v>
      </c>
    </row>
    <row r="5606" spans="1:7" x14ac:dyDescent="0.3">
      <c r="A5606" s="181">
        <v>5605</v>
      </c>
      <c r="B5606" s="181" t="str">
        <f t="shared" si="111"/>
        <v>0-6.35-72</v>
      </c>
      <c r="C5606" s="182">
        <f>'1. General information'!$R$8</f>
        <v>0</v>
      </c>
      <c r="D5606" s="182" t="s">
        <v>445</v>
      </c>
      <c r="E5606" s="195" t="s">
        <v>10917</v>
      </c>
      <c r="F5606" s="182" t="s">
        <v>10918</v>
      </c>
      <c r="G5606" s="184">
        <f>'6. Staff time'!AA359</f>
        <v>0</v>
      </c>
    </row>
    <row r="5607" spans="1:7" x14ac:dyDescent="0.3">
      <c r="A5607" s="181">
        <v>5606</v>
      </c>
      <c r="B5607" s="181" t="str">
        <f t="shared" si="111"/>
        <v>0-6.35-73</v>
      </c>
      <c r="C5607" s="182">
        <f>'1. General information'!$R$8</f>
        <v>0</v>
      </c>
      <c r="D5607" s="182" t="s">
        <v>445</v>
      </c>
      <c r="E5607" s="195" t="s">
        <v>10919</v>
      </c>
      <c r="F5607" s="182" t="s">
        <v>10920</v>
      </c>
      <c r="G5607" s="184">
        <f>'6. Staff time'!AA360</f>
        <v>0</v>
      </c>
    </row>
    <row r="5608" spans="1:7" x14ac:dyDescent="0.3">
      <c r="A5608" s="181">
        <v>5607</v>
      </c>
      <c r="B5608" s="181" t="str">
        <f t="shared" si="111"/>
        <v>0-6.35-74</v>
      </c>
      <c r="C5608" s="182">
        <f>'1. General information'!$R$8</f>
        <v>0</v>
      </c>
      <c r="D5608" s="182" t="s">
        <v>445</v>
      </c>
      <c r="E5608" s="195" t="s">
        <v>10921</v>
      </c>
      <c r="F5608" s="182" t="s">
        <v>10922</v>
      </c>
      <c r="G5608" s="184">
        <f>'6. Staff time'!AA361</f>
        <v>0</v>
      </c>
    </row>
    <row r="5609" spans="1:7" x14ac:dyDescent="0.3">
      <c r="A5609" s="181">
        <v>5608</v>
      </c>
      <c r="B5609" s="181" t="str">
        <f t="shared" si="111"/>
        <v>0-6.35-75</v>
      </c>
      <c r="C5609" s="182">
        <f>'1. General information'!$R$8</f>
        <v>0</v>
      </c>
      <c r="D5609" s="182" t="s">
        <v>445</v>
      </c>
      <c r="E5609" s="195" t="s">
        <v>10923</v>
      </c>
      <c r="F5609" s="182" t="s">
        <v>10924</v>
      </c>
      <c r="G5609" s="184">
        <f>'6. Staff time'!AA362</f>
        <v>0</v>
      </c>
    </row>
    <row r="5610" spans="1:7" x14ac:dyDescent="0.3">
      <c r="A5610" s="181">
        <v>5609</v>
      </c>
      <c r="B5610" s="181" t="str">
        <f t="shared" si="111"/>
        <v>0-6.35-76</v>
      </c>
      <c r="C5610" s="182">
        <f>'1. General information'!$R$8</f>
        <v>0</v>
      </c>
      <c r="D5610" s="182" t="s">
        <v>445</v>
      </c>
      <c r="E5610" s="195" t="s">
        <v>10925</v>
      </c>
      <c r="F5610" s="182" t="s">
        <v>10926</v>
      </c>
      <c r="G5610" s="184">
        <f>'6. Staff time'!AA363</f>
        <v>0</v>
      </c>
    </row>
    <row r="5611" spans="1:7" x14ac:dyDescent="0.3">
      <c r="A5611" s="181">
        <v>5610</v>
      </c>
      <c r="B5611" s="181" t="str">
        <f t="shared" si="111"/>
        <v>0-6.35-77</v>
      </c>
      <c r="C5611" s="182">
        <f>'1. General information'!$R$8</f>
        <v>0</v>
      </c>
      <c r="D5611" s="182" t="s">
        <v>445</v>
      </c>
      <c r="E5611" s="195" t="s">
        <v>10927</v>
      </c>
      <c r="F5611" s="182" t="s">
        <v>10928</v>
      </c>
      <c r="G5611" s="184">
        <f>'6. Staff time'!AA364</f>
        <v>0</v>
      </c>
    </row>
    <row r="5612" spans="1:7" x14ac:dyDescent="0.3">
      <c r="A5612" s="181">
        <v>5611</v>
      </c>
      <c r="B5612" s="181" t="str">
        <f t="shared" si="111"/>
        <v>0-6.35-78</v>
      </c>
      <c r="C5612" s="182">
        <f>'1. General information'!$R$8</f>
        <v>0</v>
      </c>
      <c r="D5612" s="182" t="s">
        <v>445</v>
      </c>
      <c r="E5612" s="195" t="s">
        <v>10929</v>
      </c>
      <c r="F5612" s="182" t="s">
        <v>10930</v>
      </c>
      <c r="G5612" s="184">
        <f>'6. Staff time'!AA365</f>
        <v>0</v>
      </c>
    </row>
    <row r="5613" spans="1:7" x14ac:dyDescent="0.3">
      <c r="A5613" s="181">
        <v>5612</v>
      </c>
      <c r="B5613" s="181" t="str">
        <f t="shared" si="111"/>
        <v>0-6.35-79</v>
      </c>
      <c r="C5613" s="182">
        <f>'1. General information'!$R$8</f>
        <v>0</v>
      </c>
      <c r="D5613" s="182" t="s">
        <v>445</v>
      </c>
      <c r="E5613" s="195" t="s">
        <v>10931</v>
      </c>
      <c r="F5613" s="182" t="s">
        <v>10932</v>
      </c>
      <c r="G5613" s="184">
        <f>'6. Staff time'!AA366</f>
        <v>0</v>
      </c>
    </row>
    <row r="5614" spans="1:7" x14ac:dyDescent="0.3">
      <c r="A5614" s="181">
        <v>5613</v>
      </c>
      <c r="B5614" s="181" t="str">
        <f t="shared" si="111"/>
        <v>0-6.35-80</v>
      </c>
      <c r="C5614" s="182">
        <f>'1. General information'!$R$8</f>
        <v>0</v>
      </c>
      <c r="D5614" s="182" t="s">
        <v>445</v>
      </c>
      <c r="E5614" s="195" t="s">
        <v>10933</v>
      </c>
      <c r="F5614" s="182" t="s">
        <v>10934</v>
      </c>
      <c r="G5614" s="184">
        <f>'6. Staff time'!AA367</f>
        <v>0</v>
      </c>
    </row>
    <row r="5615" spans="1:7" x14ac:dyDescent="0.3">
      <c r="A5615" s="181">
        <v>5614</v>
      </c>
      <c r="B5615" s="181" t="str">
        <f t="shared" si="111"/>
        <v>0-6.35-81</v>
      </c>
      <c r="C5615" s="182">
        <f>'1. General information'!$R$8</f>
        <v>0</v>
      </c>
      <c r="D5615" s="182" t="s">
        <v>445</v>
      </c>
      <c r="E5615" s="195" t="s">
        <v>10935</v>
      </c>
      <c r="F5615" s="182" t="s">
        <v>10936</v>
      </c>
      <c r="G5615" s="184">
        <f>'6. Staff time'!AA368</f>
        <v>0</v>
      </c>
    </row>
    <row r="5616" spans="1:7" x14ac:dyDescent="0.3">
      <c r="A5616" s="181">
        <v>5615</v>
      </c>
      <c r="B5616" s="181" t="str">
        <f t="shared" si="111"/>
        <v>0-6.35-82</v>
      </c>
      <c r="C5616" s="182">
        <f>'1. General information'!$R$8</f>
        <v>0</v>
      </c>
      <c r="D5616" s="182" t="s">
        <v>445</v>
      </c>
      <c r="E5616" s="195" t="s">
        <v>10937</v>
      </c>
      <c r="F5616" s="182" t="s">
        <v>10938</v>
      </c>
      <c r="G5616" s="184">
        <f>'6. Staff time'!AA369</f>
        <v>0</v>
      </c>
    </row>
    <row r="5617" spans="1:7" x14ac:dyDescent="0.3">
      <c r="A5617" s="181">
        <v>5616</v>
      </c>
      <c r="B5617" s="181" t="str">
        <f t="shared" si="111"/>
        <v>0-6.35-83</v>
      </c>
      <c r="C5617" s="182">
        <f>'1. General information'!$R$8</f>
        <v>0</v>
      </c>
      <c r="D5617" s="182" t="s">
        <v>445</v>
      </c>
      <c r="E5617" s="195" t="s">
        <v>10939</v>
      </c>
      <c r="F5617" s="182" t="s">
        <v>10940</v>
      </c>
      <c r="G5617" s="184">
        <f>'6. Staff time'!AA370</f>
        <v>0</v>
      </c>
    </row>
    <row r="5618" spans="1:7" x14ac:dyDescent="0.3">
      <c r="A5618" s="181">
        <v>5617</v>
      </c>
      <c r="B5618" s="181" t="str">
        <f t="shared" si="111"/>
        <v>0-6.35-84</v>
      </c>
      <c r="C5618" s="182">
        <f>'1. General information'!$R$8</f>
        <v>0</v>
      </c>
      <c r="D5618" s="182" t="s">
        <v>445</v>
      </c>
      <c r="E5618" s="195" t="s">
        <v>10941</v>
      </c>
      <c r="F5618" s="182" t="s">
        <v>10942</v>
      </c>
      <c r="G5618" s="184">
        <f>'6. Staff time'!AA371</f>
        <v>0</v>
      </c>
    </row>
    <row r="5619" spans="1:7" x14ac:dyDescent="0.3">
      <c r="A5619" s="181">
        <v>5618</v>
      </c>
      <c r="B5619" s="181" t="str">
        <f t="shared" si="111"/>
        <v>0-6.35-85</v>
      </c>
      <c r="C5619" s="182">
        <f>'1. General information'!$R$8</f>
        <v>0</v>
      </c>
      <c r="D5619" s="182" t="s">
        <v>445</v>
      </c>
      <c r="E5619" s="195" t="s">
        <v>10943</v>
      </c>
      <c r="F5619" s="182" t="s">
        <v>10944</v>
      </c>
      <c r="G5619" s="184">
        <f>'6. Staff time'!AA372</f>
        <v>0</v>
      </c>
    </row>
    <row r="5620" spans="1:7" x14ac:dyDescent="0.3">
      <c r="A5620" s="181">
        <v>5619</v>
      </c>
      <c r="B5620" s="181" t="str">
        <f t="shared" ref="B5620:B5682" si="112">CONCATENATE(LEFT(C5620,2),"-",E5620)</f>
        <v>0-6.35-86</v>
      </c>
      <c r="C5620" s="182">
        <f>'1. General information'!$R$8</f>
        <v>0</v>
      </c>
      <c r="D5620" s="182" t="s">
        <v>445</v>
      </c>
      <c r="E5620" s="195" t="s">
        <v>10945</v>
      </c>
      <c r="F5620" s="182" t="s">
        <v>10946</v>
      </c>
      <c r="G5620" s="184">
        <f>'6. Staff time'!AA373</f>
        <v>0</v>
      </c>
    </row>
    <row r="5621" spans="1:7" x14ac:dyDescent="0.3">
      <c r="A5621" s="181">
        <v>5620</v>
      </c>
      <c r="B5621" s="181" t="str">
        <f t="shared" si="112"/>
        <v>0-6.35-87</v>
      </c>
      <c r="C5621" s="182">
        <f>'1. General information'!$R$8</f>
        <v>0</v>
      </c>
      <c r="D5621" s="182" t="s">
        <v>445</v>
      </c>
      <c r="E5621" s="195" t="s">
        <v>10947</v>
      </c>
      <c r="F5621" s="182" t="s">
        <v>10948</v>
      </c>
      <c r="G5621" s="184">
        <f>'6. Staff time'!AA374</f>
        <v>0</v>
      </c>
    </row>
    <row r="5622" spans="1:7" x14ac:dyDescent="0.3">
      <c r="A5622" s="181">
        <v>5621</v>
      </c>
      <c r="B5622" s="181" t="str">
        <f t="shared" si="112"/>
        <v>0-6.35-88</v>
      </c>
      <c r="C5622" s="182">
        <f>'1. General information'!$R$8</f>
        <v>0</v>
      </c>
      <c r="D5622" s="182" t="s">
        <v>445</v>
      </c>
      <c r="E5622" s="195" t="s">
        <v>10949</v>
      </c>
      <c r="F5622" s="182" t="s">
        <v>10950</v>
      </c>
      <c r="G5622" s="184">
        <f>'6. Staff time'!AA375</f>
        <v>0</v>
      </c>
    </row>
    <row r="5623" spans="1:7" x14ac:dyDescent="0.3">
      <c r="A5623" s="181">
        <v>5622</v>
      </c>
      <c r="B5623" s="181" t="str">
        <f t="shared" si="112"/>
        <v>0-6.35-89</v>
      </c>
      <c r="C5623" s="182">
        <f>'1. General information'!$R$8</f>
        <v>0</v>
      </c>
      <c r="D5623" s="182" t="s">
        <v>445</v>
      </c>
      <c r="E5623" s="195" t="s">
        <v>10951</v>
      </c>
      <c r="F5623" s="182" t="s">
        <v>10952</v>
      </c>
      <c r="G5623" s="184">
        <f>'6. Staff time'!AA376</f>
        <v>0</v>
      </c>
    </row>
    <row r="5624" spans="1:7" x14ac:dyDescent="0.3">
      <c r="A5624" s="181">
        <v>5623</v>
      </c>
      <c r="B5624" s="181" t="str">
        <f t="shared" si="112"/>
        <v>0-6.35-90</v>
      </c>
      <c r="C5624" s="182">
        <f>'1. General information'!$R$8</f>
        <v>0</v>
      </c>
      <c r="D5624" s="182" t="s">
        <v>445</v>
      </c>
      <c r="E5624" s="195" t="s">
        <v>10953</v>
      </c>
      <c r="F5624" s="182" t="s">
        <v>10954</v>
      </c>
      <c r="G5624" s="184">
        <f>'6. Staff time'!AA377</f>
        <v>0</v>
      </c>
    </row>
    <row r="5625" spans="1:7" x14ac:dyDescent="0.3">
      <c r="A5625" s="181">
        <v>5624</v>
      </c>
      <c r="B5625" s="181" t="str">
        <f t="shared" si="112"/>
        <v>0-6.35-91</v>
      </c>
      <c r="C5625" s="182">
        <f>'1. General information'!$R$8</f>
        <v>0</v>
      </c>
      <c r="D5625" s="182" t="s">
        <v>445</v>
      </c>
      <c r="E5625" s="195" t="s">
        <v>10955</v>
      </c>
      <c r="F5625" s="182" t="s">
        <v>10956</v>
      </c>
      <c r="G5625" s="184">
        <f>'6. Staff time'!AA378</f>
        <v>0</v>
      </c>
    </row>
    <row r="5626" spans="1:7" x14ac:dyDescent="0.3">
      <c r="A5626" s="181">
        <v>5625</v>
      </c>
      <c r="B5626" s="181" t="str">
        <f t="shared" si="112"/>
        <v>0-6.35-92</v>
      </c>
      <c r="C5626" s="182">
        <f>'1. General information'!$R$8</f>
        <v>0</v>
      </c>
      <c r="D5626" s="182" t="s">
        <v>445</v>
      </c>
      <c r="E5626" s="195" t="s">
        <v>10957</v>
      </c>
      <c r="F5626" s="182" t="s">
        <v>10958</v>
      </c>
      <c r="G5626" s="184">
        <f>'6. Staff time'!AA379</f>
        <v>0</v>
      </c>
    </row>
    <row r="5627" spans="1:7" x14ac:dyDescent="0.3">
      <c r="A5627" s="181">
        <v>5626</v>
      </c>
      <c r="B5627" s="181" t="str">
        <f t="shared" si="112"/>
        <v>0-6.35-93</v>
      </c>
      <c r="C5627" s="182">
        <f>'1. General information'!$R$8</f>
        <v>0</v>
      </c>
      <c r="D5627" s="182" t="s">
        <v>445</v>
      </c>
      <c r="E5627" s="195" t="s">
        <v>10959</v>
      </c>
      <c r="F5627" s="182" t="s">
        <v>10960</v>
      </c>
      <c r="G5627" s="184">
        <f>'6. Staff time'!AA380</f>
        <v>0</v>
      </c>
    </row>
    <row r="5628" spans="1:7" x14ac:dyDescent="0.3">
      <c r="A5628" s="181">
        <v>5627</v>
      </c>
      <c r="B5628" s="181" t="str">
        <f t="shared" si="112"/>
        <v>0-6.35-94</v>
      </c>
      <c r="C5628" s="182">
        <f>'1. General information'!$R$8</f>
        <v>0</v>
      </c>
      <c r="D5628" s="182" t="s">
        <v>445</v>
      </c>
      <c r="E5628" s="195" t="s">
        <v>10961</v>
      </c>
      <c r="F5628" s="182" t="s">
        <v>10962</v>
      </c>
      <c r="G5628" s="184">
        <f>'6. Staff time'!AA381</f>
        <v>0</v>
      </c>
    </row>
    <row r="5629" spans="1:7" x14ac:dyDescent="0.3">
      <c r="A5629" s="181">
        <v>5628</v>
      </c>
      <c r="B5629" s="181" t="str">
        <f t="shared" si="112"/>
        <v>0-6.35-95</v>
      </c>
      <c r="C5629" s="182">
        <f>'1. General information'!$R$8</f>
        <v>0</v>
      </c>
      <c r="D5629" s="182" t="s">
        <v>445</v>
      </c>
      <c r="E5629" s="195" t="s">
        <v>10963</v>
      </c>
      <c r="F5629" s="182" t="s">
        <v>10964</v>
      </c>
      <c r="G5629" s="184">
        <f>'6. Staff time'!AA382</f>
        <v>0</v>
      </c>
    </row>
    <row r="5630" spans="1:7" x14ac:dyDescent="0.3">
      <c r="A5630" s="181">
        <v>5629</v>
      </c>
      <c r="B5630" s="181" t="str">
        <f t="shared" si="112"/>
        <v>0-6.35-96</v>
      </c>
      <c r="C5630" s="182">
        <f>'1. General information'!$R$8</f>
        <v>0</v>
      </c>
      <c r="D5630" s="182" t="s">
        <v>445</v>
      </c>
      <c r="E5630" s="195" t="s">
        <v>10965</v>
      </c>
      <c r="F5630" s="182" t="s">
        <v>10966</v>
      </c>
      <c r="G5630" s="184">
        <f>'6. Staff time'!AA383</f>
        <v>0</v>
      </c>
    </row>
    <row r="5631" spans="1:7" x14ac:dyDescent="0.3">
      <c r="A5631" s="181">
        <v>5630</v>
      </c>
      <c r="B5631" s="181" t="str">
        <f t="shared" si="112"/>
        <v>0-6.35-97</v>
      </c>
      <c r="C5631" s="182">
        <f>'1. General information'!$R$8</f>
        <v>0</v>
      </c>
      <c r="D5631" s="182" t="s">
        <v>445</v>
      </c>
      <c r="E5631" s="195" t="s">
        <v>10967</v>
      </c>
      <c r="F5631" s="182" t="s">
        <v>10968</v>
      </c>
      <c r="G5631" s="184">
        <f>'6. Staff time'!AA384</f>
        <v>0</v>
      </c>
    </row>
    <row r="5632" spans="1:7" x14ac:dyDescent="0.3">
      <c r="A5632" s="181">
        <v>5631</v>
      </c>
      <c r="B5632" s="181" t="str">
        <f t="shared" si="112"/>
        <v>0-6.35-98</v>
      </c>
      <c r="C5632" s="182">
        <f>'1. General information'!$R$8</f>
        <v>0</v>
      </c>
      <c r="D5632" s="182" t="s">
        <v>445</v>
      </c>
      <c r="E5632" s="195" t="s">
        <v>10969</v>
      </c>
      <c r="F5632" s="182" t="s">
        <v>10970</v>
      </c>
      <c r="G5632" s="184">
        <f>'6. Staff time'!AA385</f>
        <v>0</v>
      </c>
    </row>
    <row r="5633" spans="1:7" x14ac:dyDescent="0.3">
      <c r="A5633" s="181">
        <v>5632</v>
      </c>
      <c r="B5633" s="181" t="str">
        <f t="shared" si="112"/>
        <v>0-6.35-99</v>
      </c>
      <c r="C5633" s="182">
        <f>'1. General information'!$R$8</f>
        <v>0</v>
      </c>
      <c r="D5633" s="182" t="s">
        <v>445</v>
      </c>
      <c r="E5633" s="195" t="s">
        <v>10971</v>
      </c>
      <c r="F5633" s="182" t="s">
        <v>10972</v>
      </c>
      <c r="G5633" s="184">
        <f>'6. Staff time'!AA386</f>
        <v>0</v>
      </c>
    </row>
    <row r="5634" spans="1:7" x14ac:dyDescent="0.3">
      <c r="A5634" s="181">
        <v>5633</v>
      </c>
      <c r="B5634" s="181" t="str">
        <f t="shared" si="112"/>
        <v>0-6.35-100</v>
      </c>
      <c r="C5634" s="182">
        <f>'1. General information'!$R$8</f>
        <v>0</v>
      </c>
      <c r="D5634" s="182" t="s">
        <v>445</v>
      </c>
      <c r="E5634" s="195" t="s">
        <v>10973</v>
      </c>
      <c r="F5634" s="182" t="s">
        <v>10974</v>
      </c>
      <c r="G5634" s="184">
        <f>'6. Staff time'!AA387</f>
        <v>0</v>
      </c>
    </row>
    <row r="5635" spans="1:7" x14ac:dyDescent="0.3">
      <c r="A5635" s="181">
        <v>5634</v>
      </c>
      <c r="B5635" s="181" t="str">
        <f t="shared" si="112"/>
        <v>0-6.35-101</v>
      </c>
      <c r="C5635" s="182">
        <f>'1. General information'!$R$8</f>
        <v>0</v>
      </c>
      <c r="D5635" s="182" t="s">
        <v>445</v>
      </c>
      <c r="E5635" s="195" t="s">
        <v>10975</v>
      </c>
      <c r="F5635" s="182" t="s">
        <v>10976</v>
      </c>
      <c r="G5635" s="184">
        <f>'6. Staff time'!AA388</f>
        <v>0</v>
      </c>
    </row>
    <row r="5636" spans="1:7" x14ac:dyDescent="0.3">
      <c r="A5636" s="181">
        <v>5635</v>
      </c>
      <c r="B5636" s="181" t="str">
        <f t="shared" si="112"/>
        <v>0-6.35-102</v>
      </c>
      <c r="C5636" s="182">
        <f>'1. General information'!$R$8</f>
        <v>0</v>
      </c>
      <c r="D5636" s="182" t="s">
        <v>445</v>
      </c>
      <c r="E5636" s="195" t="s">
        <v>10977</v>
      </c>
      <c r="F5636" s="182" t="s">
        <v>10978</v>
      </c>
      <c r="G5636" s="184">
        <f>'6. Staff time'!AA389</f>
        <v>0</v>
      </c>
    </row>
    <row r="5637" spans="1:7" x14ac:dyDescent="0.3">
      <c r="A5637" s="181">
        <v>5636</v>
      </c>
      <c r="B5637" s="181" t="str">
        <f t="shared" si="112"/>
        <v>0-6.35-103</v>
      </c>
      <c r="C5637" s="182">
        <f>'1. General information'!$R$8</f>
        <v>0</v>
      </c>
      <c r="D5637" s="182" t="s">
        <v>445</v>
      </c>
      <c r="E5637" s="195" t="s">
        <v>10979</v>
      </c>
      <c r="F5637" s="182" t="s">
        <v>10980</v>
      </c>
      <c r="G5637" s="184">
        <f>'6. Staff time'!AA390</f>
        <v>0</v>
      </c>
    </row>
    <row r="5638" spans="1:7" x14ac:dyDescent="0.3">
      <c r="A5638" s="181">
        <v>5637</v>
      </c>
      <c r="B5638" s="181" t="str">
        <f t="shared" si="112"/>
        <v>0-6.35-104</v>
      </c>
      <c r="C5638" s="182">
        <f>'1. General information'!$R$8</f>
        <v>0</v>
      </c>
      <c r="D5638" s="182" t="s">
        <v>445</v>
      </c>
      <c r="E5638" s="195" t="s">
        <v>10981</v>
      </c>
      <c r="F5638" s="182" t="s">
        <v>10982</v>
      </c>
      <c r="G5638" s="184">
        <f>'6. Staff time'!AA391</f>
        <v>0</v>
      </c>
    </row>
    <row r="5639" spans="1:7" x14ac:dyDescent="0.3">
      <c r="A5639" s="181">
        <v>5638</v>
      </c>
      <c r="B5639" s="181" t="str">
        <f t="shared" si="112"/>
        <v>0-6.35-105</v>
      </c>
      <c r="C5639" s="182">
        <f>'1. General information'!$R$8</f>
        <v>0</v>
      </c>
      <c r="D5639" s="182" t="s">
        <v>445</v>
      </c>
      <c r="E5639" s="195" t="s">
        <v>10983</v>
      </c>
      <c r="F5639" s="182" t="s">
        <v>10984</v>
      </c>
      <c r="G5639" s="184">
        <f>'6. Staff time'!AA392</f>
        <v>0</v>
      </c>
    </row>
    <row r="5640" spans="1:7" x14ac:dyDescent="0.3">
      <c r="A5640" s="181">
        <v>5639</v>
      </c>
      <c r="B5640" s="181" t="str">
        <f t="shared" si="112"/>
        <v>0-6.35-106</v>
      </c>
      <c r="C5640" s="182">
        <f>'1. General information'!$R$8</f>
        <v>0</v>
      </c>
      <c r="D5640" s="182" t="s">
        <v>445</v>
      </c>
      <c r="E5640" s="195" t="s">
        <v>10985</v>
      </c>
      <c r="F5640" s="182" t="s">
        <v>10986</v>
      </c>
      <c r="G5640" s="184">
        <f>'6. Staff time'!AA393</f>
        <v>0</v>
      </c>
    </row>
    <row r="5641" spans="1:7" x14ac:dyDescent="0.3">
      <c r="A5641" s="181">
        <v>5640</v>
      </c>
      <c r="B5641" s="181" t="str">
        <f t="shared" si="112"/>
        <v>0-6.35-107</v>
      </c>
      <c r="C5641" s="182">
        <f>'1. General information'!$R$8</f>
        <v>0</v>
      </c>
      <c r="D5641" s="182" t="s">
        <v>445</v>
      </c>
      <c r="E5641" s="195" t="s">
        <v>10987</v>
      </c>
      <c r="F5641" s="182" t="s">
        <v>10988</v>
      </c>
      <c r="G5641" s="184">
        <f>'6. Staff time'!AA394</f>
        <v>0</v>
      </c>
    </row>
    <row r="5642" spans="1:7" x14ac:dyDescent="0.3">
      <c r="A5642" s="181">
        <v>5641</v>
      </c>
      <c r="B5642" s="181" t="str">
        <f t="shared" si="112"/>
        <v>0-6.35-108</v>
      </c>
      <c r="C5642" s="182">
        <f>'1. General information'!$R$8</f>
        <v>0</v>
      </c>
      <c r="D5642" s="182" t="s">
        <v>445</v>
      </c>
      <c r="E5642" s="195" t="s">
        <v>10989</v>
      </c>
      <c r="F5642" s="182" t="s">
        <v>10990</v>
      </c>
      <c r="G5642" s="184">
        <f>'6. Staff time'!AA395</f>
        <v>0</v>
      </c>
    </row>
    <row r="5643" spans="1:7" x14ac:dyDescent="0.3">
      <c r="A5643" s="181">
        <v>5642</v>
      </c>
      <c r="B5643" s="181" t="str">
        <f t="shared" si="112"/>
        <v>0-6.35-109</v>
      </c>
      <c r="C5643" s="182">
        <f>'1. General information'!$R$8</f>
        <v>0</v>
      </c>
      <c r="D5643" s="182" t="s">
        <v>445</v>
      </c>
      <c r="E5643" s="195" t="s">
        <v>10991</v>
      </c>
      <c r="F5643" s="182" t="s">
        <v>10992</v>
      </c>
      <c r="G5643" s="184">
        <f>'6. Staff time'!AA396</f>
        <v>0</v>
      </c>
    </row>
    <row r="5644" spans="1:7" x14ac:dyDescent="0.3">
      <c r="A5644" s="181">
        <v>5643</v>
      </c>
      <c r="B5644" s="181" t="str">
        <f t="shared" si="112"/>
        <v>0-6.35-110</v>
      </c>
      <c r="C5644" s="182">
        <f>'1. General information'!$R$8</f>
        <v>0</v>
      </c>
      <c r="D5644" s="182" t="s">
        <v>445</v>
      </c>
      <c r="E5644" s="195" t="s">
        <v>10993</v>
      </c>
      <c r="F5644" s="182" t="s">
        <v>10994</v>
      </c>
      <c r="G5644" s="184">
        <f>'6. Staff time'!AA397</f>
        <v>0</v>
      </c>
    </row>
    <row r="5645" spans="1:7" x14ac:dyDescent="0.3">
      <c r="A5645" s="181">
        <v>5644</v>
      </c>
      <c r="B5645" s="181" t="str">
        <f t="shared" si="112"/>
        <v>0-6.35-111</v>
      </c>
      <c r="C5645" s="182">
        <f>'1. General information'!$R$8</f>
        <v>0</v>
      </c>
      <c r="D5645" s="182" t="s">
        <v>445</v>
      </c>
      <c r="E5645" s="195" t="s">
        <v>10995</v>
      </c>
      <c r="F5645" s="182" t="s">
        <v>10996</v>
      </c>
      <c r="G5645" s="184">
        <f>'6. Staff time'!AA398</f>
        <v>0</v>
      </c>
    </row>
    <row r="5646" spans="1:7" x14ac:dyDescent="0.3">
      <c r="A5646" s="181">
        <v>5645</v>
      </c>
      <c r="B5646" s="181" t="str">
        <f t="shared" si="112"/>
        <v>0-6.35-112</v>
      </c>
      <c r="C5646" s="182">
        <f>'1. General information'!$R$8</f>
        <v>0</v>
      </c>
      <c r="D5646" s="182" t="s">
        <v>445</v>
      </c>
      <c r="E5646" s="195" t="s">
        <v>10997</v>
      </c>
      <c r="F5646" s="182" t="s">
        <v>10998</v>
      </c>
      <c r="G5646" s="184">
        <f>'6. Staff time'!AA399</f>
        <v>0</v>
      </c>
    </row>
    <row r="5647" spans="1:7" x14ac:dyDescent="0.3">
      <c r="A5647" s="181">
        <v>5646</v>
      </c>
      <c r="B5647" s="181" t="str">
        <f t="shared" si="112"/>
        <v>0-6.35-113</v>
      </c>
      <c r="C5647" s="182">
        <f>'1. General information'!$R$8</f>
        <v>0</v>
      </c>
      <c r="D5647" s="182" t="s">
        <v>445</v>
      </c>
      <c r="E5647" s="195" t="s">
        <v>10999</v>
      </c>
      <c r="F5647" s="182" t="s">
        <v>11000</v>
      </c>
      <c r="G5647" s="184">
        <f>'6. Staff time'!AA400</f>
        <v>0</v>
      </c>
    </row>
    <row r="5648" spans="1:7" x14ac:dyDescent="0.3">
      <c r="A5648" s="181">
        <v>5647</v>
      </c>
      <c r="B5648" s="181" t="str">
        <f t="shared" si="112"/>
        <v>0-6.35-114</v>
      </c>
      <c r="C5648" s="182">
        <f>'1. General information'!$R$8</f>
        <v>0</v>
      </c>
      <c r="D5648" s="182" t="s">
        <v>445</v>
      </c>
      <c r="E5648" s="195" t="s">
        <v>11001</v>
      </c>
      <c r="F5648" s="182" t="s">
        <v>11002</v>
      </c>
      <c r="G5648" s="184">
        <f>'6. Staff time'!AA401</f>
        <v>0</v>
      </c>
    </row>
    <row r="5649" spans="1:7" x14ac:dyDescent="0.3">
      <c r="A5649" s="181">
        <v>5648</v>
      </c>
      <c r="B5649" s="181" t="str">
        <f t="shared" si="112"/>
        <v>0-6.35-115</v>
      </c>
      <c r="C5649" s="182">
        <f>'1. General information'!$R$8</f>
        <v>0</v>
      </c>
      <c r="D5649" s="182" t="s">
        <v>445</v>
      </c>
      <c r="E5649" s="195" t="s">
        <v>11003</v>
      </c>
      <c r="F5649" s="182" t="s">
        <v>11004</v>
      </c>
      <c r="G5649" s="184">
        <f>'6. Staff time'!AA402</f>
        <v>0</v>
      </c>
    </row>
    <row r="5650" spans="1:7" x14ac:dyDescent="0.3">
      <c r="A5650" s="181">
        <v>5649</v>
      </c>
      <c r="B5650" s="181" t="str">
        <f t="shared" si="112"/>
        <v>0-6.35-116</v>
      </c>
      <c r="C5650" s="182">
        <f>'1. General information'!$R$8</f>
        <v>0</v>
      </c>
      <c r="D5650" s="182" t="s">
        <v>445</v>
      </c>
      <c r="E5650" s="195" t="s">
        <v>11005</v>
      </c>
      <c r="F5650" s="182" t="s">
        <v>11006</v>
      </c>
      <c r="G5650" s="184">
        <f>'6. Staff time'!AA403</f>
        <v>0</v>
      </c>
    </row>
    <row r="5651" spans="1:7" x14ac:dyDescent="0.3">
      <c r="A5651" s="181">
        <v>5650</v>
      </c>
      <c r="B5651" s="181" t="str">
        <f t="shared" si="112"/>
        <v>0-6.35-117</v>
      </c>
      <c r="C5651" s="182">
        <f>'1. General information'!$R$8</f>
        <v>0</v>
      </c>
      <c r="D5651" s="182" t="s">
        <v>445</v>
      </c>
      <c r="E5651" s="195" t="s">
        <v>11007</v>
      </c>
      <c r="F5651" s="182" t="s">
        <v>11008</v>
      </c>
      <c r="G5651" s="184">
        <f>'6. Staff time'!AA404</f>
        <v>0</v>
      </c>
    </row>
    <row r="5652" spans="1:7" x14ac:dyDescent="0.3">
      <c r="A5652" s="181">
        <v>5651</v>
      </c>
      <c r="B5652" s="181" t="str">
        <f t="shared" si="112"/>
        <v>0-6.35-118</v>
      </c>
      <c r="C5652" s="182">
        <f>'1. General information'!$R$8</f>
        <v>0</v>
      </c>
      <c r="D5652" s="182" t="s">
        <v>445</v>
      </c>
      <c r="E5652" s="195" t="s">
        <v>11009</v>
      </c>
      <c r="F5652" s="182" t="s">
        <v>11010</v>
      </c>
      <c r="G5652" s="184">
        <f>'6. Staff time'!AA405</f>
        <v>0</v>
      </c>
    </row>
    <row r="5653" spans="1:7" x14ac:dyDescent="0.3">
      <c r="A5653" s="181">
        <v>5652</v>
      </c>
      <c r="B5653" s="181" t="str">
        <f t="shared" si="112"/>
        <v>0-6.35-119</v>
      </c>
      <c r="C5653" s="182">
        <f>'1. General information'!$R$8</f>
        <v>0</v>
      </c>
      <c r="D5653" s="182" t="s">
        <v>445</v>
      </c>
      <c r="E5653" s="195" t="s">
        <v>11011</v>
      </c>
      <c r="F5653" s="182" t="s">
        <v>11012</v>
      </c>
      <c r="G5653" s="184">
        <f>'6. Staff time'!AA406</f>
        <v>0</v>
      </c>
    </row>
    <row r="5654" spans="1:7" x14ac:dyDescent="0.3">
      <c r="A5654" s="181">
        <v>5653</v>
      </c>
      <c r="B5654" s="181" t="str">
        <f t="shared" si="112"/>
        <v>0-6.35-120</v>
      </c>
      <c r="C5654" s="182">
        <f>'1. General information'!$R$8</f>
        <v>0</v>
      </c>
      <c r="D5654" s="182" t="s">
        <v>445</v>
      </c>
      <c r="E5654" s="195" t="s">
        <v>11013</v>
      </c>
      <c r="F5654" s="182" t="s">
        <v>11014</v>
      </c>
      <c r="G5654" s="184">
        <f>'6. Staff time'!AA407</f>
        <v>0</v>
      </c>
    </row>
    <row r="5655" spans="1:7" x14ac:dyDescent="0.3">
      <c r="A5655" s="181">
        <v>5654</v>
      </c>
      <c r="B5655" s="181" t="str">
        <f t="shared" si="112"/>
        <v>0-6.35-121</v>
      </c>
      <c r="C5655" s="182">
        <f>'1. General information'!$R$8</f>
        <v>0</v>
      </c>
      <c r="D5655" s="182" t="s">
        <v>445</v>
      </c>
      <c r="E5655" s="195" t="s">
        <v>11015</v>
      </c>
      <c r="F5655" s="182" t="s">
        <v>11016</v>
      </c>
      <c r="G5655" s="184">
        <f>'6. Staff time'!AA408</f>
        <v>0</v>
      </c>
    </row>
    <row r="5656" spans="1:7" x14ac:dyDescent="0.3">
      <c r="A5656" s="181">
        <v>5655</v>
      </c>
      <c r="B5656" s="181" t="str">
        <f t="shared" si="112"/>
        <v>0-6.35-122</v>
      </c>
      <c r="C5656" s="182">
        <f>'1. General information'!$R$8</f>
        <v>0</v>
      </c>
      <c r="D5656" s="182" t="s">
        <v>445</v>
      </c>
      <c r="E5656" s="195" t="s">
        <v>11017</v>
      </c>
      <c r="F5656" s="182" t="s">
        <v>11018</v>
      </c>
      <c r="G5656" s="184">
        <f>'6. Staff time'!AA409</f>
        <v>0</v>
      </c>
    </row>
    <row r="5657" spans="1:7" x14ac:dyDescent="0.3">
      <c r="A5657" s="181">
        <v>5656</v>
      </c>
      <c r="B5657" s="181" t="str">
        <f t="shared" si="112"/>
        <v>0-6.35-123</v>
      </c>
      <c r="C5657" s="182">
        <f>'1. General information'!$R$8</f>
        <v>0</v>
      </c>
      <c r="D5657" s="182" t="s">
        <v>445</v>
      </c>
      <c r="E5657" s="195" t="s">
        <v>11019</v>
      </c>
      <c r="F5657" s="182" t="s">
        <v>11020</v>
      </c>
      <c r="G5657" s="184">
        <f>'6. Staff time'!AA410</f>
        <v>0</v>
      </c>
    </row>
    <row r="5658" spans="1:7" x14ac:dyDescent="0.3">
      <c r="A5658" s="181">
        <v>5657</v>
      </c>
      <c r="B5658" s="181" t="str">
        <f t="shared" si="112"/>
        <v>0-6.35-124</v>
      </c>
      <c r="C5658" s="182">
        <f>'1. General information'!$R$8</f>
        <v>0</v>
      </c>
      <c r="D5658" s="182" t="s">
        <v>445</v>
      </c>
      <c r="E5658" s="195" t="s">
        <v>11021</v>
      </c>
      <c r="F5658" s="182" t="s">
        <v>11022</v>
      </c>
      <c r="G5658" s="184">
        <f>'6. Staff time'!AA411</f>
        <v>0</v>
      </c>
    </row>
    <row r="5659" spans="1:7" x14ac:dyDescent="0.3">
      <c r="A5659" s="181">
        <v>5658</v>
      </c>
      <c r="B5659" s="181" t="str">
        <f t="shared" si="112"/>
        <v>0-6.35-125</v>
      </c>
      <c r="C5659" s="182">
        <f>'1. General information'!$R$8</f>
        <v>0</v>
      </c>
      <c r="D5659" s="182" t="s">
        <v>445</v>
      </c>
      <c r="E5659" s="195" t="s">
        <v>11023</v>
      </c>
      <c r="F5659" s="182" t="s">
        <v>11024</v>
      </c>
      <c r="G5659" s="184">
        <f>'6. Staff time'!AA412</f>
        <v>0</v>
      </c>
    </row>
    <row r="5660" spans="1:7" x14ac:dyDescent="0.3">
      <c r="A5660" s="181">
        <v>5659</v>
      </c>
      <c r="B5660" s="181" t="str">
        <f t="shared" si="112"/>
        <v>0-6.35-126</v>
      </c>
      <c r="C5660" s="182">
        <f>'1. General information'!$R$8</f>
        <v>0</v>
      </c>
      <c r="D5660" s="182" t="s">
        <v>445</v>
      </c>
      <c r="E5660" s="195" t="s">
        <v>11025</v>
      </c>
      <c r="F5660" s="182" t="s">
        <v>11026</v>
      </c>
      <c r="G5660" s="184">
        <f>'6. Staff time'!AA413</f>
        <v>0</v>
      </c>
    </row>
    <row r="5661" spans="1:7" x14ac:dyDescent="0.3">
      <c r="A5661" s="181">
        <v>5660</v>
      </c>
      <c r="B5661" s="181" t="str">
        <f t="shared" si="112"/>
        <v>0-6.35-127</v>
      </c>
      <c r="C5661" s="182">
        <f>'1. General information'!$R$8</f>
        <v>0</v>
      </c>
      <c r="D5661" s="182" t="s">
        <v>445</v>
      </c>
      <c r="E5661" s="195" t="s">
        <v>11027</v>
      </c>
      <c r="F5661" s="182" t="s">
        <v>11028</v>
      </c>
      <c r="G5661" s="184">
        <f>'6. Staff time'!AA414</f>
        <v>0</v>
      </c>
    </row>
    <row r="5662" spans="1:7" x14ac:dyDescent="0.3">
      <c r="A5662" s="181">
        <v>5661</v>
      </c>
      <c r="B5662" s="181" t="str">
        <f t="shared" si="112"/>
        <v>0-6.35-128</v>
      </c>
      <c r="C5662" s="182">
        <f>'1. General information'!$R$8</f>
        <v>0</v>
      </c>
      <c r="D5662" s="182" t="s">
        <v>445</v>
      </c>
      <c r="E5662" s="195" t="s">
        <v>11029</v>
      </c>
      <c r="F5662" s="182" t="s">
        <v>11030</v>
      </c>
      <c r="G5662" s="184">
        <f>'6. Staff time'!AA415</f>
        <v>0</v>
      </c>
    </row>
    <row r="5663" spans="1:7" x14ac:dyDescent="0.3">
      <c r="A5663" s="181">
        <v>5662</v>
      </c>
      <c r="B5663" s="181" t="str">
        <f t="shared" si="112"/>
        <v>0-6.35-129</v>
      </c>
      <c r="C5663" s="182">
        <f>'1. General information'!$R$8</f>
        <v>0</v>
      </c>
      <c r="D5663" s="182" t="s">
        <v>445</v>
      </c>
      <c r="E5663" s="195" t="s">
        <v>11031</v>
      </c>
      <c r="F5663" s="182" t="s">
        <v>11032</v>
      </c>
      <c r="G5663" s="184">
        <f>'6. Staff time'!AA416</f>
        <v>0</v>
      </c>
    </row>
    <row r="5664" spans="1:7" x14ac:dyDescent="0.3">
      <c r="A5664" s="181">
        <v>5663</v>
      </c>
      <c r="B5664" s="181" t="str">
        <f t="shared" si="112"/>
        <v>0-6.35-130</v>
      </c>
      <c r="C5664" s="182">
        <f>'1. General information'!$R$8</f>
        <v>0</v>
      </c>
      <c r="D5664" s="182" t="s">
        <v>445</v>
      </c>
      <c r="E5664" s="195" t="s">
        <v>11033</v>
      </c>
      <c r="F5664" s="182" t="s">
        <v>11034</v>
      </c>
      <c r="G5664" s="184">
        <f>'6. Staff time'!AA417</f>
        <v>0</v>
      </c>
    </row>
    <row r="5665" spans="1:15" x14ac:dyDescent="0.3">
      <c r="A5665" s="181">
        <v>5664</v>
      </c>
      <c r="B5665" s="181" t="str">
        <f t="shared" si="112"/>
        <v>0-6.36-a</v>
      </c>
      <c r="C5665" s="182">
        <f>'1. General information'!$R$8</f>
        <v>0</v>
      </c>
      <c r="D5665" s="182" t="s">
        <v>445</v>
      </c>
      <c r="E5665" s="183" t="s">
        <v>11035</v>
      </c>
      <c r="F5665" s="182" t="s">
        <v>12376</v>
      </c>
      <c r="G5665" s="186">
        <f>'6. Staff time'!$K$424</f>
        <v>0</v>
      </c>
      <c r="H5665" s="186"/>
      <c r="I5665" s="186"/>
      <c r="J5665" s="186"/>
      <c r="K5665" s="186"/>
      <c r="L5665" s="186"/>
      <c r="M5665" s="186"/>
      <c r="N5665" s="186"/>
      <c r="O5665" s="186"/>
    </row>
    <row r="5666" spans="1:15" x14ac:dyDescent="0.3">
      <c r="A5666" s="181">
        <v>5665</v>
      </c>
      <c r="B5666" s="181" t="str">
        <f t="shared" si="112"/>
        <v>0-6.36-b</v>
      </c>
      <c r="C5666" s="182">
        <f>'1. General information'!$R$8</f>
        <v>0</v>
      </c>
      <c r="D5666" s="182" t="s">
        <v>445</v>
      </c>
      <c r="E5666" s="183" t="s">
        <v>11036</v>
      </c>
      <c r="F5666" s="182" t="s">
        <v>12377</v>
      </c>
      <c r="G5666" s="186">
        <f>'6. Staff time'!$N$424</f>
        <v>0</v>
      </c>
    </row>
    <row r="5667" spans="1:15" x14ac:dyDescent="0.3">
      <c r="A5667" s="181">
        <v>5666</v>
      </c>
      <c r="B5667" s="181" t="str">
        <f t="shared" si="112"/>
        <v>0-6.36-c</v>
      </c>
      <c r="C5667" s="182">
        <f>'1. General information'!$R$8</f>
        <v>0</v>
      </c>
      <c r="D5667" s="182" t="s">
        <v>445</v>
      </c>
      <c r="E5667" s="183" t="s">
        <v>11037</v>
      </c>
      <c r="F5667" s="182" t="s">
        <v>12378</v>
      </c>
      <c r="G5667" s="186">
        <f>'6. Staff time'!$P$424</f>
        <v>0</v>
      </c>
    </row>
    <row r="5668" spans="1:15" x14ac:dyDescent="0.3">
      <c r="A5668" s="181">
        <v>5667</v>
      </c>
      <c r="B5668" s="181" t="str">
        <f t="shared" si="112"/>
        <v>0-6.36-d</v>
      </c>
      <c r="C5668" s="182">
        <f>'1. General information'!$R$8</f>
        <v>0</v>
      </c>
      <c r="D5668" s="182" t="s">
        <v>445</v>
      </c>
      <c r="E5668" s="183" t="s">
        <v>11038</v>
      </c>
      <c r="F5668" s="182" t="s">
        <v>12379</v>
      </c>
      <c r="G5668" s="186">
        <f>'6. Staff time'!$R$424</f>
        <v>0</v>
      </c>
    </row>
    <row r="5669" spans="1:15" x14ac:dyDescent="0.3">
      <c r="A5669" s="181">
        <v>5668</v>
      </c>
      <c r="B5669" s="181" t="str">
        <f t="shared" si="112"/>
        <v>0-6.36-e</v>
      </c>
      <c r="C5669" s="182">
        <f>'1. General information'!$R$8</f>
        <v>0</v>
      </c>
      <c r="D5669" s="182" t="s">
        <v>445</v>
      </c>
      <c r="E5669" s="183" t="s">
        <v>11039</v>
      </c>
      <c r="F5669" s="182" t="s">
        <v>12380</v>
      </c>
      <c r="G5669" s="186">
        <f>'6. Staff time'!$T$424</f>
        <v>0</v>
      </c>
    </row>
    <row r="5670" spans="1:15" x14ac:dyDescent="0.3">
      <c r="A5670" s="181">
        <v>5669</v>
      </c>
      <c r="B5670" s="181" t="str">
        <f t="shared" si="112"/>
        <v>0-6.36-f</v>
      </c>
      <c r="C5670" s="182">
        <f>'1. General information'!$R$8</f>
        <v>0</v>
      </c>
      <c r="D5670" s="182" t="s">
        <v>445</v>
      </c>
      <c r="E5670" s="183" t="s">
        <v>11040</v>
      </c>
      <c r="F5670" s="182" t="s">
        <v>12381</v>
      </c>
      <c r="G5670" s="186">
        <f>'6. Staff time'!$V$424</f>
        <v>0</v>
      </c>
    </row>
    <row r="5671" spans="1:15" x14ac:dyDescent="0.3">
      <c r="A5671" s="181">
        <v>5670</v>
      </c>
      <c r="B5671" s="181" t="str">
        <f t="shared" si="112"/>
        <v>0-6.36-g</v>
      </c>
      <c r="C5671" s="182">
        <f>'1. General information'!$R$8</f>
        <v>0</v>
      </c>
      <c r="D5671" s="182" t="s">
        <v>445</v>
      </c>
      <c r="E5671" s="183" t="s">
        <v>11041</v>
      </c>
      <c r="F5671" s="182" t="s">
        <v>12382</v>
      </c>
      <c r="G5671" s="186">
        <f>'6. Staff time'!$X$424</f>
        <v>0</v>
      </c>
    </row>
    <row r="5672" spans="1:15" x14ac:dyDescent="0.3">
      <c r="A5672" s="181">
        <v>5671</v>
      </c>
      <c r="B5672" s="181" t="str">
        <f t="shared" si="112"/>
        <v>0-6.36-h</v>
      </c>
      <c r="C5672" s="182">
        <f>'1. General information'!$R$8</f>
        <v>0</v>
      </c>
      <c r="D5672" s="182" t="s">
        <v>445</v>
      </c>
      <c r="E5672" s="183" t="s">
        <v>11042</v>
      </c>
      <c r="F5672" s="182" t="s">
        <v>12383</v>
      </c>
      <c r="G5672" s="186">
        <f>'6. Staff time'!$Z$424</f>
        <v>0</v>
      </c>
    </row>
    <row r="5673" spans="1:15" x14ac:dyDescent="0.3">
      <c r="A5673" s="181">
        <v>5672</v>
      </c>
      <c r="B5673" s="181" t="str">
        <f t="shared" si="112"/>
        <v>0-6.36-i</v>
      </c>
      <c r="C5673" s="182">
        <f>'1. General information'!$R$8</f>
        <v>0</v>
      </c>
      <c r="D5673" s="182" t="s">
        <v>445</v>
      </c>
      <c r="E5673" s="183" t="s">
        <v>11043</v>
      </c>
      <c r="F5673" s="182" t="s">
        <v>12384</v>
      </c>
      <c r="G5673" s="186">
        <f>'6. Staff time'!$AA$424</f>
        <v>0</v>
      </c>
    </row>
    <row r="5674" spans="1:15" x14ac:dyDescent="0.3">
      <c r="A5674" s="181">
        <v>5673</v>
      </c>
      <c r="B5674" s="181" t="str">
        <f t="shared" si="112"/>
        <v>0-6.36a-a</v>
      </c>
      <c r="C5674" s="182">
        <f>'1. General information'!$R$8</f>
        <v>0</v>
      </c>
      <c r="D5674" s="182" t="s">
        <v>445</v>
      </c>
      <c r="E5674" s="183" t="s">
        <v>12445</v>
      </c>
      <c r="F5674" s="182" t="s">
        <v>12385</v>
      </c>
      <c r="G5674" s="186">
        <f>'6. Staff time'!$K$425</f>
        <v>0</v>
      </c>
    </row>
    <row r="5675" spans="1:15" x14ac:dyDescent="0.3">
      <c r="A5675" s="181">
        <v>5674</v>
      </c>
      <c r="B5675" s="181" t="str">
        <f t="shared" si="112"/>
        <v>0-6.36a-b</v>
      </c>
      <c r="C5675" s="182">
        <f>'1. General information'!$R$8</f>
        <v>0</v>
      </c>
      <c r="D5675" s="182" t="s">
        <v>445</v>
      </c>
      <c r="E5675" s="183" t="s">
        <v>12446</v>
      </c>
      <c r="F5675" s="182" t="s">
        <v>12386</v>
      </c>
      <c r="G5675" s="186">
        <f>'6. Staff time'!$N$425</f>
        <v>0</v>
      </c>
    </row>
    <row r="5676" spans="1:15" x14ac:dyDescent="0.3">
      <c r="A5676" s="181">
        <v>5675</v>
      </c>
      <c r="B5676" s="181" t="str">
        <f t="shared" si="112"/>
        <v>0-6.36a-c</v>
      </c>
      <c r="C5676" s="182">
        <f>'1. General information'!$R$8</f>
        <v>0</v>
      </c>
      <c r="D5676" s="182" t="s">
        <v>445</v>
      </c>
      <c r="E5676" s="183" t="s">
        <v>12447</v>
      </c>
      <c r="F5676" s="182" t="s">
        <v>12387</v>
      </c>
      <c r="G5676" s="186">
        <f>'6. Staff time'!$P$425</f>
        <v>0</v>
      </c>
    </row>
    <row r="5677" spans="1:15" x14ac:dyDescent="0.3">
      <c r="A5677" s="181">
        <v>5676</v>
      </c>
      <c r="B5677" s="181" t="str">
        <f t="shared" si="112"/>
        <v>0-6.36a-d</v>
      </c>
      <c r="C5677" s="182">
        <f>'1. General information'!$R$8</f>
        <v>0</v>
      </c>
      <c r="D5677" s="182" t="s">
        <v>445</v>
      </c>
      <c r="E5677" s="183" t="s">
        <v>12448</v>
      </c>
      <c r="F5677" s="182" t="s">
        <v>12388</v>
      </c>
      <c r="G5677" s="186">
        <f>'6. Staff time'!$R$425</f>
        <v>0</v>
      </c>
    </row>
    <row r="5678" spans="1:15" x14ac:dyDescent="0.3">
      <c r="A5678" s="181">
        <v>5677</v>
      </c>
      <c r="B5678" s="181" t="str">
        <f t="shared" si="112"/>
        <v>0-6.36a-e</v>
      </c>
      <c r="C5678" s="182">
        <f>'1. General information'!$R$8</f>
        <v>0</v>
      </c>
      <c r="D5678" s="182" t="s">
        <v>445</v>
      </c>
      <c r="E5678" s="183" t="s">
        <v>12449</v>
      </c>
      <c r="F5678" s="182" t="s">
        <v>12389</v>
      </c>
      <c r="G5678" s="186">
        <f>'6. Staff time'!$T$425</f>
        <v>0</v>
      </c>
    </row>
    <row r="5679" spans="1:15" x14ac:dyDescent="0.3">
      <c r="A5679" s="181">
        <v>5678</v>
      </c>
      <c r="B5679" s="181" t="str">
        <f t="shared" si="112"/>
        <v>0-6.36a-f</v>
      </c>
      <c r="C5679" s="182">
        <f>'1. General information'!$R$8</f>
        <v>0</v>
      </c>
      <c r="D5679" s="182" t="s">
        <v>445</v>
      </c>
      <c r="E5679" s="183" t="s">
        <v>12450</v>
      </c>
      <c r="F5679" s="182" t="s">
        <v>12390</v>
      </c>
      <c r="G5679" s="186">
        <f>'6. Staff time'!$V$425</f>
        <v>0</v>
      </c>
    </row>
    <row r="5680" spans="1:15" x14ac:dyDescent="0.3">
      <c r="A5680" s="181">
        <v>5679</v>
      </c>
      <c r="B5680" s="181" t="str">
        <f t="shared" si="112"/>
        <v>0-6.36a-g</v>
      </c>
      <c r="C5680" s="182">
        <f>'1. General information'!$R$8</f>
        <v>0</v>
      </c>
      <c r="D5680" s="182" t="s">
        <v>445</v>
      </c>
      <c r="E5680" s="183" t="s">
        <v>12451</v>
      </c>
      <c r="F5680" s="182" t="s">
        <v>12391</v>
      </c>
      <c r="G5680" s="186">
        <f>'6. Staff time'!$X$425</f>
        <v>0</v>
      </c>
    </row>
    <row r="5681" spans="1:10" x14ac:dyDescent="0.3">
      <c r="A5681" s="181">
        <v>5680</v>
      </c>
      <c r="B5681" s="181" t="str">
        <f t="shared" si="112"/>
        <v>0-6.36a-h</v>
      </c>
      <c r="C5681" s="182">
        <f>'1. General information'!$R$8</f>
        <v>0</v>
      </c>
      <c r="D5681" s="182" t="s">
        <v>445</v>
      </c>
      <c r="E5681" s="183" t="s">
        <v>12452</v>
      </c>
      <c r="F5681" s="182" t="s">
        <v>12392</v>
      </c>
      <c r="G5681" s="186">
        <f>'6. Staff time'!$Z$425</f>
        <v>0</v>
      </c>
    </row>
    <row r="5682" spans="1:10" x14ac:dyDescent="0.3">
      <c r="A5682" s="181">
        <v>5681</v>
      </c>
      <c r="B5682" s="181" t="str">
        <f t="shared" si="112"/>
        <v>0-6.36a-i</v>
      </c>
      <c r="C5682" s="182">
        <f>'1. General information'!$R$8</f>
        <v>0</v>
      </c>
      <c r="D5682" s="182" t="s">
        <v>445</v>
      </c>
      <c r="E5682" s="183" t="s">
        <v>12453</v>
      </c>
      <c r="F5682" s="182" t="s">
        <v>12393</v>
      </c>
      <c r="G5682" s="186">
        <f>'6. Staff time'!$AA$425</f>
        <v>0</v>
      </c>
    </row>
    <row r="5683" spans="1:10" x14ac:dyDescent="0.3">
      <c r="A5683" s="181">
        <v>5682</v>
      </c>
      <c r="B5683" s="181" t="str">
        <f t="shared" ref="B5683:B5833" si="113">CONCATENATE(LEFT(C5683,2),"-",E5683)</f>
        <v>0-6.37a-C1</v>
      </c>
      <c r="C5683" s="182">
        <f>'1. General information'!$R$8</f>
        <v>0</v>
      </c>
      <c r="D5683" s="182" t="s">
        <v>445</v>
      </c>
      <c r="E5683" s="183" t="s">
        <v>12454</v>
      </c>
      <c r="F5683" s="182" t="s">
        <v>11045</v>
      </c>
      <c r="G5683" s="186">
        <f>'6. Staff time'!$K$429</f>
        <v>0</v>
      </c>
      <c r="H5683" s="186"/>
      <c r="I5683" s="186"/>
      <c r="J5683" s="186"/>
    </row>
    <row r="5684" spans="1:10" x14ac:dyDescent="0.3">
      <c r="A5684" s="181">
        <v>5683</v>
      </c>
      <c r="B5684" s="181" t="str">
        <f t="shared" si="113"/>
        <v>0-6.37a-C2</v>
      </c>
      <c r="C5684" s="182">
        <f>'1. General information'!$R$8</f>
        <v>0</v>
      </c>
      <c r="D5684" s="182" t="s">
        <v>445</v>
      </c>
      <c r="E5684" s="183" t="s">
        <v>12455</v>
      </c>
      <c r="F5684" s="182" t="s">
        <v>11047</v>
      </c>
      <c r="G5684" s="186">
        <f>'6. Staff time'!$R$429</f>
        <v>0</v>
      </c>
    </row>
    <row r="5685" spans="1:10" x14ac:dyDescent="0.3">
      <c r="A5685" s="181">
        <v>5684</v>
      </c>
      <c r="B5685" s="181" t="str">
        <f t="shared" si="113"/>
        <v>0-6.37a-C3</v>
      </c>
      <c r="C5685" s="182">
        <f>'1. General information'!$R$8</f>
        <v>0</v>
      </c>
      <c r="D5685" s="182" t="s">
        <v>445</v>
      </c>
      <c r="E5685" s="183" t="s">
        <v>12456</v>
      </c>
      <c r="F5685" s="182" t="s">
        <v>11049</v>
      </c>
      <c r="G5685" s="186">
        <f>'6. Staff time'!$W$429</f>
        <v>0</v>
      </c>
    </row>
    <row r="5686" spans="1:10" x14ac:dyDescent="0.3">
      <c r="A5686" s="181">
        <v>5685</v>
      </c>
      <c r="B5686" s="181" t="str">
        <f t="shared" si="113"/>
        <v>0-6.37a-C4</v>
      </c>
      <c r="C5686" s="182">
        <f>'1. General information'!$R$8</f>
        <v>0</v>
      </c>
      <c r="D5686" s="182" t="s">
        <v>445</v>
      </c>
      <c r="E5686" s="183" t="s">
        <v>12457</v>
      </c>
      <c r="F5686" s="182" t="s">
        <v>11051</v>
      </c>
      <c r="G5686" s="186">
        <f>'6. Staff time'!$AA$429</f>
        <v>0</v>
      </c>
    </row>
    <row r="5687" spans="1:10" x14ac:dyDescent="0.3">
      <c r="A5687" s="181">
        <v>5686</v>
      </c>
      <c r="B5687" s="181" t="str">
        <f t="shared" si="113"/>
        <v>0-6.37b-C1</v>
      </c>
      <c r="C5687" s="182">
        <f>'1. General information'!$R$8</f>
        <v>0</v>
      </c>
      <c r="D5687" s="182" t="s">
        <v>445</v>
      </c>
      <c r="E5687" s="183" t="s">
        <v>12458</v>
      </c>
      <c r="F5687" s="182" t="s">
        <v>11053</v>
      </c>
      <c r="G5687" s="186">
        <f>'6. Staff time'!$K$430</f>
        <v>0</v>
      </c>
    </row>
    <row r="5688" spans="1:10" x14ac:dyDescent="0.3">
      <c r="A5688" s="181">
        <v>5687</v>
      </c>
      <c r="B5688" s="181" t="str">
        <f t="shared" si="113"/>
        <v>0-6.37b-C2</v>
      </c>
      <c r="C5688" s="182">
        <f>'1. General information'!$R$8</f>
        <v>0</v>
      </c>
      <c r="D5688" s="182" t="s">
        <v>445</v>
      </c>
      <c r="E5688" s="183" t="s">
        <v>12459</v>
      </c>
      <c r="F5688" s="182" t="s">
        <v>11055</v>
      </c>
      <c r="G5688" s="186">
        <f>'6. Staff time'!$R$430</f>
        <v>0</v>
      </c>
    </row>
    <row r="5689" spans="1:10" x14ac:dyDescent="0.3">
      <c r="A5689" s="181">
        <v>5688</v>
      </c>
      <c r="B5689" s="181" t="str">
        <f t="shared" si="113"/>
        <v>0-6.37b-C3</v>
      </c>
      <c r="C5689" s="182">
        <f>'1. General information'!$R$8</f>
        <v>0</v>
      </c>
      <c r="D5689" s="182" t="s">
        <v>445</v>
      </c>
      <c r="E5689" s="183" t="s">
        <v>12460</v>
      </c>
      <c r="F5689" s="182" t="s">
        <v>11057</v>
      </c>
      <c r="G5689" s="186">
        <f>'6. Staff time'!$W$430</f>
        <v>0</v>
      </c>
    </row>
    <row r="5690" spans="1:10" x14ac:dyDescent="0.3">
      <c r="A5690" s="181">
        <v>5689</v>
      </c>
      <c r="B5690" s="181" t="str">
        <f t="shared" si="113"/>
        <v>0-6.37b-C4</v>
      </c>
      <c r="C5690" s="182">
        <f>'1. General information'!$R$8</f>
        <v>0</v>
      </c>
      <c r="D5690" s="182" t="s">
        <v>445</v>
      </c>
      <c r="E5690" s="183" t="s">
        <v>12461</v>
      </c>
      <c r="F5690" s="182" t="s">
        <v>11059</v>
      </c>
      <c r="G5690" s="186">
        <f>'6. Staff time'!$AA$430</f>
        <v>0</v>
      </c>
    </row>
    <row r="5691" spans="1:10" x14ac:dyDescent="0.3">
      <c r="A5691" s="181">
        <v>5690</v>
      </c>
      <c r="B5691" s="181" t="str">
        <f t="shared" si="113"/>
        <v>0-6.38a-C1</v>
      </c>
      <c r="C5691" s="182">
        <f>'1. General information'!$R$8</f>
        <v>0</v>
      </c>
      <c r="D5691" s="182" t="s">
        <v>445</v>
      </c>
      <c r="E5691" s="183" t="s">
        <v>11044</v>
      </c>
      <c r="F5691" s="182" t="s">
        <v>11060</v>
      </c>
      <c r="G5691" s="186">
        <f>'6. Staff time'!$K$431</f>
        <v>0</v>
      </c>
    </row>
    <row r="5692" spans="1:10" x14ac:dyDescent="0.3">
      <c r="A5692" s="181">
        <v>5691</v>
      </c>
      <c r="B5692" s="181" t="str">
        <f t="shared" si="113"/>
        <v>0-6.38a-C2</v>
      </c>
      <c r="C5692" s="182">
        <f>'1. General information'!$R$8</f>
        <v>0</v>
      </c>
      <c r="D5692" s="182" t="s">
        <v>445</v>
      </c>
      <c r="E5692" s="183" t="s">
        <v>11046</v>
      </c>
      <c r="F5692" s="182" t="s">
        <v>11061</v>
      </c>
      <c r="G5692" s="186">
        <f>'6. Staff time'!$R$431</f>
        <v>0</v>
      </c>
    </row>
    <row r="5693" spans="1:10" x14ac:dyDescent="0.3">
      <c r="A5693" s="181">
        <v>5692</v>
      </c>
      <c r="B5693" s="181" t="str">
        <f t="shared" si="113"/>
        <v>0-6.38a-C3</v>
      </c>
      <c r="C5693" s="182">
        <f>'1. General information'!$R$8</f>
        <v>0</v>
      </c>
      <c r="D5693" s="182" t="s">
        <v>445</v>
      </c>
      <c r="E5693" s="183" t="s">
        <v>11048</v>
      </c>
      <c r="F5693" s="182" t="s">
        <v>11062</v>
      </c>
      <c r="G5693" s="186">
        <f>'6. Staff time'!$W$431</f>
        <v>0</v>
      </c>
    </row>
    <row r="5694" spans="1:10" x14ac:dyDescent="0.3">
      <c r="A5694" s="181">
        <v>5693</v>
      </c>
      <c r="B5694" s="181" t="str">
        <f t="shared" si="113"/>
        <v>0-6.38a-C4</v>
      </c>
      <c r="C5694" s="182">
        <f>'1. General information'!$R$8</f>
        <v>0</v>
      </c>
      <c r="D5694" s="182" t="s">
        <v>445</v>
      </c>
      <c r="E5694" s="183" t="s">
        <v>11050</v>
      </c>
      <c r="F5694" s="182" t="s">
        <v>11063</v>
      </c>
      <c r="G5694" s="186">
        <f>'6. Staff time'!$AA$431</f>
        <v>0</v>
      </c>
    </row>
    <row r="5695" spans="1:10" x14ac:dyDescent="0.3">
      <c r="A5695" s="181">
        <v>5694</v>
      </c>
      <c r="B5695" s="181" t="str">
        <f t="shared" si="113"/>
        <v>0-6.38b-C1</v>
      </c>
      <c r="C5695" s="182">
        <f>'1. General information'!$R$8</f>
        <v>0</v>
      </c>
      <c r="D5695" s="182" t="s">
        <v>445</v>
      </c>
      <c r="E5695" s="183" t="s">
        <v>11052</v>
      </c>
      <c r="F5695" s="182" t="s">
        <v>11064</v>
      </c>
      <c r="G5695" s="186">
        <f>'6. Staff time'!$K$432</f>
        <v>0</v>
      </c>
    </row>
    <row r="5696" spans="1:10" x14ac:dyDescent="0.3">
      <c r="A5696" s="181">
        <v>5695</v>
      </c>
      <c r="B5696" s="181" t="str">
        <f t="shared" si="113"/>
        <v>0-6.38b-C2</v>
      </c>
      <c r="C5696" s="182">
        <f>'1. General information'!$R$8</f>
        <v>0</v>
      </c>
      <c r="D5696" s="182" t="s">
        <v>445</v>
      </c>
      <c r="E5696" s="183" t="s">
        <v>11054</v>
      </c>
      <c r="F5696" s="182" t="s">
        <v>11065</v>
      </c>
      <c r="G5696" s="186">
        <f>'6. Staff time'!$R$432</f>
        <v>0</v>
      </c>
    </row>
    <row r="5697" spans="1:16" x14ac:dyDescent="0.3">
      <c r="A5697" s="181">
        <v>5696</v>
      </c>
      <c r="B5697" s="181" t="str">
        <f t="shared" si="113"/>
        <v>0-6.38b-C3</v>
      </c>
      <c r="C5697" s="182">
        <f>'1. General information'!$R$8</f>
        <v>0</v>
      </c>
      <c r="D5697" s="182" t="s">
        <v>445</v>
      </c>
      <c r="E5697" s="183" t="s">
        <v>11056</v>
      </c>
      <c r="F5697" s="182" t="s">
        <v>11066</v>
      </c>
      <c r="G5697" s="186">
        <f>'6. Staff time'!$W$432</f>
        <v>0</v>
      </c>
    </row>
    <row r="5698" spans="1:16" x14ac:dyDescent="0.3">
      <c r="A5698" s="181">
        <v>5697</v>
      </c>
      <c r="B5698" s="181" t="str">
        <f t="shared" si="113"/>
        <v>0-6.38b-C4</v>
      </c>
      <c r="C5698" s="182">
        <f>'1. General information'!$R$8</f>
        <v>0</v>
      </c>
      <c r="D5698" s="182" t="s">
        <v>445</v>
      </c>
      <c r="E5698" s="183" t="s">
        <v>11058</v>
      </c>
      <c r="F5698" s="182" t="s">
        <v>11067</v>
      </c>
      <c r="G5698" s="186">
        <f>'6. Staff time'!$AA$432</f>
        <v>0</v>
      </c>
    </row>
    <row r="5699" spans="1:16" ht="180.75" customHeight="1" x14ac:dyDescent="0.3">
      <c r="A5699" s="181">
        <v>5698</v>
      </c>
      <c r="B5699" s="181" t="str">
        <f t="shared" si="113"/>
        <v>0-6.99</v>
      </c>
      <c r="C5699" s="182">
        <f>'1. General information'!$R$8</f>
        <v>0</v>
      </c>
      <c r="D5699" s="182" t="s">
        <v>445</v>
      </c>
      <c r="E5699" s="183">
        <v>6.99</v>
      </c>
      <c r="F5699" s="182" t="s">
        <v>11068</v>
      </c>
      <c r="G5699" s="184">
        <f>'6. Staff time'!B435</f>
        <v>0</v>
      </c>
    </row>
    <row r="5700" spans="1:16" x14ac:dyDescent="0.3">
      <c r="A5700" s="181">
        <v>5699</v>
      </c>
      <c r="B5700" s="181" t="str">
        <f t="shared" si="113"/>
        <v>0-7.01-1</v>
      </c>
      <c r="C5700" s="182">
        <f>'1. General information'!$R$8</f>
        <v>0</v>
      </c>
      <c r="D5700" s="182" t="s">
        <v>447</v>
      </c>
      <c r="E5700" s="183" t="s">
        <v>11069</v>
      </c>
      <c r="F5700" s="182" t="s">
        <v>11070</v>
      </c>
      <c r="G5700" s="184">
        <f>'7. Vehicles and transport'!$J$8</f>
        <v>0</v>
      </c>
      <c r="H5700" s="184"/>
      <c r="I5700" s="184"/>
      <c r="J5700" s="184"/>
      <c r="K5700" s="184"/>
      <c r="L5700" s="184"/>
      <c r="M5700" s="184"/>
      <c r="N5700" s="184"/>
      <c r="O5700" s="184"/>
      <c r="P5700" s="184"/>
    </row>
    <row r="5701" spans="1:16" x14ac:dyDescent="0.3">
      <c r="A5701" s="181">
        <v>5700</v>
      </c>
      <c r="B5701" s="181" t="str">
        <f t="shared" si="113"/>
        <v>0-7.01-2</v>
      </c>
      <c r="C5701" s="182">
        <f>'1. General information'!$R$8</f>
        <v>0</v>
      </c>
      <c r="D5701" s="182" t="s">
        <v>447</v>
      </c>
      <c r="E5701" s="183" t="s">
        <v>11071</v>
      </c>
      <c r="F5701" s="182" t="s">
        <v>11072</v>
      </c>
      <c r="G5701" s="184">
        <f>'7. Vehicles and transport'!$K$8</f>
        <v>0</v>
      </c>
    </row>
    <row r="5702" spans="1:16" x14ac:dyDescent="0.3">
      <c r="A5702" s="181">
        <v>5701</v>
      </c>
      <c r="B5702" s="181" t="str">
        <f t="shared" si="113"/>
        <v>0-7.01-3</v>
      </c>
      <c r="C5702" s="182">
        <f>'1. General information'!$R$8</f>
        <v>0</v>
      </c>
      <c r="D5702" s="182" t="s">
        <v>447</v>
      </c>
      <c r="E5702" s="183" t="s">
        <v>11073</v>
      </c>
      <c r="F5702" s="182" t="s">
        <v>11074</v>
      </c>
      <c r="G5702" s="184">
        <f>'7. Vehicles and transport'!$L$8</f>
        <v>0</v>
      </c>
    </row>
    <row r="5703" spans="1:16" x14ac:dyDescent="0.3">
      <c r="A5703" s="181">
        <v>5702</v>
      </c>
      <c r="B5703" s="181" t="str">
        <f t="shared" si="113"/>
        <v>0-7.01-4</v>
      </c>
      <c r="C5703" s="182">
        <f>'1. General information'!$R$8</f>
        <v>0</v>
      </c>
      <c r="D5703" s="182" t="s">
        <v>447</v>
      </c>
      <c r="E5703" s="183" t="s">
        <v>11075</v>
      </c>
      <c r="F5703" s="182" t="s">
        <v>11076</v>
      </c>
      <c r="G5703" s="184">
        <f>'7. Vehicles and transport'!$M$8</f>
        <v>0</v>
      </c>
    </row>
    <row r="5704" spans="1:16" x14ac:dyDescent="0.3">
      <c r="A5704" s="181">
        <v>5703</v>
      </c>
      <c r="B5704" s="181" t="str">
        <f t="shared" si="113"/>
        <v>0-7.01-5</v>
      </c>
      <c r="C5704" s="182">
        <f>'1. General information'!$R$8</f>
        <v>0</v>
      </c>
      <c r="D5704" s="182" t="s">
        <v>447</v>
      </c>
      <c r="E5704" s="183" t="s">
        <v>11077</v>
      </c>
      <c r="F5704" s="182" t="s">
        <v>11078</v>
      </c>
      <c r="G5704" s="184">
        <f>'7. Vehicles and transport'!$N$8</f>
        <v>0</v>
      </c>
    </row>
    <row r="5705" spans="1:16" x14ac:dyDescent="0.3">
      <c r="A5705" s="181">
        <v>5704</v>
      </c>
      <c r="B5705" s="181" t="str">
        <f t="shared" si="113"/>
        <v>0-7.01-6</v>
      </c>
      <c r="C5705" s="182">
        <f>'1. General information'!$R$8</f>
        <v>0</v>
      </c>
      <c r="D5705" s="182" t="s">
        <v>447</v>
      </c>
      <c r="E5705" s="183" t="s">
        <v>11079</v>
      </c>
      <c r="F5705" s="182" t="s">
        <v>11080</v>
      </c>
      <c r="G5705" s="184">
        <f>'7. Vehicles and transport'!$O$8</f>
        <v>0</v>
      </c>
    </row>
    <row r="5706" spans="1:16" x14ac:dyDescent="0.3">
      <c r="A5706" s="181">
        <v>5705</v>
      </c>
      <c r="B5706" s="181" t="str">
        <f t="shared" si="113"/>
        <v>0-7.01-7</v>
      </c>
      <c r="C5706" s="182">
        <f>'1. General information'!$R$8</f>
        <v>0</v>
      </c>
      <c r="D5706" s="182" t="s">
        <v>447</v>
      </c>
      <c r="E5706" s="183" t="s">
        <v>11081</v>
      </c>
      <c r="F5706" s="182" t="s">
        <v>11082</v>
      </c>
      <c r="G5706" s="184">
        <f>'7. Vehicles and transport'!$P$8</f>
        <v>0</v>
      </c>
    </row>
    <row r="5707" spans="1:16" x14ac:dyDescent="0.3">
      <c r="A5707" s="181">
        <v>5706</v>
      </c>
      <c r="B5707" s="181" t="str">
        <f t="shared" si="113"/>
        <v>0-7.01-8</v>
      </c>
      <c r="C5707" s="182">
        <f>'1. General information'!$R$8</f>
        <v>0</v>
      </c>
      <c r="D5707" s="182" t="s">
        <v>447</v>
      </c>
      <c r="E5707" s="183" t="s">
        <v>11083</v>
      </c>
      <c r="F5707" s="182" t="s">
        <v>11084</v>
      </c>
      <c r="G5707" s="184">
        <f>'7. Vehicles and transport'!$Q$8</f>
        <v>0</v>
      </c>
    </row>
    <row r="5708" spans="1:16" x14ac:dyDescent="0.3">
      <c r="A5708" s="181">
        <v>5707</v>
      </c>
      <c r="B5708" s="181" t="str">
        <f t="shared" si="113"/>
        <v>0-7.01-9</v>
      </c>
      <c r="C5708" s="182">
        <f>'1. General information'!$R$8</f>
        <v>0</v>
      </c>
      <c r="D5708" s="182" t="s">
        <v>447</v>
      </c>
      <c r="E5708" s="183" t="s">
        <v>11085</v>
      </c>
      <c r="F5708" s="182" t="s">
        <v>11086</v>
      </c>
      <c r="G5708" s="184">
        <f>'7. Vehicles and transport'!$R$8</f>
        <v>0</v>
      </c>
    </row>
    <row r="5709" spans="1:16" x14ac:dyDescent="0.3">
      <c r="A5709" s="181">
        <v>5708</v>
      </c>
      <c r="B5709" s="181" t="str">
        <f t="shared" si="113"/>
        <v>0-7.01-10</v>
      </c>
      <c r="C5709" s="182">
        <f>'1. General information'!$R$8</f>
        <v>0</v>
      </c>
      <c r="D5709" s="182" t="s">
        <v>447</v>
      </c>
      <c r="E5709" s="183" t="s">
        <v>11087</v>
      </c>
      <c r="F5709" s="182" t="s">
        <v>11088</v>
      </c>
      <c r="G5709" s="184">
        <f>'7. Vehicles and transport'!$S$8</f>
        <v>0</v>
      </c>
    </row>
    <row r="5710" spans="1:16" x14ac:dyDescent="0.3">
      <c r="A5710" s="181">
        <v>5709</v>
      </c>
      <c r="B5710" s="181" t="str">
        <f t="shared" si="113"/>
        <v>0-7.02-1</v>
      </c>
      <c r="C5710" s="182">
        <f>'1. General information'!$R$8</f>
        <v>0</v>
      </c>
      <c r="D5710" s="182" t="s">
        <v>447</v>
      </c>
      <c r="E5710" s="183" t="s">
        <v>11089</v>
      </c>
      <c r="F5710" s="182" t="s">
        <v>11090</v>
      </c>
      <c r="G5710" s="184">
        <f>'7. Vehicles and transport'!$J$9</f>
        <v>0</v>
      </c>
    </row>
    <row r="5711" spans="1:16" x14ac:dyDescent="0.3">
      <c r="A5711" s="181">
        <v>5710</v>
      </c>
      <c r="B5711" s="181" t="str">
        <f t="shared" si="113"/>
        <v>0-7.02-2</v>
      </c>
      <c r="C5711" s="182">
        <f>'1. General information'!$R$8</f>
        <v>0</v>
      </c>
      <c r="D5711" s="182" t="s">
        <v>447</v>
      </c>
      <c r="E5711" s="183" t="s">
        <v>11091</v>
      </c>
      <c r="F5711" s="182" t="s">
        <v>11092</v>
      </c>
      <c r="G5711" s="184">
        <f>'7. Vehicles and transport'!$K$9</f>
        <v>0</v>
      </c>
    </row>
    <row r="5712" spans="1:16" x14ac:dyDescent="0.3">
      <c r="A5712" s="181">
        <v>5711</v>
      </c>
      <c r="B5712" s="181" t="str">
        <f t="shared" si="113"/>
        <v>0-7.02-3</v>
      </c>
      <c r="C5712" s="182">
        <f>'1. General information'!$R$8</f>
        <v>0</v>
      </c>
      <c r="D5712" s="182" t="s">
        <v>447</v>
      </c>
      <c r="E5712" s="183" t="s">
        <v>11093</v>
      </c>
      <c r="F5712" s="182" t="s">
        <v>11094</v>
      </c>
      <c r="G5712" s="184">
        <f>'7. Vehicles and transport'!$L$9</f>
        <v>0</v>
      </c>
    </row>
    <row r="5713" spans="1:7" x14ac:dyDescent="0.3">
      <c r="A5713" s="181">
        <v>5712</v>
      </c>
      <c r="B5713" s="181" t="str">
        <f t="shared" si="113"/>
        <v>0-7.02-4</v>
      </c>
      <c r="C5713" s="182">
        <f>'1. General information'!$R$8</f>
        <v>0</v>
      </c>
      <c r="D5713" s="182" t="s">
        <v>447</v>
      </c>
      <c r="E5713" s="183" t="s">
        <v>11095</v>
      </c>
      <c r="F5713" s="182" t="s">
        <v>11096</v>
      </c>
      <c r="G5713" s="184">
        <f>'7. Vehicles and transport'!$M$9</f>
        <v>0</v>
      </c>
    </row>
    <row r="5714" spans="1:7" x14ac:dyDescent="0.3">
      <c r="A5714" s="181">
        <v>5713</v>
      </c>
      <c r="B5714" s="181" t="str">
        <f t="shared" si="113"/>
        <v>0-7.02-5</v>
      </c>
      <c r="C5714" s="182">
        <f>'1. General information'!$R$8</f>
        <v>0</v>
      </c>
      <c r="D5714" s="182" t="s">
        <v>447</v>
      </c>
      <c r="E5714" s="183" t="s">
        <v>11097</v>
      </c>
      <c r="F5714" s="182" t="s">
        <v>11098</v>
      </c>
      <c r="G5714" s="184">
        <f>'7. Vehicles and transport'!$N$9</f>
        <v>0</v>
      </c>
    </row>
    <row r="5715" spans="1:7" x14ac:dyDescent="0.3">
      <c r="A5715" s="181">
        <v>5714</v>
      </c>
      <c r="B5715" s="181" t="str">
        <f t="shared" si="113"/>
        <v>0-7.02-6</v>
      </c>
      <c r="C5715" s="182">
        <f>'1. General information'!$R$8</f>
        <v>0</v>
      </c>
      <c r="D5715" s="182" t="s">
        <v>447</v>
      </c>
      <c r="E5715" s="183" t="s">
        <v>11099</v>
      </c>
      <c r="F5715" s="182" t="s">
        <v>11100</v>
      </c>
      <c r="G5715" s="184">
        <f>'7. Vehicles and transport'!$O$9</f>
        <v>0</v>
      </c>
    </row>
    <row r="5716" spans="1:7" x14ac:dyDescent="0.3">
      <c r="A5716" s="181">
        <v>5715</v>
      </c>
      <c r="B5716" s="181" t="str">
        <f t="shared" si="113"/>
        <v>0-7.02-7</v>
      </c>
      <c r="C5716" s="182">
        <f>'1. General information'!$R$8</f>
        <v>0</v>
      </c>
      <c r="D5716" s="182" t="s">
        <v>447</v>
      </c>
      <c r="E5716" s="183" t="s">
        <v>11101</v>
      </c>
      <c r="F5716" s="182" t="s">
        <v>11102</v>
      </c>
      <c r="G5716" s="184">
        <f>'7. Vehicles and transport'!$P$9</f>
        <v>0</v>
      </c>
    </row>
    <row r="5717" spans="1:7" x14ac:dyDescent="0.3">
      <c r="A5717" s="181">
        <v>5716</v>
      </c>
      <c r="B5717" s="181" t="str">
        <f t="shared" si="113"/>
        <v>0-7.02-8</v>
      </c>
      <c r="C5717" s="182">
        <f>'1. General information'!$R$8</f>
        <v>0</v>
      </c>
      <c r="D5717" s="182" t="s">
        <v>447</v>
      </c>
      <c r="E5717" s="183" t="s">
        <v>11103</v>
      </c>
      <c r="F5717" s="182" t="s">
        <v>11104</v>
      </c>
      <c r="G5717" s="184">
        <f>'7. Vehicles and transport'!$Q$9</f>
        <v>0</v>
      </c>
    </row>
    <row r="5718" spans="1:7" x14ac:dyDescent="0.3">
      <c r="A5718" s="181">
        <v>5717</v>
      </c>
      <c r="B5718" s="181" t="str">
        <f t="shared" si="113"/>
        <v>0-7.02-9</v>
      </c>
      <c r="C5718" s="182">
        <f>'1. General information'!$R$8</f>
        <v>0</v>
      </c>
      <c r="D5718" s="182" t="s">
        <v>447</v>
      </c>
      <c r="E5718" s="183" t="s">
        <v>11105</v>
      </c>
      <c r="F5718" s="182" t="s">
        <v>11106</v>
      </c>
      <c r="G5718" s="184">
        <f>'7. Vehicles and transport'!$R$9</f>
        <v>0</v>
      </c>
    </row>
    <row r="5719" spans="1:7" x14ac:dyDescent="0.3">
      <c r="A5719" s="181">
        <v>5718</v>
      </c>
      <c r="B5719" s="181" t="str">
        <f t="shared" si="113"/>
        <v>0-7.02-10</v>
      </c>
      <c r="C5719" s="182">
        <f>'1. General information'!$R$8</f>
        <v>0</v>
      </c>
      <c r="D5719" s="182" t="s">
        <v>447</v>
      </c>
      <c r="E5719" s="183" t="s">
        <v>11107</v>
      </c>
      <c r="F5719" s="182" t="s">
        <v>11108</v>
      </c>
      <c r="G5719" s="184">
        <f>'7. Vehicles and transport'!$S$9</f>
        <v>0</v>
      </c>
    </row>
    <row r="5720" spans="1:7" x14ac:dyDescent="0.3">
      <c r="A5720" s="181">
        <v>5719</v>
      </c>
      <c r="B5720" s="181" t="str">
        <f t="shared" si="113"/>
        <v>0-7.03-1</v>
      </c>
      <c r="C5720" s="182">
        <f>'1. General information'!$R$8</f>
        <v>0</v>
      </c>
      <c r="D5720" s="182" t="s">
        <v>447</v>
      </c>
      <c r="E5720" s="183" t="s">
        <v>11109</v>
      </c>
      <c r="F5720" s="182" t="s">
        <v>11110</v>
      </c>
      <c r="G5720" s="184">
        <f>'7. Vehicles and transport'!$J$10</f>
        <v>0</v>
      </c>
    </row>
    <row r="5721" spans="1:7" x14ac:dyDescent="0.3">
      <c r="A5721" s="181">
        <v>5720</v>
      </c>
      <c r="B5721" s="181" t="str">
        <f t="shared" si="113"/>
        <v>0-7.03-2</v>
      </c>
      <c r="C5721" s="182">
        <f>'1. General information'!$R$8</f>
        <v>0</v>
      </c>
      <c r="D5721" s="182" t="s">
        <v>447</v>
      </c>
      <c r="E5721" s="183" t="s">
        <v>11111</v>
      </c>
      <c r="F5721" s="182" t="s">
        <v>11112</v>
      </c>
      <c r="G5721" s="184">
        <f>'7. Vehicles and transport'!$K$10</f>
        <v>0</v>
      </c>
    </row>
    <row r="5722" spans="1:7" x14ac:dyDescent="0.3">
      <c r="A5722" s="181">
        <v>5721</v>
      </c>
      <c r="B5722" s="181" t="str">
        <f t="shared" si="113"/>
        <v>0-7.03-3</v>
      </c>
      <c r="C5722" s="182">
        <f>'1. General information'!$R$8</f>
        <v>0</v>
      </c>
      <c r="D5722" s="182" t="s">
        <v>447</v>
      </c>
      <c r="E5722" s="183" t="s">
        <v>11113</v>
      </c>
      <c r="F5722" s="182" t="s">
        <v>11114</v>
      </c>
      <c r="G5722" s="184">
        <f>'7. Vehicles and transport'!$L$10</f>
        <v>0</v>
      </c>
    </row>
    <row r="5723" spans="1:7" x14ac:dyDescent="0.3">
      <c r="A5723" s="181">
        <v>5722</v>
      </c>
      <c r="B5723" s="181" t="str">
        <f t="shared" si="113"/>
        <v>0-7.03-4</v>
      </c>
      <c r="C5723" s="182">
        <f>'1. General information'!$R$8</f>
        <v>0</v>
      </c>
      <c r="D5723" s="182" t="s">
        <v>447</v>
      </c>
      <c r="E5723" s="183" t="s">
        <v>11115</v>
      </c>
      <c r="F5723" s="182" t="s">
        <v>11116</v>
      </c>
      <c r="G5723" s="184">
        <f>'7. Vehicles and transport'!$M$10</f>
        <v>0</v>
      </c>
    </row>
    <row r="5724" spans="1:7" x14ac:dyDescent="0.3">
      <c r="A5724" s="181">
        <v>5723</v>
      </c>
      <c r="B5724" s="181" t="str">
        <f t="shared" si="113"/>
        <v>0-7.03-5</v>
      </c>
      <c r="C5724" s="182">
        <f>'1. General information'!$R$8</f>
        <v>0</v>
      </c>
      <c r="D5724" s="182" t="s">
        <v>447</v>
      </c>
      <c r="E5724" s="183" t="s">
        <v>11117</v>
      </c>
      <c r="F5724" s="182" t="s">
        <v>11118</v>
      </c>
      <c r="G5724" s="184">
        <f>'7. Vehicles and transport'!$N$10</f>
        <v>0</v>
      </c>
    </row>
    <row r="5725" spans="1:7" x14ac:dyDescent="0.3">
      <c r="A5725" s="181">
        <v>5724</v>
      </c>
      <c r="B5725" s="181" t="str">
        <f t="shared" si="113"/>
        <v>0-7.03-6</v>
      </c>
      <c r="C5725" s="182">
        <f>'1. General information'!$R$8</f>
        <v>0</v>
      </c>
      <c r="D5725" s="182" t="s">
        <v>447</v>
      </c>
      <c r="E5725" s="183" t="s">
        <v>11119</v>
      </c>
      <c r="F5725" s="182" t="s">
        <v>11120</v>
      </c>
      <c r="G5725" s="184">
        <f>'7. Vehicles and transport'!$O$10</f>
        <v>0</v>
      </c>
    </row>
    <row r="5726" spans="1:7" x14ac:dyDescent="0.3">
      <c r="A5726" s="181">
        <v>5725</v>
      </c>
      <c r="B5726" s="181" t="str">
        <f t="shared" si="113"/>
        <v>0-7.03-7</v>
      </c>
      <c r="C5726" s="182">
        <f>'1. General information'!$R$8</f>
        <v>0</v>
      </c>
      <c r="D5726" s="182" t="s">
        <v>447</v>
      </c>
      <c r="E5726" s="183" t="s">
        <v>11121</v>
      </c>
      <c r="F5726" s="182" t="s">
        <v>11122</v>
      </c>
      <c r="G5726" s="184">
        <f>'7. Vehicles and transport'!$P$10</f>
        <v>0</v>
      </c>
    </row>
    <row r="5727" spans="1:7" x14ac:dyDescent="0.3">
      <c r="A5727" s="181">
        <v>5726</v>
      </c>
      <c r="B5727" s="181" t="str">
        <f t="shared" si="113"/>
        <v>0-7.03-8</v>
      </c>
      <c r="C5727" s="182">
        <f>'1. General information'!$R$8</f>
        <v>0</v>
      </c>
      <c r="D5727" s="182" t="s">
        <v>447</v>
      </c>
      <c r="E5727" s="183" t="s">
        <v>11123</v>
      </c>
      <c r="F5727" s="182" t="s">
        <v>11124</v>
      </c>
      <c r="G5727" s="184">
        <f>'7. Vehicles and transport'!$Q$10</f>
        <v>0</v>
      </c>
    </row>
    <row r="5728" spans="1:7" x14ac:dyDescent="0.3">
      <c r="A5728" s="181">
        <v>5727</v>
      </c>
      <c r="B5728" s="181" t="str">
        <f t="shared" si="113"/>
        <v>0-7.03-9</v>
      </c>
      <c r="C5728" s="182">
        <f>'1. General information'!$R$8</f>
        <v>0</v>
      </c>
      <c r="D5728" s="182" t="s">
        <v>447</v>
      </c>
      <c r="E5728" s="183" t="s">
        <v>11125</v>
      </c>
      <c r="F5728" s="182" t="s">
        <v>11126</v>
      </c>
      <c r="G5728" s="184">
        <f>'7. Vehicles and transport'!$R$10</f>
        <v>0</v>
      </c>
    </row>
    <row r="5729" spans="1:7" x14ac:dyDescent="0.3">
      <c r="A5729" s="181">
        <v>5728</v>
      </c>
      <c r="B5729" s="181" t="str">
        <f t="shared" si="113"/>
        <v>0-7.03-10</v>
      </c>
      <c r="C5729" s="182">
        <f>'1. General information'!$R$8</f>
        <v>0</v>
      </c>
      <c r="D5729" s="182" t="s">
        <v>447</v>
      </c>
      <c r="E5729" s="183" t="s">
        <v>11127</v>
      </c>
      <c r="F5729" s="182" t="s">
        <v>11128</v>
      </c>
      <c r="G5729" s="184">
        <f>'7. Vehicles and transport'!$S$10</f>
        <v>0</v>
      </c>
    </row>
    <row r="5730" spans="1:7" x14ac:dyDescent="0.3">
      <c r="A5730" s="181">
        <v>5729</v>
      </c>
      <c r="B5730" s="181" t="str">
        <f t="shared" si="113"/>
        <v>0-7.04-1</v>
      </c>
      <c r="C5730" s="182">
        <f>'1. General information'!$R$8</f>
        <v>0</v>
      </c>
      <c r="D5730" s="182" t="s">
        <v>447</v>
      </c>
      <c r="E5730" s="183" t="s">
        <v>11129</v>
      </c>
      <c r="F5730" s="182" t="s">
        <v>11130</v>
      </c>
      <c r="G5730" s="184">
        <f>'7. Vehicles and transport'!$J$11</f>
        <v>0</v>
      </c>
    </row>
    <row r="5731" spans="1:7" x14ac:dyDescent="0.3">
      <c r="A5731" s="181">
        <v>5730</v>
      </c>
      <c r="B5731" s="181" t="str">
        <f t="shared" si="113"/>
        <v>0-7.04-2</v>
      </c>
      <c r="C5731" s="182">
        <f>'1. General information'!$R$8</f>
        <v>0</v>
      </c>
      <c r="D5731" s="182" t="s">
        <v>447</v>
      </c>
      <c r="E5731" s="183" t="s">
        <v>11131</v>
      </c>
      <c r="F5731" s="182" t="s">
        <v>11132</v>
      </c>
      <c r="G5731" s="184">
        <f>'7. Vehicles and transport'!$K$11</f>
        <v>0</v>
      </c>
    </row>
    <row r="5732" spans="1:7" x14ac:dyDescent="0.3">
      <c r="A5732" s="181">
        <v>5731</v>
      </c>
      <c r="B5732" s="181" t="str">
        <f t="shared" si="113"/>
        <v>0-7.04-3</v>
      </c>
      <c r="C5732" s="182">
        <f>'1. General information'!$R$8</f>
        <v>0</v>
      </c>
      <c r="D5732" s="182" t="s">
        <v>447</v>
      </c>
      <c r="E5732" s="183" t="s">
        <v>11133</v>
      </c>
      <c r="F5732" s="182" t="s">
        <v>11134</v>
      </c>
      <c r="G5732" s="184">
        <f>'7. Vehicles and transport'!$L$11</f>
        <v>0</v>
      </c>
    </row>
    <row r="5733" spans="1:7" x14ac:dyDescent="0.3">
      <c r="A5733" s="181">
        <v>5732</v>
      </c>
      <c r="B5733" s="181" t="str">
        <f t="shared" si="113"/>
        <v>0-7.04-4</v>
      </c>
      <c r="C5733" s="182">
        <f>'1. General information'!$R$8</f>
        <v>0</v>
      </c>
      <c r="D5733" s="182" t="s">
        <v>447</v>
      </c>
      <c r="E5733" s="183" t="s">
        <v>11135</v>
      </c>
      <c r="F5733" s="182" t="s">
        <v>11136</v>
      </c>
      <c r="G5733" s="184">
        <f>'7. Vehicles and transport'!$M$11</f>
        <v>0</v>
      </c>
    </row>
    <row r="5734" spans="1:7" x14ac:dyDescent="0.3">
      <c r="A5734" s="181">
        <v>5733</v>
      </c>
      <c r="B5734" s="181" t="str">
        <f t="shared" si="113"/>
        <v>0-7.04-5</v>
      </c>
      <c r="C5734" s="182">
        <f>'1. General information'!$R$8</f>
        <v>0</v>
      </c>
      <c r="D5734" s="182" t="s">
        <v>447</v>
      </c>
      <c r="E5734" s="183" t="s">
        <v>11137</v>
      </c>
      <c r="F5734" s="182" t="s">
        <v>11138</v>
      </c>
      <c r="G5734" s="184">
        <f>'7. Vehicles and transport'!$N$11</f>
        <v>0</v>
      </c>
    </row>
    <row r="5735" spans="1:7" x14ac:dyDescent="0.3">
      <c r="A5735" s="181">
        <v>5734</v>
      </c>
      <c r="B5735" s="181" t="str">
        <f t="shared" si="113"/>
        <v>0-7.04-6</v>
      </c>
      <c r="C5735" s="182">
        <f>'1. General information'!$R$8</f>
        <v>0</v>
      </c>
      <c r="D5735" s="182" t="s">
        <v>447</v>
      </c>
      <c r="E5735" s="183" t="s">
        <v>11139</v>
      </c>
      <c r="F5735" s="182" t="s">
        <v>11140</v>
      </c>
      <c r="G5735" s="184">
        <f>'7. Vehicles and transport'!$O$11</f>
        <v>0</v>
      </c>
    </row>
    <row r="5736" spans="1:7" x14ac:dyDescent="0.3">
      <c r="A5736" s="181">
        <v>5735</v>
      </c>
      <c r="B5736" s="181" t="str">
        <f t="shared" si="113"/>
        <v>0-7.04-7</v>
      </c>
      <c r="C5736" s="182">
        <f>'1. General information'!$R$8</f>
        <v>0</v>
      </c>
      <c r="D5736" s="182" t="s">
        <v>447</v>
      </c>
      <c r="E5736" s="183" t="s">
        <v>11141</v>
      </c>
      <c r="F5736" s="182" t="s">
        <v>11142</v>
      </c>
      <c r="G5736" s="184">
        <f>'7. Vehicles and transport'!$P$11</f>
        <v>0</v>
      </c>
    </row>
    <row r="5737" spans="1:7" x14ac:dyDescent="0.3">
      <c r="A5737" s="181">
        <v>5736</v>
      </c>
      <c r="B5737" s="181" t="str">
        <f t="shared" si="113"/>
        <v>0-7.04-8</v>
      </c>
      <c r="C5737" s="182">
        <f>'1. General information'!$R$8</f>
        <v>0</v>
      </c>
      <c r="D5737" s="182" t="s">
        <v>447</v>
      </c>
      <c r="E5737" s="183" t="s">
        <v>11143</v>
      </c>
      <c r="F5737" s="182" t="s">
        <v>11144</v>
      </c>
      <c r="G5737" s="184">
        <f>'7. Vehicles and transport'!$Q$11</f>
        <v>0</v>
      </c>
    </row>
    <row r="5738" spans="1:7" x14ac:dyDescent="0.3">
      <c r="A5738" s="181">
        <v>5737</v>
      </c>
      <c r="B5738" s="181" t="str">
        <f t="shared" si="113"/>
        <v>0-7.04-9</v>
      </c>
      <c r="C5738" s="182">
        <f>'1. General information'!$R$8</f>
        <v>0</v>
      </c>
      <c r="D5738" s="182" t="s">
        <v>447</v>
      </c>
      <c r="E5738" s="183" t="s">
        <v>11145</v>
      </c>
      <c r="F5738" s="182" t="s">
        <v>11146</v>
      </c>
      <c r="G5738" s="184">
        <f>'7. Vehicles and transport'!$R$11</f>
        <v>0</v>
      </c>
    </row>
    <row r="5739" spans="1:7" x14ac:dyDescent="0.3">
      <c r="A5739" s="181">
        <v>5738</v>
      </c>
      <c r="B5739" s="181" t="str">
        <f t="shared" si="113"/>
        <v>0-7.04-10</v>
      </c>
      <c r="C5739" s="182">
        <f>'1. General information'!$R$8</f>
        <v>0</v>
      </c>
      <c r="D5739" s="182" t="s">
        <v>447</v>
      </c>
      <c r="E5739" s="183" t="s">
        <v>11147</v>
      </c>
      <c r="F5739" s="182" t="s">
        <v>11148</v>
      </c>
      <c r="G5739" s="184">
        <f>'7. Vehicles and transport'!$S$11</f>
        <v>0</v>
      </c>
    </row>
    <row r="5740" spans="1:7" x14ac:dyDescent="0.3">
      <c r="A5740" s="181">
        <v>5739</v>
      </c>
      <c r="B5740" s="181" t="str">
        <f t="shared" si="113"/>
        <v>0-7.05-1</v>
      </c>
      <c r="C5740" s="182">
        <f>'1. General information'!$R$8</f>
        <v>0</v>
      </c>
      <c r="D5740" s="182" t="s">
        <v>447</v>
      </c>
      <c r="E5740" s="183" t="s">
        <v>11149</v>
      </c>
      <c r="F5740" s="182" t="s">
        <v>11150</v>
      </c>
      <c r="G5740" s="186">
        <f>'7. Vehicles and transport'!$J$14</f>
        <v>0</v>
      </c>
    </row>
    <row r="5741" spans="1:7" x14ac:dyDescent="0.3">
      <c r="A5741" s="181">
        <v>5740</v>
      </c>
      <c r="B5741" s="181" t="str">
        <f t="shared" si="113"/>
        <v>0-7.05-2</v>
      </c>
      <c r="C5741" s="182">
        <f>'1. General information'!$R$8</f>
        <v>0</v>
      </c>
      <c r="D5741" s="182" t="s">
        <v>447</v>
      </c>
      <c r="E5741" s="183" t="s">
        <v>11151</v>
      </c>
      <c r="F5741" s="182" t="s">
        <v>11152</v>
      </c>
      <c r="G5741" s="186">
        <f>'7. Vehicles and transport'!$K$14</f>
        <v>0</v>
      </c>
    </row>
    <row r="5742" spans="1:7" x14ac:dyDescent="0.3">
      <c r="A5742" s="181">
        <v>5741</v>
      </c>
      <c r="B5742" s="181" t="str">
        <f t="shared" si="113"/>
        <v>0-7.05-3</v>
      </c>
      <c r="C5742" s="182">
        <f>'1. General information'!$R$8</f>
        <v>0</v>
      </c>
      <c r="D5742" s="182" t="s">
        <v>447</v>
      </c>
      <c r="E5742" s="183" t="s">
        <v>11153</v>
      </c>
      <c r="F5742" s="182" t="s">
        <v>11154</v>
      </c>
      <c r="G5742" s="186">
        <f>'7. Vehicles and transport'!$L$14</f>
        <v>0</v>
      </c>
    </row>
    <row r="5743" spans="1:7" x14ac:dyDescent="0.3">
      <c r="A5743" s="181">
        <v>5742</v>
      </c>
      <c r="B5743" s="181" t="str">
        <f t="shared" si="113"/>
        <v>0-7.05-4</v>
      </c>
      <c r="C5743" s="182">
        <f>'1. General information'!$R$8</f>
        <v>0</v>
      </c>
      <c r="D5743" s="182" t="s">
        <v>447</v>
      </c>
      <c r="E5743" s="183" t="s">
        <v>11155</v>
      </c>
      <c r="F5743" s="182" t="s">
        <v>11156</v>
      </c>
      <c r="G5743" s="186">
        <f>'7. Vehicles and transport'!$M$14</f>
        <v>0</v>
      </c>
    </row>
    <row r="5744" spans="1:7" x14ac:dyDescent="0.3">
      <c r="A5744" s="181">
        <v>5743</v>
      </c>
      <c r="B5744" s="181" t="str">
        <f t="shared" si="113"/>
        <v>0-7.05-5</v>
      </c>
      <c r="C5744" s="182">
        <f>'1. General information'!$R$8</f>
        <v>0</v>
      </c>
      <c r="D5744" s="182" t="s">
        <v>447</v>
      </c>
      <c r="E5744" s="183" t="s">
        <v>11157</v>
      </c>
      <c r="F5744" s="182" t="s">
        <v>11158</v>
      </c>
      <c r="G5744" s="186">
        <f>'7. Vehicles and transport'!$N$14</f>
        <v>0</v>
      </c>
    </row>
    <row r="5745" spans="1:7" x14ac:dyDescent="0.3">
      <c r="A5745" s="181">
        <v>5744</v>
      </c>
      <c r="B5745" s="181" t="str">
        <f t="shared" si="113"/>
        <v>0-7.05-6</v>
      </c>
      <c r="C5745" s="182">
        <f>'1. General information'!$R$8</f>
        <v>0</v>
      </c>
      <c r="D5745" s="182" t="s">
        <v>447</v>
      </c>
      <c r="E5745" s="183" t="s">
        <v>11159</v>
      </c>
      <c r="F5745" s="182" t="s">
        <v>11160</v>
      </c>
      <c r="G5745" s="186">
        <f>'7. Vehicles and transport'!$O$14</f>
        <v>0</v>
      </c>
    </row>
    <row r="5746" spans="1:7" x14ac:dyDescent="0.3">
      <c r="A5746" s="181">
        <v>5745</v>
      </c>
      <c r="B5746" s="181" t="str">
        <f t="shared" si="113"/>
        <v>0-7.05-7</v>
      </c>
      <c r="C5746" s="182">
        <f>'1. General information'!$R$8</f>
        <v>0</v>
      </c>
      <c r="D5746" s="182" t="s">
        <v>447</v>
      </c>
      <c r="E5746" s="183" t="s">
        <v>11161</v>
      </c>
      <c r="F5746" s="182" t="s">
        <v>11162</v>
      </c>
      <c r="G5746" s="186">
        <f>'7. Vehicles and transport'!$P$14</f>
        <v>0</v>
      </c>
    </row>
    <row r="5747" spans="1:7" x14ac:dyDescent="0.3">
      <c r="A5747" s="181">
        <v>5746</v>
      </c>
      <c r="B5747" s="181" t="str">
        <f t="shared" si="113"/>
        <v>0-7.05-8</v>
      </c>
      <c r="C5747" s="182">
        <f>'1. General information'!$R$8</f>
        <v>0</v>
      </c>
      <c r="D5747" s="182" t="s">
        <v>447</v>
      </c>
      <c r="E5747" s="183" t="s">
        <v>11163</v>
      </c>
      <c r="F5747" s="182" t="s">
        <v>11164</v>
      </c>
      <c r="G5747" s="186">
        <f>'7. Vehicles and transport'!$Q$14</f>
        <v>0</v>
      </c>
    </row>
    <row r="5748" spans="1:7" x14ac:dyDescent="0.3">
      <c r="A5748" s="181">
        <v>5747</v>
      </c>
      <c r="B5748" s="181" t="str">
        <f t="shared" si="113"/>
        <v>0-7.05-9</v>
      </c>
      <c r="C5748" s="182">
        <f>'1. General information'!$R$8</f>
        <v>0</v>
      </c>
      <c r="D5748" s="182" t="s">
        <v>447</v>
      </c>
      <c r="E5748" s="183" t="s">
        <v>11165</v>
      </c>
      <c r="F5748" s="182" t="s">
        <v>11166</v>
      </c>
      <c r="G5748" s="186">
        <f>'7. Vehicles and transport'!$R$14</f>
        <v>0</v>
      </c>
    </row>
    <row r="5749" spans="1:7" x14ac:dyDescent="0.3">
      <c r="A5749" s="181">
        <v>5748</v>
      </c>
      <c r="B5749" s="181" t="str">
        <f t="shared" si="113"/>
        <v>0-7.05-10</v>
      </c>
      <c r="C5749" s="182">
        <f>'1. General information'!$R$8</f>
        <v>0</v>
      </c>
      <c r="D5749" s="182" t="s">
        <v>447</v>
      </c>
      <c r="E5749" s="183" t="s">
        <v>11167</v>
      </c>
      <c r="F5749" s="182" t="s">
        <v>11168</v>
      </c>
      <c r="G5749" s="186">
        <f>'7. Vehicles and transport'!$S$14</f>
        <v>0</v>
      </c>
    </row>
    <row r="5750" spans="1:7" x14ac:dyDescent="0.3">
      <c r="A5750" s="181">
        <v>5749</v>
      </c>
      <c r="B5750" s="181" t="str">
        <f t="shared" si="113"/>
        <v>0-7.05a-1</v>
      </c>
      <c r="C5750" s="182">
        <f>'1. General information'!$R$8</f>
        <v>0</v>
      </c>
      <c r="D5750" s="182" t="s">
        <v>447</v>
      </c>
      <c r="E5750" s="183" t="s">
        <v>11169</v>
      </c>
      <c r="F5750" s="182" t="s">
        <v>11170</v>
      </c>
      <c r="G5750" s="186">
        <f>'7. Vehicles and transport'!$J$15</f>
        <v>0</v>
      </c>
    </row>
    <row r="5751" spans="1:7" x14ac:dyDescent="0.3">
      <c r="A5751" s="181">
        <v>5750</v>
      </c>
      <c r="B5751" s="181" t="str">
        <f t="shared" si="113"/>
        <v>0-7.05a-2</v>
      </c>
      <c r="C5751" s="182">
        <f>'1. General information'!$R$8</f>
        <v>0</v>
      </c>
      <c r="D5751" s="182" t="s">
        <v>447</v>
      </c>
      <c r="E5751" s="183" t="s">
        <v>11171</v>
      </c>
      <c r="F5751" s="182" t="s">
        <v>11172</v>
      </c>
      <c r="G5751" s="186">
        <f>'7. Vehicles and transport'!$K$15</f>
        <v>0</v>
      </c>
    </row>
    <row r="5752" spans="1:7" x14ac:dyDescent="0.3">
      <c r="A5752" s="181">
        <v>5751</v>
      </c>
      <c r="B5752" s="181" t="str">
        <f t="shared" si="113"/>
        <v>0-7.05a-3</v>
      </c>
      <c r="C5752" s="182">
        <f>'1. General information'!$R$8</f>
        <v>0</v>
      </c>
      <c r="D5752" s="182" t="s">
        <v>447</v>
      </c>
      <c r="E5752" s="183" t="s">
        <v>11173</v>
      </c>
      <c r="F5752" s="182" t="s">
        <v>11174</v>
      </c>
      <c r="G5752" s="186">
        <f>'7. Vehicles and transport'!$L$15</f>
        <v>0</v>
      </c>
    </row>
    <row r="5753" spans="1:7" x14ac:dyDescent="0.3">
      <c r="A5753" s="181">
        <v>5752</v>
      </c>
      <c r="B5753" s="181" t="str">
        <f t="shared" si="113"/>
        <v>0-7.05a-4</v>
      </c>
      <c r="C5753" s="182">
        <f>'1. General information'!$R$8</f>
        <v>0</v>
      </c>
      <c r="D5753" s="182" t="s">
        <v>447</v>
      </c>
      <c r="E5753" s="183" t="s">
        <v>11175</v>
      </c>
      <c r="F5753" s="182" t="s">
        <v>11176</v>
      </c>
      <c r="G5753" s="186">
        <f>'7. Vehicles and transport'!$M$15</f>
        <v>0</v>
      </c>
    </row>
    <row r="5754" spans="1:7" x14ac:dyDescent="0.3">
      <c r="A5754" s="181">
        <v>5753</v>
      </c>
      <c r="B5754" s="181" t="str">
        <f t="shared" si="113"/>
        <v>0-7.05a-5</v>
      </c>
      <c r="C5754" s="182">
        <f>'1. General information'!$R$8</f>
        <v>0</v>
      </c>
      <c r="D5754" s="182" t="s">
        <v>447</v>
      </c>
      <c r="E5754" s="183" t="s">
        <v>11177</v>
      </c>
      <c r="F5754" s="182" t="s">
        <v>11178</v>
      </c>
      <c r="G5754" s="186">
        <f>'7. Vehicles and transport'!$N$15</f>
        <v>0</v>
      </c>
    </row>
    <row r="5755" spans="1:7" x14ac:dyDescent="0.3">
      <c r="A5755" s="181">
        <v>5754</v>
      </c>
      <c r="B5755" s="181" t="str">
        <f t="shared" si="113"/>
        <v>0-7.05a-6</v>
      </c>
      <c r="C5755" s="182">
        <f>'1. General information'!$R$8</f>
        <v>0</v>
      </c>
      <c r="D5755" s="182" t="s">
        <v>447</v>
      </c>
      <c r="E5755" s="183" t="s">
        <v>11179</v>
      </c>
      <c r="F5755" s="182" t="s">
        <v>11180</v>
      </c>
      <c r="G5755" s="186">
        <f>'7. Vehicles and transport'!$O$15</f>
        <v>0</v>
      </c>
    </row>
    <row r="5756" spans="1:7" x14ac:dyDescent="0.3">
      <c r="A5756" s="181">
        <v>5755</v>
      </c>
      <c r="B5756" s="181" t="str">
        <f t="shared" si="113"/>
        <v>0-7.05a-7</v>
      </c>
      <c r="C5756" s="182">
        <f>'1. General information'!$R$8</f>
        <v>0</v>
      </c>
      <c r="D5756" s="182" t="s">
        <v>447</v>
      </c>
      <c r="E5756" s="183" t="s">
        <v>11181</v>
      </c>
      <c r="F5756" s="182" t="s">
        <v>11182</v>
      </c>
      <c r="G5756" s="186">
        <f>'7. Vehicles and transport'!$P$15</f>
        <v>0</v>
      </c>
    </row>
    <row r="5757" spans="1:7" x14ac:dyDescent="0.3">
      <c r="A5757" s="181">
        <v>5756</v>
      </c>
      <c r="B5757" s="181" t="str">
        <f t="shared" si="113"/>
        <v>0-7.05a-8</v>
      </c>
      <c r="C5757" s="182">
        <f>'1. General information'!$R$8</f>
        <v>0</v>
      </c>
      <c r="D5757" s="182" t="s">
        <v>447</v>
      </c>
      <c r="E5757" s="183" t="s">
        <v>11183</v>
      </c>
      <c r="F5757" s="182" t="s">
        <v>11184</v>
      </c>
      <c r="G5757" s="186">
        <f>'7. Vehicles and transport'!$Q$15</f>
        <v>0</v>
      </c>
    </row>
    <row r="5758" spans="1:7" x14ac:dyDescent="0.3">
      <c r="A5758" s="181">
        <v>5757</v>
      </c>
      <c r="B5758" s="181" t="str">
        <f t="shared" si="113"/>
        <v>0-7.05a-9</v>
      </c>
      <c r="C5758" s="182">
        <f>'1. General information'!$R$8</f>
        <v>0</v>
      </c>
      <c r="D5758" s="182" t="s">
        <v>447</v>
      </c>
      <c r="E5758" s="183" t="s">
        <v>11185</v>
      </c>
      <c r="F5758" s="182" t="s">
        <v>11186</v>
      </c>
      <c r="G5758" s="186">
        <f>'7. Vehicles and transport'!$R$15</f>
        <v>0</v>
      </c>
    </row>
    <row r="5759" spans="1:7" x14ac:dyDescent="0.3">
      <c r="A5759" s="181">
        <v>5758</v>
      </c>
      <c r="B5759" s="181" t="str">
        <f t="shared" si="113"/>
        <v>0-7.05a-10</v>
      </c>
      <c r="C5759" s="182">
        <f>'1. General information'!$R$8</f>
        <v>0</v>
      </c>
      <c r="D5759" s="182" t="s">
        <v>447</v>
      </c>
      <c r="E5759" s="183" t="s">
        <v>11187</v>
      </c>
      <c r="F5759" s="182" t="s">
        <v>11188</v>
      </c>
      <c r="G5759" s="186">
        <f>'7. Vehicles and transport'!$S$15</f>
        <v>0</v>
      </c>
    </row>
    <row r="5760" spans="1:7" x14ac:dyDescent="0.3">
      <c r="A5760" s="181">
        <v>5759</v>
      </c>
      <c r="B5760" s="181" t="str">
        <f t="shared" si="113"/>
        <v>0-7.05b-1</v>
      </c>
      <c r="C5760" s="182">
        <f>'1. General information'!$R$8</f>
        <v>0</v>
      </c>
      <c r="D5760" s="182" t="s">
        <v>447</v>
      </c>
      <c r="E5760" s="183" t="s">
        <v>11189</v>
      </c>
      <c r="F5760" s="182" t="s">
        <v>11190</v>
      </c>
      <c r="G5760" s="186">
        <f>'7. Vehicles and transport'!$J$16</f>
        <v>0</v>
      </c>
    </row>
    <row r="5761" spans="1:7" x14ac:dyDescent="0.3">
      <c r="A5761" s="181">
        <v>5760</v>
      </c>
      <c r="B5761" s="181" t="str">
        <f t="shared" si="113"/>
        <v>0-7.05b-2</v>
      </c>
      <c r="C5761" s="182">
        <f>'1. General information'!$R$8</f>
        <v>0</v>
      </c>
      <c r="D5761" s="182" t="s">
        <v>447</v>
      </c>
      <c r="E5761" s="183" t="s">
        <v>11191</v>
      </c>
      <c r="F5761" s="182" t="s">
        <v>11192</v>
      </c>
      <c r="G5761" s="186">
        <f>'7. Vehicles and transport'!$K$16</f>
        <v>0</v>
      </c>
    </row>
    <row r="5762" spans="1:7" x14ac:dyDescent="0.3">
      <c r="A5762" s="181">
        <v>5761</v>
      </c>
      <c r="B5762" s="181" t="str">
        <f t="shared" si="113"/>
        <v>0-7.05b-3</v>
      </c>
      <c r="C5762" s="182">
        <f>'1. General information'!$R$8</f>
        <v>0</v>
      </c>
      <c r="D5762" s="182" t="s">
        <v>447</v>
      </c>
      <c r="E5762" s="183" t="s">
        <v>11193</v>
      </c>
      <c r="F5762" s="182" t="s">
        <v>11194</v>
      </c>
      <c r="G5762" s="186">
        <f>'7. Vehicles and transport'!$L$16</f>
        <v>0</v>
      </c>
    </row>
    <row r="5763" spans="1:7" x14ac:dyDescent="0.3">
      <c r="A5763" s="181">
        <v>5762</v>
      </c>
      <c r="B5763" s="181" t="str">
        <f t="shared" si="113"/>
        <v>0-7.05b-4</v>
      </c>
      <c r="C5763" s="182">
        <f>'1. General information'!$R$8</f>
        <v>0</v>
      </c>
      <c r="D5763" s="182" t="s">
        <v>447</v>
      </c>
      <c r="E5763" s="183" t="s">
        <v>11195</v>
      </c>
      <c r="F5763" s="182" t="s">
        <v>11196</v>
      </c>
      <c r="G5763" s="186">
        <f>'7. Vehicles and transport'!$M$16</f>
        <v>0</v>
      </c>
    </row>
    <row r="5764" spans="1:7" x14ac:dyDescent="0.3">
      <c r="A5764" s="181">
        <v>5763</v>
      </c>
      <c r="B5764" s="181" t="str">
        <f t="shared" si="113"/>
        <v>0-7.05b-5</v>
      </c>
      <c r="C5764" s="182">
        <f>'1. General information'!$R$8</f>
        <v>0</v>
      </c>
      <c r="D5764" s="182" t="s">
        <v>447</v>
      </c>
      <c r="E5764" s="183" t="s">
        <v>11197</v>
      </c>
      <c r="F5764" s="182" t="s">
        <v>11198</v>
      </c>
      <c r="G5764" s="186">
        <f>'7. Vehicles and transport'!$N$16</f>
        <v>0</v>
      </c>
    </row>
    <row r="5765" spans="1:7" x14ac:dyDescent="0.3">
      <c r="A5765" s="181">
        <v>5764</v>
      </c>
      <c r="B5765" s="181" t="str">
        <f t="shared" si="113"/>
        <v>0-7.05b-6</v>
      </c>
      <c r="C5765" s="182">
        <f>'1. General information'!$R$8</f>
        <v>0</v>
      </c>
      <c r="D5765" s="182" t="s">
        <v>447</v>
      </c>
      <c r="E5765" s="183" t="s">
        <v>11199</v>
      </c>
      <c r="F5765" s="182" t="s">
        <v>11200</v>
      </c>
      <c r="G5765" s="186">
        <f>'7. Vehicles and transport'!$O$16</f>
        <v>0</v>
      </c>
    </row>
    <row r="5766" spans="1:7" x14ac:dyDescent="0.3">
      <c r="A5766" s="181">
        <v>5765</v>
      </c>
      <c r="B5766" s="181" t="str">
        <f t="shared" si="113"/>
        <v>0-7.05b-7</v>
      </c>
      <c r="C5766" s="182">
        <f>'1. General information'!$R$8</f>
        <v>0</v>
      </c>
      <c r="D5766" s="182" t="s">
        <v>447</v>
      </c>
      <c r="E5766" s="183" t="s">
        <v>11201</v>
      </c>
      <c r="F5766" s="182" t="s">
        <v>11202</v>
      </c>
      <c r="G5766" s="186">
        <f>'7. Vehicles and transport'!$P$16</f>
        <v>0</v>
      </c>
    </row>
    <row r="5767" spans="1:7" x14ac:dyDescent="0.3">
      <c r="A5767" s="181">
        <v>5766</v>
      </c>
      <c r="B5767" s="181" t="str">
        <f t="shared" si="113"/>
        <v>0-7.05b-8</v>
      </c>
      <c r="C5767" s="182">
        <f>'1. General information'!$R$8</f>
        <v>0</v>
      </c>
      <c r="D5767" s="182" t="s">
        <v>447</v>
      </c>
      <c r="E5767" s="183" t="s">
        <v>11203</v>
      </c>
      <c r="F5767" s="182" t="s">
        <v>11204</v>
      </c>
      <c r="G5767" s="186">
        <f>'7. Vehicles and transport'!$Q$16</f>
        <v>0</v>
      </c>
    </row>
    <row r="5768" spans="1:7" x14ac:dyDescent="0.3">
      <c r="A5768" s="181">
        <v>5767</v>
      </c>
      <c r="B5768" s="181" t="str">
        <f t="shared" si="113"/>
        <v>0-7.05b-9</v>
      </c>
      <c r="C5768" s="182">
        <f>'1. General information'!$R$8</f>
        <v>0</v>
      </c>
      <c r="D5768" s="182" t="s">
        <v>447</v>
      </c>
      <c r="E5768" s="183" t="s">
        <v>11205</v>
      </c>
      <c r="F5768" s="182" t="s">
        <v>11206</v>
      </c>
      <c r="G5768" s="186">
        <f>'7. Vehicles and transport'!$R$16</f>
        <v>0</v>
      </c>
    </row>
    <row r="5769" spans="1:7" x14ac:dyDescent="0.3">
      <c r="A5769" s="181">
        <v>5768</v>
      </c>
      <c r="B5769" s="181" t="str">
        <f t="shared" si="113"/>
        <v>0-7.05b-10</v>
      </c>
      <c r="C5769" s="182">
        <f>'1. General information'!$R$8</f>
        <v>0</v>
      </c>
      <c r="D5769" s="182" t="s">
        <v>447</v>
      </c>
      <c r="E5769" s="183" t="s">
        <v>11207</v>
      </c>
      <c r="F5769" s="182" t="s">
        <v>11208</v>
      </c>
      <c r="G5769" s="186">
        <f>'7. Vehicles and transport'!$S$16</f>
        <v>0</v>
      </c>
    </row>
    <row r="5770" spans="1:7" x14ac:dyDescent="0.3">
      <c r="A5770" s="181">
        <v>5769</v>
      </c>
      <c r="B5770" s="181" t="str">
        <f t="shared" si="113"/>
        <v>0-7.06-1</v>
      </c>
      <c r="C5770" s="182">
        <f>'1. General information'!$R$8</f>
        <v>0</v>
      </c>
      <c r="D5770" s="182" t="s">
        <v>447</v>
      </c>
      <c r="E5770" s="183" t="s">
        <v>11209</v>
      </c>
      <c r="F5770" s="182" t="s">
        <v>11210</v>
      </c>
      <c r="G5770" s="186">
        <f>'7. Vehicles and transport'!$J$17</f>
        <v>0</v>
      </c>
    </row>
    <row r="5771" spans="1:7" x14ac:dyDescent="0.3">
      <c r="A5771" s="181">
        <v>5770</v>
      </c>
      <c r="B5771" s="181" t="str">
        <f t="shared" si="113"/>
        <v>0-7.06-2</v>
      </c>
      <c r="C5771" s="182">
        <f>'1. General information'!$R$8</f>
        <v>0</v>
      </c>
      <c r="D5771" s="182" t="s">
        <v>447</v>
      </c>
      <c r="E5771" s="183" t="s">
        <v>11211</v>
      </c>
      <c r="F5771" s="182" t="s">
        <v>11212</v>
      </c>
      <c r="G5771" s="186">
        <f>'7. Vehicles and transport'!$K$17</f>
        <v>0</v>
      </c>
    </row>
    <row r="5772" spans="1:7" x14ac:dyDescent="0.3">
      <c r="A5772" s="181">
        <v>5771</v>
      </c>
      <c r="B5772" s="181" t="str">
        <f t="shared" si="113"/>
        <v>0-7.06-3</v>
      </c>
      <c r="C5772" s="182">
        <f>'1. General information'!$R$8</f>
        <v>0</v>
      </c>
      <c r="D5772" s="182" t="s">
        <v>447</v>
      </c>
      <c r="E5772" s="183" t="s">
        <v>11213</v>
      </c>
      <c r="F5772" s="182" t="s">
        <v>11214</v>
      </c>
      <c r="G5772" s="186">
        <f>'7. Vehicles and transport'!$L$17</f>
        <v>0</v>
      </c>
    </row>
    <row r="5773" spans="1:7" x14ac:dyDescent="0.3">
      <c r="A5773" s="181">
        <v>5772</v>
      </c>
      <c r="B5773" s="181" t="str">
        <f t="shared" si="113"/>
        <v>0-7.06-4</v>
      </c>
      <c r="C5773" s="182">
        <f>'1. General information'!$R$8</f>
        <v>0</v>
      </c>
      <c r="D5773" s="182" t="s">
        <v>447</v>
      </c>
      <c r="E5773" s="183" t="s">
        <v>11215</v>
      </c>
      <c r="F5773" s="182" t="s">
        <v>11216</v>
      </c>
      <c r="G5773" s="186">
        <f>'7. Vehicles and transport'!$M$17</f>
        <v>0</v>
      </c>
    </row>
    <row r="5774" spans="1:7" x14ac:dyDescent="0.3">
      <c r="A5774" s="181">
        <v>5773</v>
      </c>
      <c r="B5774" s="181" t="str">
        <f t="shared" si="113"/>
        <v>0-7.06-5</v>
      </c>
      <c r="C5774" s="182">
        <f>'1. General information'!$R$8</f>
        <v>0</v>
      </c>
      <c r="D5774" s="182" t="s">
        <v>447</v>
      </c>
      <c r="E5774" s="183" t="s">
        <v>11217</v>
      </c>
      <c r="F5774" s="182" t="s">
        <v>11218</v>
      </c>
      <c r="G5774" s="186">
        <f>'7. Vehicles and transport'!$N$17</f>
        <v>0</v>
      </c>
    </row>
    <row r="5775" spans="1:7" x14ac:dyDescent="0.3">
      <c r="A5775" s="181">
        <v>5774</v>
      </c>
      <c r="B5775" s="181" t="str">
        <f t="shared" si="113"/>
        <v>0-7.06-6</v>
      </c>
      <c r="C5775" s="182">
        <f>'1. General information'!$R$8</f>
        <v>0</v>
      </c>
      <c r="D5775" s="182" t="s">
        <v>447</v>
      </c>
      <c r="E5775" s="183" t="s">
        <v>11219</v>
      </c>
      <c r="F5775" s="182" t="s">
        <v>11220</v>
      </c>
      <c r="G5775" s="186">
        <f>'7. Vehicles and transport'!$O$17</f>
        <v>0</v>
      </c>
    </row>
    <row r="5776" spans="1:7" x14ac:dyDescent="0.3">
      <c r="A5776" s="181">
        <v>5775</v>
      </c>
      <c r="B5776" s="181" t="str">
        <f t="shared" si="113"/>
        <v>0-7.06-7</v>
      </c>
      <c r="C5776" s="182">
        <f>'1. General information'!$R$8</f>
        <v>0</v>
      </c>
      <c r="D5776" s="182" t="s">
        <v>447</v>
      </c>
      <c r="E5776" s="183" t="s">
        <v>11221</v>
      </c>
      <c r="F5776" s="182" t="s">
        <v>11222</v>
      </c>
      <c r="G5776" s="186">
        <f>'7. Vehicles and transport'!$P$17</f>
        <v>0</v>
      </c>
    </row>
    <row r="5777" spans="1:7" x14ac:dyDescent="0.3">
      <c r="A5777" s="181">
        <v>5776</v>
      </c>
      <c r="B5777" s="181" t="str">
        <f t="shared" si="113"/>
        <v>0-7.06-8</v>
      </c>
      <c r="C5777" s="182">
        <f>'1. General information'!$R$8</f>
        <v>0</v>
      </c>
      <c r="D5777" s="182" t="s">
        <v>447</v>
      </c>
      <c r="E5777" s="183" t="s">
        <v>11223</v>
      </c>
      <c r="F5777" s="182" t="s">
        <v>11224</v>
      </c>
      <c r="G5777" s="186">
        <f>'7. Vehicles and transport'!$Q$17</f>
        <v>0</v>
      </c>
    </row>
    <row r="5778" spans="1:7" x14ac:dyDescent="0.3">
      <c r="A5778" s="181">
        <v>5777</v>
      </c>
      <c r="B5778" s="181" t="str">
        <f t="shared" si="113"/>
        <v>0-7.06-9</v>
      </c>
      <c r="C5778" s="182">
        <f>'1. General information'!$R$8</f>
        <v>0</v>
      </c>
      <c r="D5778" s="182" t="s">
        <v>447</v>
      </c>
      <c r="E5778" s="183" t="s">
        <v>11225</v>
      </c>
      <c r="F5778" s="182" t="s">
        <v>11226</v>
      </c>
      <c r="G5778" s="186">
        <f>'7. Vehicles and transport'!$R$17</f>
        <v>0</v>
      </c>
    </row>
    <row r="5779" spans="1:7" x14ac:dyDescent="0.3">
      <c r="A5779" s="181">
        <v>5778</v>
      </c>
      <c r="B5779" s="181" t="str">
        <f t="shared" si="113"/>
        <v>0-7.06-10</v>
      </c>
      <c r="C5779" s="182">
        <f>'1. General information'!$R$8</f>
        <v>0</v>
      </c>
      <c r="D5779" s="182" t="s">
        <v>447</v>
      </c>
      <c r="E5779" s="183" t="s">
        <v>11227</v>
      </c>
      <c r="F5779" s="182" t="s">
        <v>11228</v>
      </c>
      <c r="G5779" s="186">
        <f>'7. Vehicles and transport'!$S$17</f>
        <v>0</v>
      </c>
    </row>
    <row r="5780" spans="1:7" x14ac:dyDescent="0.3">
      <c r="A5780" s="181">
        <v>5779</v>
      </c>
      <c r="B5780" s="181" t="str">
        <f t="shared" si="113"/>
        <v>0-7.06a-1</v>
      </c>
      <c r="C5780" s="182">
        <f>'1. General information'!$R$8</f>
        <v>0</v>
      </c>
      <c r="D5780" s="182" t="s">
        <v>447</v>
      </c>
      <c r="E5780" s="183" t="s">
        <v>11229</v>
      </c>
      <c r="F5780" s="182" t="s">
        <v>11230</v>
      </c>
      <c r="G5780" s="186">
        <f>'7. Vehicles and transport'!$J$18</f>
        <v>0</v>
      </c>
    </row>
    <row r="5781" spans="1:7" x14ac:dyDescent="0.3">
      <c r="A5781" s="181">
        <v>5780</v>
      </c>
      <c r="B5781" s="181" t="str">
        <f t="shared" si="113"/>
        <v>0-7.06a-2</v>
      </c>
      <c r="C5781" s="182">
        <f>'1. General information'!$R$8</f>
        <v>0</v>
      </c>
      <c r="D5781" s="182" t="s">
        <v>447</v>
      </c>
      <c r="E5781" s="183" t="s">
        <v>11231</v>
      </c>
      <c r="F5781" s="182" t="s">
        <v>11232</v>
      </c>
      <c r="G5781" s="186">
        <f>'7. Vehicles and transport'!$K$18</f>
        <v>0</v>
      </c>
    </row>
    <row r="5782" spans="1:7" x14ac:dyDescent="0.3">
      <c r="A5782" s="181">
        <v>5781</v>
      </c>
      <c r="B5782" s="181" t="str">
        <f t="shared" si="113"/>
        <v>0-7.06a-3</v>
      </c>
      <c r="C5782" s="182">
        <f>'1. General information'!$R$8</f>
        <v>0</v>
      </c>
      <c r="D5782" s="182" t="s">
        <v>447</v>
      </c>
      <c r="E5782" s="183" t="s">
        <v>11233</v>
      </c>
      <c r="F5782" s="182" t="s">
        <v>11234</v>
      </c>
      <c r="G5782" s="186">
        <f>'7. Vehicles and transport'!$L$18</f>
        <v>0</v>
      </c>
    </row>
    <row r="5783" spans="1:7" x14ac:dyDescent="0.3">
      <c r="A5783" s="181">
        <v>5782</v>
      </c>
      <c r="B5783" s="181" t="str">
        <f t="shared" si="113"/>
        <v>0-7.06a-4</v>
      </c>
      <c r="C5783" s="182">
        <f>'1. General information'!$R$8</f>
        <v>0</v>
      </c>
      <c r="D5783" s="182" t="s">
        <v>447</v>
      </c>
      <c r="E5783" s="183" t="s">
        <v>11235</v>
      </c>
      <c r="F5783" s="182" t="s">
        <v>11236</v>
      </c>
      <c r="G5783" s="186">
        <f>'7. Vehicles and transport'!$M$18</f>
        <v>0</v>
      </c>
    </row>
    <row r="5784" spans="1:7" x14ac:dyDescent="0.3">
      <c r="A5784" s="181">
        <v>5783</v>
      </c>
      <c r="B5784" s="181" t="str">
        <f t="shared" si="113"/>
        <v>0-7.06a-5</v>
      </c>
      <c r="C5784" s="182">
        <f>'1. General information'!$R$8</f>
        <v>0</v>
      </c>
      <c r="D5784" s="182" t="s">
        <v>447</v>
      </c>
      <c r="E5784" s="183" t="s">
        <v>11237</v>
      </c>
      <c r="F5784" s="182" t="s">
        <v>11238</v>
      </c>
      <c r="G5784" s="186">
        <f>'7. Vehicles and transport'!$N$18</f>
        <v>0</v>
      </c>
    </row>
    <row r="5785" spans="1:7" x14ac:dyDescent="0.3">
      <c r="A5785" s="181">
        <v>5784</v>
      </c>
      <c r="B5785" s="181" t="str">
        <f t="shared" si="113"/>
        <v>0-7.06a-6</v>
      </c>
      <c r="C5785" s="182">
        <f>'1. General information'!$R$8</f>
        <v>0</v>
      </c>
      <c r="D5785" s="182" t="s">
        <v>447</v>
      </c>
      <c r="E5785" s="183" t="s">
        <v>11239</v>
      </c>
      <c r="F5785" s="182" t="s">
        <v>11240</v>
      </c>
      <c r="G5785" s="186">
        <f>'7. Vehicles and transport'!$O$18</f>
        <v>0</v>
      </c>
    </row>
    <row r="5786" spans="1:7" x14ac:dyDescent="0.3">
      <c r="A5786" s="181">
        <v>5785</v>
      </c>
      <c r="B5786" s="181" t="str">
        <f t="shared" si="113"/>
        <v>0-7.06a-7</v>
      </c>
      <c r="C5786" s="182">
        <f>'1. General information'!$R$8</f>
        <v>0</v>
      </c>
      <c r="D5786" s="182" t="s">
        <v>447</v>
      </c>
      <c r="E5786" s="183" t="s">
        <v>11241</v>
      </c>
      <c r="F5786" s="182" t="s">
        <v>11242</v>
      </c>
      <c r="G5786" s="186">
        <f>'7. Vehicles and transport'!$P$18</f>
        <v>0</v>
      </c>
    </row>
    <row r="5787" spans="1:7" x14ac:dyDescent="0.3">
      <c r="A5787" s="181">
        <v>5786</v>
      </c>
      <c r="B5787" s="181" t="str">
        <f t="shared" si="113"/>
        <v>0-7.06a-8</v>
      </c>
      <c r="C5787" s="182">
        <f>'1. General information'!$R$8</f>
        <v>0</v>
      </c>
      <c r="D5787" s="182" t="s">
        <v>447</v>
      </c>
      <c r="E5787" s="183" t="s">
        <v>11243</v>
      </c>
      <c r="F5787" s="182" t="s">
        <v>11244</v>
      </c>
      <c r="G5787" s="186">
        <f>'7. Vehicles and transport'!$Q$18</f>
        <v>0</v>
      </c>
    </row>
    <row r="5788" spans="1:7" x14ac:dyDescent="0.3">
      <c r="A5788" s="181">
        <v>5787</v>
      </c>
      <c r="B5788" s="181" t="str">
        <f t="shared" si="113"/>
        <v>0-7.06a-9</v>
      </c>
      <c r="C5788" s="182">
        <f>'1. General information'!$R$8</f>
        <v>0</v>
      </c>
      <c r="D5788" s="182" t="s">
        <v>447</v>
      </c>
      <c r="E5788" s="183" t="s">
        <v>11245</v>
      </c>
      <c r="F5788" s="182" t="s">
        <v>11246</v>
      </c>
      <c r="G5788" s="186">
        <f>'7. Vehicles and transport'!$R$18</f>
        <v>0</v>
      </c>
    </row>
    <row r="5789" spans="1:7" x14ac:dyDescent="0.3">
      <c r="A5789" s="181">
        <v>5788</v>
      </c>
      <c r="B5789" s="181" t="str">
        <f t="shared" si="113"/>
        <v>0-7.06a-10</v>
      </c>
      <c r="C5789" s="182">
        <f>'1. General information'!$R$8</f>
        <v>0</v>
      </c>
      <c r="D5789" s="182" t="s">
        <v>447</v>
      </c>
      <c r="E5789" s="183" t="s">
        <v>11247</v>
      </c>
      <c r="F5789" s="182" t="s">
        <v>11248</v>
      </c>
      <c r="G5789" s="186">
        <f>'7. Vehicles and transport'!$S$18</f>
        <v>0</v>
      </c>
    </row>
    <row r="5790" spans="1:7" x14ac:dyDescent="0.3">
      <c r="A5790" s="181">
        <v>5789</v>
      </c>
      <c r="B5790" s="181" t="str">
        <f t="shared" si="113"/>
        <v>0-7.07-1</v>
      </c>
      <c r="C5790" s="182">
        <f>'1. General information'!$R$8</f>
        <v>0</v>
      </c>
      <c r="D5790" s="182" t="s">
        <v>447</v>
      </c>
      <c r="E5790" s="183" t="s">
        <v>11249</v>
      </c>
      <c r="F5790" s="182" t="s">
        <v>11250</v>
      </c>
      <c r="G5790" s="186">
        <f>'7. Vehicles and transport'!$J$19</f>
        <v>0</v>
      </c>
    </row>
    <row r="5791" spans="1:7" x14ac:dyDescent="0.3">
      <c r="A5791" s="181">
        <v>5790</v>
      </c>
      <c r="B5791" s="181" t="str">
        <f t="shared" si="113"/>
        <v>0-7.07-2</v>
      </c>
      <c r="C5791" s="182">
        <f>'1. General information'!$R$8</f>
        <v>0</v>
      </c>
      <c r="D5791" s="182" t="s">
        <v>447</v>
      </c>
      <c r="E5791" s="183" t="s">
        <v>11251</v>
      </c>
      <c r="F5791" s="182" t="s">
        <v>11252</v>
      </c>
      <c r="G5791" s="186">
        <f>'7. Vehicles and transport'!$K$19</f>
        <v>0</v>
      </c>
    </row>
    <row r="5792" spans="1:7" x14ac:dyDescent="0.3">
      <c r="A5792" s="181">
        <v>5791</v>
      </c>
      <c r="B5792" s="181" t="str">
        <f t="shared" si="113"/>
        <v>0-7.07-3</v>
      </c>
      <c r="C5792" s="182">
        <f>'1. General information'!$R$8</f>
        <v>0</v>
      </c>
      <c r="D5792" s="182" t="s">
        <v>447</v>
      </c>
      <c r="E5792" s="183" t="s">
        <v>11253</v>
      </c>
      <c r="F5792" s="182" t="s">
        <v>11254</v>
      </c>
      <c r="G5792" s="186">
        <f>'7. Vehicles and transport'!$L$19</f>
        <v>0</v>
      </c>
    </row>
    <row r="5793" spans="1:7" x14ac:dyDescent="0.3">
      <c r="A5793" s="181">
        <v>5792</v>
      </c>
      <c r="B5793" s="181" t="str">
        <f t="shared" si="113"/>
        <v>0-7.07-4</v>
      </c>
      <c r="C5793" s="182">
        <f>'1. General information'!$R$8</f>
        <v>0</v>
      </c>
      <c r="D5793" s="182" t="s">
        <v>447</v>
      </c>
      <c r="E5793" s="183" t="s">
        <v>11255</v>
      </c>
      <c r="F5793" s="182" t="s">
        <v>11256</v>
      </c>
      <c r="G5793" s="186">
        <f>'7. Vehicles and transport'!$M$19</f>
        <v>0</v>
      </c>
    </row>
    <row r="5794" spans="1:7" x14ac:dyDescent="0.3">
      <c r="A5794" s="181">
        <v>5793</v>
      </c>
      <c r="B5794" s="181" t="str">
        <f t="shared" si="113"/>
        <v>0-7.07-5</v>
      </c>
      <c r="C5794" s="182">
        <f>'1. General information'!$R$8</f>
        <v>0</v>
      </c>
      <c r="D5794" s="182" t="s">
        <v>447</v>
      </c>
      <c r="E5794" s="183" t="s">
        <v>11257</v>
      </c>
      <c r="F5794" s="182" t="s">
        <v>11258</v>
      </c>
      <c r="G5794" s="186">
        <f>'7. Vehicles and transport'!$N$19</f>
        <v>0</v>
      </c>
    </row>
    <row r="5795" spans="1:7" x14ac:dyDescent="0.3">
      <c r="A5795" s="181">
        <v>5794</v>
      </c>
      <c r="B5795" s="181" t="str">
        <f t="shared" si="113"/>
        <v>0-7.07-6</v>
      </c>
      <c r="C5795" s="182">
        <f>'1. General information'!$R$8</f>
        <v>0</v>
      </c>
      <c r="D5795" s="182" t="s">
        <v>447</v>
      </c>
      <c r="E5795" s="183" t="s">
        <v>11259</v>
      </c>
      <c r="F5795" s="182" t="s">
        <v>11260</v>
      </c>
      <c r="G5795" s="186">
        <f>'7. Vehicles and transport'!$O$19</f>
        <v>0</v>
      </c>
    </row>
    <row r="5796" spans="1:7" x14ac:dyDescent="0.3">
      <c r="A5796" s="181">
        <v>5795</v>
      </c>
      <c r="B5796" s="181" t="str">
        <f t="shared" si="113"/>
        <v>0-7.07-7</v>
      </c>
      <c r="C5796" s="182">
        <f>'1. General information'!$R$8</f>
        <v>0</v>
      </c>
      <c r="D5796" s="182" t="s">
        <v>447</v>
      </c>
      <c r="E5796" s="183" t="s">
        <v>11261</v>
      </c>
      <c r="F5796" s="182" t="s">
        <v>11262</v>
      </c>
      <c r="G5796" s="186">
        <f>'7. Vehicles and transport'!$P$19</f>
        <v>0</v>
      </c>
    </row>
    <row r="5797" spans="1:7" x14ac:dyDescent="0.3">
      <c r="A5797" s="181">
        <v>5796</v>
      </c>
      <c r="B5797" s="181" t="str">
        <f t="shared" si="113"/>
        <v>0-7.07-8</v>
      </c>
      <c r="C5797" s="182">
        <f>'1. General information'!$R$8</f>
        <v>0</v>
      </c>
      <c r="D5797" s="182" t="s">
        <v>447</v>
      </c>
      <c r="E5797" s="183" t="s">
        <v>11263</v>
      </c>
      <c r="F5797" s="182" t="s">
        <v>11264</v>
      </c>
      <c r="G5797" s="186">
        <f>'7. Vehicles and transport'!$Q$19</f>
        <v>0</v>
      </c>
    </row>
    <row r="5798" spans="1:7" x14ac:dyDescent="0.3">
      <c r="A5798" s="181">
        <v>5797</v>
      </c>
      <c r="B5798" s="181" t="str">
        <f t="shared" si="113"/>
        <v>0-7.07-9</v>
      </c>
      <c r="C5798" s="182">
        <f>'1. General information'!$R$8</f>
        <v>0</v>
      </c>
      <c r="D5798" s="182" t="s">
        <v>447</v>
      </c>
      <c r="E5798" s="183" t="s">
        <v>11265</v>
      </c>
      <c r="F5798" s="182" t="s">
        <v>11266</v>
      </c>
      <c r="G5798" s="186">
        <f>'7. Vehicles and transport'!$R$19</f>
        <v>0</v>
      </c>
    </row>
    <row r="5799" spans="1:7" x14ac:dyDescent="0.3">
      <c r="A5799" s="181">
        <v>5798</v>
      </c>
      <c r="B5799" s="181" t="str">
        <f t="shared" si="113"/>
        <v>0-7.07-10</v>
      </c>
      <c r="C5799" s="182">
        <f>'1. General information'!$R$8</f>
        <v>0</v>
      </c>
      <c r="D5799" s="182" t="s">
        <v>447</v>
      </c>
      <c r="E5799" s="183" t="s">
        <v>11267</v>
      </c>
      <c r="F5799" s="182" t="s">
        <v>11268</v>
      </c>
      <c r="G5799" s="186">
        <f>'7. Vehicles and transport'!$S$19</f>
        <v>0</v>
      </c>
    </row>
    <row r="5800" spans="1:7" x14ac:dyDescent="0.3">
      <c r="A5800" s="181">
        <v>5799</v>
      </c>
      <c r="B5800" s="181" t="str">
        <f t="shared" si="113"/>
        <v>0-7.08-1</v>
      </c>
      <c r="C5800" s="182">
        <f>'1. General information'!$R$8</f>
        <v>0</v>
      </c>
      <c r="D5800" s="182" t="s">
        <v>447</v>
      </c>
      <c r="E5800" s="183" t="s">
        <v>11269</v>
      </c>
      <c r="F5800" s="182" t="s">
        <v>11270</v>
      </c>
      <c r="G5800" s="186">
        <f>'7. Vehicles and transport'!$J$20</f>
        <v>0</v>
      </c>
    </row>
    <row r="5801" spans="1:7" x14ac:dyDescent="0.3">
      <c r="A5801" s="181">
        <v>5800</v>
      </c>
      <c r="B5801" s="181" t="str">
        <f t="shared" si="113"/>
        <v>0-7.08-2</v>
      </c>
      <c r="C5801" s="182">
        <f>'1. General information'!$R$8</f>
        <v>0</v>
      </c>
      <c r="D5801" s="182" t="s">
        <v>447</v>
      </c>
      <c r="E5801" s="183" t="s">
        <v>11271</v>
      </c>
      <c r="F5801" s="182" t="s">
        <v>11272</v>
      </c>
      <c r="G5801" s="186">
        <f>'7. Vehicles and transport'!$K$20</f>
        <v>0</v>
      </c>
    </row>
    <row r="5802" spans="1:7" x14ac:dyDescent="0.3">
      <c r="A5802" s="181">
        <v>5801</v>
      </c>
      <c r="B5802" s="181" t="str">
        <f t="shared" si="113"/>
        <v>0-7.08-3</v>
      </c>
      <c r="C5802" s="182">
        <f>'1. General information'!$R$8</f>
        <v>0</v>
      </c>
      <c r="D5802" s="182" t="s">
        <v>447</v>
      </c>
      <c r="E5802" s="183" t="s">
        <v>11273</v>
      </c>
      <c r="F5802" s="182" t="s">
        <v>11274</v>
      </c>
      <c r="G5802" s="186">
        <f>'7. Vehicles and transport'!$L$20</f>
        <v>0</v>
      </c>
    </row>
    <row r="5803" spans="1:7" x14ac:dyDescent="0.3">
      <c r="A5803" s="181">
        <v>5802</v>
      </c>
      <c r="B5803" s="181" t="str">
        <f t="shared" si="113"/>
        <v>0-7.08-4</v>
      </c>
      <c r="C5803" s="182">
        <f>'1. General information'!$R$8</f>
        <v>0</v>
      </c>
      <c r="D5803" s="182" t="s">
        <v>447</v>
      </c>
      <c r="E5803" s="183" t="s">
        <v>11275</v>
      </c>
      <c r="F5803" s="182" t="s">
        <v>11276</v>
      </c>
      <c r="G5803" s="186">
        <f>'7. Vehicles and transport'!$M$20</f>
        <v>0</v>
      </c>
    </row>
    <row r="5804" spans="1:7" x14ac:dyDescent="0.3">
      <c r="A5804" s="181">
        <v>5803</v>
      </c>
      <c r="B5804" s="181" t="str">
        <f t="shared" si="113"/>
        <v>0-7.08-5</v>
      </c>
      <c r="C5804" s="182">
        <f>'1. General information'!$R$8</f>
        <v>0</v>
      </c>
      <c r="D5804" s="182" t="s">
        <v>447</v>
      </c>
      <c r="E5804" s="183" t="s">
        <v>11277</v>
      </c>
      <c r="F5804" s="182" t="s">
        <v>11278</v>
      </c>
      <c r="G5804" s="186">
        <f>'7. Vehicles and transport'!$N$20</f>
        <v>0</v>
      </c>
    </row>
    <row r="5805" spans="1:7" x14ac:dyDescent="0.3">
      <c r="A5805" s="181">
        <v>5804</v>
      </c>
      <c r="B5805" s="181" t="str">
        <f t="shared" si="113"/>
        <v>0-7.08-6</v>
      </c>
      <c r="C5805" s="182">
        <f>'1. General information'!$R$8</f>
        <v>0</v>
      </c>
      <c r="D5805" s="182" t="s">
        <v>447</v>
      </c>
      <c r="E5805" s="183" t="s">
        <v>11279</v>
      </c>
      <c r="F5805" s="182" t="s">
        <v>11280</v>
      </c>
      <c r="G5805" s="186">
        <f>'7. Vehicles and transport'!$O$20</f>
        <v>0</v>
      </c>
    </row>
    <row r="5806" spans="1:7" x14ac:dyDescent="0.3">
      <c r="A5806" s="181">
        <v>5805</v>
      </c>
      <c r="B5806" s="181" t="str">
        <f t="shared" si="113"/>
        <v>0-7.08-7</v>
      </c>
      <c r="C5806" s="182">
        <f>'1. General information'!$R$8</f>
        <v>0</v>
      </c>
      <c r="D5806" s="182" t="s">
        <v>447</v>
      </c>
      <c r="E5806" s="183" t="s">
        <v>11281</v>
      </c>
      <c r="F5806" s="182" t="s">
        <v>11282</v>
      </c>
      <c r="G5806" s="186">
        <f>'7. Vehicles and transport'!$P$20</f>
        <v>0</v>
      </c>
    </row>
    <row r="5807" spans="1:7" x14ac:dyDescent="0.3">
      <c r="A5807" s="181">
        <v>5806</v>
      </c>
      <c r="B5807" s="181" t="str">
        <f t="shared" si="113"/>
        <v>0-7.08-8</v>
      </c>
      <c r="C5807" s="182">
        <f>'1. General information'!$R$8</f>
        <v>0</v>
      </c>
      <c r="D5807" s="182" t="s">
        <v>447</v>
      </c>
      <c r="E5807" s="183" t="s">
        <v>11283</v>
      </c>
      <c r="F5807" s="182" t="s">
        <v>11284</v>
      </c>
      <c r="G5807" s="186">
        <f>'7. Vehicles and transport'!$Q$20</f>
        <v>0</v>
      </c>
    </row>
    <row r="5808" spans="1:7" x14ac:dyDescent="0.3">
      <c r="A5808" s="181">
        <v>5807</v>
      </c>
      <c r="B5808" s="181" t="str">
        <f t="shared" si="113"/>
        <v>0-7.08-9</v>
      </c>
      <c r="C5808" s="182">
        <f>'1. General information'!$R$8</f>
        <v>0</v>
      </c>
      <c r="D5808" s="182" t="s">
        <v>447</v>
      </c>
      <c r="E5808" s="183" t="s">
        <v>11285</v>
      </c>
      <c r="F5808" s="182" t="s">
        <v>11286</v>
      </c>
      <c r="G5808" s="186">
        <f>'7. Vehicles and transport'!$R$20</f>
        <v>0</v>
      </c>
    </row>
    <row r="5809" spans="1:7" x14ac:dyDescent="0.3">
      <c r="A5809" s="181">
        <v>5808</v>
      </c>
      <c r="B5809" s="181" t="str">
        <f t="shared" si="113"/>
        <v>0-7.08-10</v>
      </c>
      <c r="C5809" s="182">
        <f>'1. General information'!$R$8</f>
        <v>0</v>
      </c>
      <c r="D5809" s="182" t="s">
        <v>447</v>
      </c>
      <c r="E5809" s="183" t="s">
        <v>11287</v>
      </c>
      <c r="F5809" s="182" t="s">
        <v>11288</v>
      </c>
      <c r="G5809" s="186">
        <f>'7. Vehicles and transport'!$S$20</f>
        <v>0</v>
      </c>
    </row>
    <row r="5810" spans="1:7" x14ac:dyDescent="0.3">
      <c r="A5810" s="181">
        <v>5809</v>
      </c>
      <c r="B5810" s="181" t="str">
        <f t="shared" si="113"/>
        <v>0-7.09-1</v>
      </c>
      <c r="C5810" s="182">
        <f>'1. General information'!$R$8</f>
        <v>0</v>
      </c>
      <c r="D5810" s="182" t="s">
        <v>447</v>
      </c>
      <c r="E5810" s="183" t="s">
        <v>11289</v>
      </c>
      <c r="F5810" s="182" t="s">
        <v>11290</v>
      </c>
      <c r="G5810" s="186">
        <f>'7. Vehicles and transport'!$J$21</f>
        <v>0</v>
      </c>
    </row>
    <row r="5811" spans="1:7" x14ac:dyDescent="0.3">
      <c r="A5811" s="181">
        <v>5810</v>
      </c>
      <c r="B5811" s="181" t="str">
        <f t="shared" si="113"/>
        <v>0-7.09-2</v>
      </c>
      <c r="C5811" s="182">
        <f>'1. General information'!$R$8</f>
        <v>0</v>
      </c>
      <c r="D5811" s="182" t="s">
        <v>447</v>
      </c>
      <c r="E5811" s="183" t="s">
        <v>11291</v>
      </c>
      <c r="F5811" s="182" t="s">
        <v>11292</v>
      </c>
      <c r="G5811" s="186">
        <f>'7. Vehicles and transport'!$K$21</f>
        <v>0</v>
      </c>
    </row>
    <row r="5812" spans="1:7" x14ac:dyDescent="0.3">
      <c r="A5812" s="181">
        <v>5811</v>
      </c>
      <c r="B5812" s="181" t="str">
        <f t="shared" si="113"/>
        <v>0-7.09-3</v>
      </c>
      <c r="C5812" s="182">
        <f>'1. General information'!$R$8</f>
        <v>0</v>
      </c>
      <c r="D5812" s="182" t="s">
        <v>447</v>
      </c>
      <c r="E5812" s="183" t="s">
        <v>11293</v>
      </c>
      <c r="F5812" s="182" t="s">
        <v>11294</v>
      </c>
      <c r="G5812" s="186">
        <f>'7. Vehicles and transport'!$L$21</f>
        <v>0</v>
      </c>
    </row>
    <row r="5813" spans="1:7" x14ac:dyDescent="0.3">
      <c r="A5813" s="181">
        <v>5812</v>
      </c>
      <c r="B5813" s="181" t="str">
        <f t="shared" si="113"/>
        <v>0-7.09-4</v>
      </c>
      <c r="C5813" s="182">
        <f>'1. General information'!$R$8</f>
        <v>0</v>
      </c>
      <c r="D5813" s="182" t="s">
        <v>447</v>
      </c>
      <c r="E5813" s="183" t="s">
        <v>11295</v>
      </c>
      <c r="F5813" s="182" t="s">
        <v>11296</v>
      </c>
      <c r="G5813" s="186">
        <f>'7. Vehicles and transport'!$M$21</f>
        <v>0</v>
      </c>
    </row>
    <row r="5814" spans="1:7" x14ac:dyDescent="0.3">
      <c r="A5814" s="181">
        <v>5813</v>
      </c>
      <c r="B5814" s="181" t="str">
        <f t="shared" si="113"/>
        <v>0-7.09-5</v>
      </c>
      <c r="C5814" s="182">
        <f>'1. General information'!$R$8</f>
        <v>0</v>
      </c>
      <c r="D5814" s="182" t="s">
        <v>447</v>
      </c>
      <c r="E5814" s="183" t="s">
        <v>11297</v>
      </c>
      <c r="F5814" s="182" t="s">
        <v>11298</v>
      </c>
      <c r="G5814" s="186">
        <f>'7. Vehicles and transport'!$N$21</f>
        <v>0</v>
      </c>
    </row>
    <row r="5815" spans="1:7" x14ac:dyDescent="0.3">
      <c r="A5815" s="181">
        <v>5814</v>
      </c>
      <c r="B5815" s="181" t="str">
        <f t="shared" si="113"/>
        <v>0-7.09-6</v>
      </c>
      <c r="C5815" s="182">
        <f>'1. General information'!$R$8</f>
        <v>0</v>
      </c>
      <c r="D5815" s="182" t="s">
        <v>447</v>
      </c>
      <c r="E5815" s="183" t="s">
        <v>11299</v>
      </c>
      <c r="F5815" s="182" t="s">
        <v>11300</v>
      </c>
      <c r="G5815" s="186">
        <f>'7. Vehicles and transport'!$O$21</f>
        <v>0</v>
      </c>
    </row>
    <row r="5816" spans="1:7" x14ac:dyDescent="0.3">
      <c r="A5816" s="181">
        <v>5815</v>
      </c>
      <c r="B5816" s="181" t="str">
        <f t="shared" si="113"/>
        <v>0-7.09-7</v>
      </c>
      <c r="C5816" s="182">
        <f>'1. General information'!$R$8</f>
        <v>0</v>
      </c>
      <c r="D5816" s="182" t="s">
        <v>447</v>
      </c>
      <c r="E5816" s="183" t="s">
        <v>11301</v>
      </c>
      <c r="F5816" s="182" t="s">
        <v>11302</v>
      </c>
      <c r="G5816" s="186">
        <f>'7. Vehicles and transport'!$P$21</f>
        <v>0</v>
      </c>
    </row>
    <row r="5817" spans="1:7" x14ac:dyDescent="0.3">
      <c r="A5817" s="181">
        <v>5816</v>
      </c>
      <c r="B5817" s="181" t="str">
        <f t="shared" si="113"/>
        <v>0-7.09-8</v>
      </c>
      <c r="C5817" s="182">
        <f>'1. General information'!$R$8</f>
        <v>0</v>
      </c>
      <c r="D5817" s="182" t="s">
        <v>447</v>
      </c>
      <c r="E5817" s="183" t="s">
        <v>11303</v>
      </c>
      <c r="F5817" s="182" t="s">
        <v>11304</v>
      </c>
      <c r="G5817" s="186">
        <f>'7. Vehicles and transport'!$Q$21</f>
        <v>0</v>
      </c>
    </row>
    <row r="5818" spans="1:7" x14ac:dyDescent="0.3">
      <c r="A5818" s="181">
        <v>5817</v>
      </c>
      <c r="B5818" s="181" t="str">
        <f t="shared" si="113"/>
        <v>0-7.09-9</v>
      </c>
      <c r="C5818" s="182">
        <f>'1. General information'!$R$8</f>
        <v>0</v>
      </c>
      <c r="D5818" s="182" t="s">
        <v>447</v>
      </c>
      <c r="E5818" s="183" t="s">
        <v>11305</v>
      </c>
      <c r="F5818" s="182" t="s">
        <v>11306</v>
      </c>
      <c r="G5818" s="186">
        <f>'7. Vehicles and transport'!$R$21</f>
        <v>0</v>
      </c>
    </row>
    <row r="5819" spans="1:7" x14ac:dyDescent="0.3">
      <c r="A5819" s="181">
        <v>5818</v>
      </c>
      <c r="B5819" s="181" t="str">
        <f t="shared" si="113"/>
        <v>0-7.09-10</v>
      </c>
      <c r="C5819" s="182">
        <f>'1. General information'!$R$8</f>
        <v>0</v>
      </c>
      <c r="D5819" s="182" t="s">
        <v>447</v>
      </c>
      <c r="E5819" s="183" t="s">
        <v>11307</v>
      </c>
      <c r="F5819" s="182" t="s">
        <v>11308</v>
      </c>
      <c r="G5819" s="186">
        <f>'7. Vehicles and transport'!$S$21</f>
        <v>0</v>
      </c>
    </row>
    <row r="5820" spans="1:7" x14ac:dyDescent="0.3">
      <c r="A5820" s="181">
        <v>5819</v>
      </c>
      <c r="B5820" s="181" t="str">
        <f t="shared" ref="B5820:B5829" si="114">CONCATENATE(LEFT(C5820,2),"-",E5820)</f>
        <v>0-7.10a-1</v>
      </c>
      <c r="C5820" s="182">
        <f>'1. General information'!$R$8</f>
        <v>0</v>
      </c>
      <c r="D5820" s="182" t="s">
        <v>447</v>
      </c>
      <c r="E5820" s="183" t="s">
        <v>12265</v>
      </c>
      <c r="F5820" s="182" t="s">
        <v>12255</v>
      </c>
      <c r="G5820" s="197">
        <f>'7. Vehicles and transport'!$J$24</f>
        <v>0</v>
      </c>
    </row>
    <row r="5821" spans="1:7" x14ac:dyDescent="0.3">
      <c r="A5821" s="181">
        <v>5820</v>
      </c>
      <c r="B5821" s="181" t="str">
        <f t="shared" si="114"/>
        <v>0-7.10a-2</v>
      </c>
      <c r="C5821" s="182">
        <f>'1. General information'!$R$8</f>
        <v>0</v>
      </c>
      <c r="D5821" s="182" t="s">
        <v>447</v>
      </c>
      <c r="E5821" s="183" t="s">
        <v>12266</v>
      </c>
      <c r="F5821" s="182" t="s">
        <v>12256</v>
      </c>
      <c r="G5821" s="197">
        <f>'7. Vehicles and transport'!$K$24</f>
        <v>0</v>
      </c>
    </row>
    <row r="5822" spans="1:7" x14ac:dyDescent="0.3">
      <c r="A5822" s="181">
        <v>5821</v>
      </c>
      <c r="B5822" s="181" t="str">
        <f t="shared" si="114"/>
        <v>0-7.10a-3</v>
      </c>
      <c r="C5822" s="182">
        <f>'1. General information'!$R$8</f>
        <v>0</v>
      </c>
      <c r="D5822" s="182" t="s">
        <v>447</v>
      </c>
      <c r="E5822" s="183" t="s">
        <v>12267</v>
      </c>
      <c r="F5822" s="182" t="s">
        <v>12257</v>
      </c>
      <c r="G5822" s="197">
        <f>'7. Vehicles and transport'!$L$24</f>
        <v>0</v>
      </c>
    </row>
    <row r="5823" spans="1:7" x14ac:dyDescent="0.3">
      <c r="A5823" s="181">
        <v>5822</v>
      </c>
      <c r="B5823" s="181" t="str">
        <f t="shared" si="114"/>
        <v>0-7.10a-4</v>
      </c>
      <c r="C5823" s="182">
        <f>'1. General information'!$R$8</f>
        <v>0</v>
      </c>
      <c r="D5823" s="182" t="s">
        <v>447</v>
      </c>
      <c r="E5823" s="183" t="s">
        <v>12268</v>
      </c>
      <c r="F5823" s="182" t="s">
        <v>12258</v>
      </c>
      <c r="G5823" s="197">
        <f>'7. Vehicles and transport'!$M$24</f>
        <v>0</v>
      </c>
    </row>
    <row r="5824" spans="1:7" x14ac:dyDescent="0.3">
      <c r="A5824" s="181">
        <v>5823</v>
      </c>
      <c r="B5824" s="181" t="str">
        <f t="shared" si="114"/>
        <v>0-7.10a-5</v>
      </c>
      <c r="C5824" s="182">
        <f>'1. General information'!$R$8</f>
        <v>0</v>
      </c>
      <c r="D5824" s="182" t="s">
        <v>447</v>
      </c>
      <c r="E5824" s="183" t="s">
        <v>12269</v>
      </c>
      <c r="F5824" s="182" t="s">
        <v>12259</v>
      </c>
      <c r="G5824" s="197">
        <f>'7. Vehicles and transport'!$N$24</f>
        <v>0</v>
      </c>
    </row>
    <row r="5825" spans="1:7" x14ac:dyDescent="0.3">
      <c r="A5825" s="181">
        <v>5824</v>
      </c>
      <c r="B5825" s="181" t="str">
        <f t="shared" si="114"/>
        <v>0-7.10a-6</v>
      </c>
      <c r="C5825" s="182">
        <f>'1. General information'!$R$8</f>
        <v>0</v>
      </c>
      <c r="D5825" s="182" t="s">
        <v>447</v>
      </c>
      <c r="E5825" s="183" t="s">
        <v>12270</v>
      </c>
      <c r="F5825" s="182" t="s">
        <v>12260</v>
      </c>
      <c r="G5825" s="197">
        <f>'7. Vehicles and transport'!$O$24</f>
        <v>0</v>
      </c>
    </row>
    <row r="5826" spans="1:7" x14ac:dyDescent="0.3">
      <c r="A5826" s="181">
        <v>5825</v>
      </c>
      <c r="B5826" s="181" t="str">
        <f t="shared" si="114"/>
        <v>0-7.10a-7</v>
      </c>
      <c r="C5826" s="182">
        <f>'1. General information'!$R$8</f>
        <v>0</v>
      </c>
      <c r="D5826" s="182" t="s">
        <v>447</v>
      </c>
      <c r="E5826" s="183" t="s">
        <v>12271</v>
      </c>
      <c r="F5826" s="182" t="s">
        <v>12261</v>
      </c>
      <c r="G5826" s="197">
        <f>'7. Vehicles and transport'!$P$24</f>
        <v>0</v>
      </c>
    </row>
    <row r="5827" spans="1:7" x14ac:dyDescent="0.3">
      <c r="A5827" s="181">
        <v>5826</v>
      </c>
      <c r="B5827" s="181" t="str">
        <f t="shared" si="114"/>
        <v>0-7.10a-8</v>
      </c>
      <c r="C5827" s="182">
        <f>'1. General information'!$R$8</f>
        <v>0</v>
      </c>
      <c r="D5827" s="182" t="s">
        <v>447</v>
      </c>
      <c r="E5827" s="183" t="s">
        <v>12272</v>
      </c>
      <c r="F5827" s="182" t="s">
        <v>12262</v>
      </c>
      <c r="G5827" s="197">
        <f>'7. Vehicles and transport'!$Q$24</f>
        <v>0</v>
      </c>
    </row>
    <row r="5828" spans="1:7" x14ac:dyDescent="0.3">
      <c r="A5828" s="181">
        <v>5827</v>
      </c>
      <c r="B5828" s="181" t="str">
        <f t="shared" si="114"/>
        <v>0-7.10a-9</v>
      </c>
      <c r="C5828" s="182">
        <f>'1. General information'!$R$8</f>
        <v>0</v>
      </c>
      <c r="D5828" s="182" t="s">
        <v>447</v>
      </c>
      <c r="E5828" s="183" t="s">
        <v>12273</v>
      </c>
      <c r="F5828" s="182" t="s">
        <v>12263</v>
      </c>
      <c r="G5828" s="197">
        <f>'7. Vehicles and transport'!$R$24</f>
        <v>0</v>
      </c>
    </row>
    <row r="5829" spans="1:7" x14ac:dyDescent="0.3">
      <c r="A5829" s="181">
        <v>5828</v>
      </c>
      <c r="B5829" s="181" t="str">
        <f t="shared" si="114"/>
        <v>0-7.10a-10</v>
      </c>
      <c r="C5829" s="182">
        <f>'1. General information'!$R$8</f>
        <v>0</v>
      </c>
      <c r="D5829" s="182" t="s">
        <v>447</v>
      </c>
      <c r="E5829" s="183" t="s">
        <v>12274</v>
      </c>
      <c r="F5829" s="182" t="s">
        <v>12264</v>
      </c>
      <c r="G5829" s="197">
        <f>'7. Vehicles and transport'!$S$24</f>
        <v>0</v>
      </c>
    </row>
    <row r="5830" spans="1:7" x14ac:dyDescent="0.3">
      <c r="A5830" s="181">
        <v>5829</v>
      </c>
      <c r="B5830" s="181" t="str">
        <f t="shared" si="113"/>
        <v>0-7.10ba-1</v>
      </c>
      <c r="C5830" s="182">
        <f>'1. General information'!$R$8</f>
        <v>0</v>
      </c>
      <c r="D5830" s="182" t="s">
        <v>447</v>
      </c>
      <c r="E5830" s="183" t="s">
        <v>11309</v>
      </c>
      <c r="F5830" s="182" t="s">
        <v>12275</v>
      </c>
      <c r="G5830" s="197">
        <f>'7. Vehicles and transport'!$J$25</f>
        <v>0</v>
      </c>
    </row>
    <row r="5831" spans="1:7" x14ac:dyDescent="0.3">
      <c r="A5831" s="181">
        <v>5830</v>
      </c>
      <c r="B5831" s="181" t="str">
        <f t="shared" si="113"/>
        <v>0-7.10ba-2</v>
      </c>
      <c r="C5831" s="182">
        <f>'1. General information'!$R$8</f>
        <v>0</v>
      </c>
      <c r="D5831" s="182" t="s">
        <v>447</v>
      </c>
      <c r="E5831" s="183" t="s">
        <v>11310</v>
      </c>
      <c r="F5831" s="182" t="s">
        <v>12276</v>
      </c>
      <c r="G5831" s="197">
        <f>'7. Vehicles and transport'!$K$25</f>
        <v>0</v>
      </c>
    </row>
    <row r="5832" spans="1:7" x14ac:dyDescent="0.3">
      <c r="A5832" s="181">
        <v>5831</v>
      </c>
      <c r="B5832" s="181" t="str">
        <f t="shared" si="113"/>
        <v>0-7.10ba-3</v>
      </c>
      <c r="C5832" s="182">
        <f>'1. General information'!$R$8</f>
        <v>0</v>
      </c>
      <c r="D5832" s="182" t="s">
        <v>447</v>
      </c>
      <c r="E5832" s="183" t="s">
        <v>11311</v>
      </c>
      <c r="F5832" s="182" t="s">
        <v>12277</v>
      </c>
      <c r="G5832" s="197">
        <f>'7. Vehicles and transport'!$L$25</f>
        <v>0</v>
      </c>
    </row>
    <row r="5833" spans="1:7" x14ac:dyDescent="0.3">
      <c r="A5833" s="181">
        <v>5832</v>
      </c>
      <c r="B5833" s="181" t="str">
        <f t="shared" si="113"/>
        <v>0-7.10ba-4</v>
      </c>
      <c r="C5833" s="182">
        <f>'1. General information'!$R$8</f>
        <v>0</v>
      </c>
      <c r="D5833" s="182" t="s">
        <v>447</v>
      </c>
      <c r="E5833" s="183" t="s">
        <v>11312</v>
      </c>
      <c r="F5833" s="182" t="s">
        <v>12278</v>
      </c>
      <c r="G5833" s="197">
        <f>'7. Vehicles and transport'!$M$25</f>
        <v>0</v>
      </c>
    </row>
    <row r="5834" spans="1:7" x14ac:dyDescent="0.3">
      <c r="A5834" s="181">
        <v>5833</v>
      </c>
      <c r="B5834" s="181" t="str">
        <f t="shared" ref="B5834:B5898" si="115">CONCATENATE(LEFT(C5834,2),"-",E5834)</f>
        <v>0-7.10ba-5</v>
      </c>
      <c r="C5834" s="182">
        <f>'1. General information'!$R$8</f>
        <v>0</v>
      </c>
      <c r="D5834" s="182" t="s">
        <v>447</v>
      </c>
      <c r="E5834" s="183" t="s">
        <v>11313</v>
      </c>
      <c r="F5834" s="182" t="s">
        <v>12279</v>
      </c>
      <c r="G5834" s="197">
        <f>'7. Vehicles and transport'!$N$25</f>
        <v>0</v>
      </c>
    </row>
    <row r="5835" spans="1:7" x14ac:dyDescent="0.3">
      <c r="A5835" s="181">
        <v>5834</v>
      </c>
      <c r="B5835" s="181" t="str">
        <f t="shared" si="115"/>
        <v>0-7.10ba-6</v>
      </c>
      <c r="C5835" s="182">
        <f>'1. General information'!$R$8</f>
        <v>0</v>
      </c>
      <c r="D5835" s="182" t="s">
        <v>447</v>
      </c>
      <c r="E5835" s="183" t="s">
        <v>11314</v>
      </c>
      <c r="F5835" s="182" t="s">
        <v>12280</v>
      </c>
      <c r="G5835" s="197">
        <f>'7. Vehicles and transport'!$O$25</f>
        <v>0</v>
      </c>
    </row>
    <row r="5836" spans="1:7" x14ac:dyDescent="0.3">
      <c r="A5836" s="181">
        <v>5835</v>
      </c>
      <c r="B5836" s="181" t="str">
        <f t="shared" si="115"/>
        <v>0-7.10ba-7</v>
      </c>
      <c r="C5836" s="182">
        <f>'1. General information'!$R$8</f>
        <v>0</v>
      </c>
      <c r="D5836" s="182" t="s">
        <v>447</v>
      </c>
      <c r="E5836" s="183" t="s">
        <v>11315</v>
      </c>
      <c r="F5836" s="182" t="s">
        <v>12281</v>
      </c>
      <c r="G5836" s="197">
        <f>'7. Vehicles and transport'!$P$25</f>
        <v>0</v>
      </c>
    </row>
    <row r="5837" spans="1:7" x14ac:dyDescent="0.3">
      <c r="A5837" s="181">
        <v>5836</v>
      </c>
      <c r="B5837" s="181" t="str">
        <f t="shared" si="115"/>
        <v>0-7.10ba-8</v>
      </c>
      <c r="C5837" s="182">
        <f>'1. General information'!$R$8</f>
        <v>0</v>
      </c>
      <c r="D5837" s="182" t="s">
        <v>447</v>
      </c>
      <c r="E5837" s="183" t="s">
        <v>11316</v>
      </c>
      <c r="F5837" s="182" t="s">
        <v>12282</v>
      </c>
      <c r="G5837" s="197">
        <f>'7. Vehicles and transport'!$Q$25</f>
        <v>0</v>
      </c>
    </row>
    <row r="5838" spans="1:7" x14ac:dyDescent="0.3">
      <c r="A5838" s="181">
        <v>5837</v>
      </c>
      <c r="B5838" s="181" t="str">
        <f t="shared" si="115"/>
        <v>0-7.10ba-9</v>
      </c>
      <c r="C5838" s="182">
        <f>'1. General information'!$R$8</f>
        <v>0</v>
      </c>
      <c r="D5838" s="182" t="s">
        <v>447</v>
      </c>
      <c r="E5838" s="183" t="s">
        <v>11317</v>
      </c>
      <c r="F5838" s="182" t="s">
        <v>12283</v>
      </c>
      <c r="G5838" s="197">
        <f>'7. Vehicles and transport'!$R$25</f>
        <v>0</v>
      </c>
    </row>
    <row r="5839" spans="1:7" x14ac:dyDescent="0.3">
      <c r="A5839" s="181">
        <v>5838</v>
      </c>
      <c r="B5839" s="181" t="str">
        <f t="shared" si="115"/>
        <v>0-7.10ba-10</v>
      </c>
      <c r="C5839" s="182">
        <f>'1. General information'!$R$8</f>
        <v>0</v>
      </c>
      <c r="D5839" s="182" t="s">
        <v>447</v>
      </c>
      <c r="E5839" s="183" t="s">
        <v>11318</v>
      </c>
      <c r="F5839" s="182" t="s">
        <v>12284</v>
      </c>
      <c r="G5839" s="197">
        <f>'7. Vehicles and transport'!$S$25</f>
        <v>0</v>
      </c>
    </row>
    <row r="5840" spans="1:7" x14ac:dyDescent="0.3">
      <c r="A5840" s="181">
        <v>5839</v>
      </c>
      <c r="B5840" s="181" t="str">
        <f t="shared" si="115"/>
        <v>0-7.10bb-1</v>
      </c>
      <c r="C5840" s="182">
        <f>'1. General information'!$R$8</f>
        <v>0</v>
      </c>
      <c r="D5840" s="182" t="s">
        <v>447</v>
      </c>
      <c r="E5840" s="183" t="s">
        <v>11319</v>
      </c>
      <c r="F5840" s="182" t="s">
        <v>12285</v>
      </c>
      <c r="G5840" s="197">
        <f>'7. Vehicles and transport'!$J$26</f>
        <v>0</v>
      </c>
    </row>
    <row r="5841" spans="1:7" x14ac:dyDescent="0.3">
      <c r="A5841" s="181">
        <v>5840</v>
      </c>
      <c r="B5841" s="181" t="str">
        <f t="shared" si="115"/>
        <v>0-7.10bb-2</v>
      </c>
      <c r="C5841" s="182">
        <f>'1. General information'!$R$8</f>
        <v>0</v>
      </c>
      <c r="D5841" s="182" t="s">
        <v>447</v>
      </c>
      <c r="E5841" s="183" t="s">
        <v>11320</v>
      </c>
      <c r="F5841" s="182" t="s">
        <v>12286</v>
      </c>
      <c r="G5841" s="197">
        <f>'7. Vehicles and transport'!$K$26</f>
        <v>0</v>
      </c>
    </row>
    <row r="5842" spans="1:7" x14ac:dyDescent="0.3">
      <c r="A5842" s="181">
        <v>5841</v>
      </c>
      <c r="B5842" s="181" t="str">
        <f t="shared" si="115"/>
        <v>0-7.10bb-3</v>
      </c>
      <c r="C5842" s="182">
        <f>'1. General information'!$R$8</f>
        <v>0</v>
      </c>
      <c r="D5842" s="182" t="s">
        <v>447</v>
      </c>
      <c r="E5842" s="183" t="s">
        <v>11321</v>
      </c>
      <c r="F5842" s="182" t="s">
        <v>12287</v>
      </c>
      <c r="G5842" s="197">
        <f>'7. Vehicles and transport'!$L$26</f>
        <v>0</v>
      </c>
    </row>
    <row r="5843" spans="1:7" x14ac:dyDescent="0.3">
      <c r="A5843" s="181">
        <v>5842</v>
      </c>
      <c r="B5843" s="181" t="str">
        <f t="shared" si="115"/>
        <v>0-7.10bb-4</v>
      </c>
      <c r="C5843" s="182">
        <f>'1. General information'!$R$8</f>
        <v>0</v>
      </c>
      <c r="D5843" s="182" t="s">
        <v>447</v>
      </c>
      <c r="E5843" s="183" t="s">
        <v>11322</v>
      </c>
      <c r="F5843" s="182" t="s">
        <v>12288</v>
      </c>
      <c r="G5843" s="197">
        <f>'7. Vehicles and transport'!$M$26</f>
        <v>0</v>
      </c>
    </row>
    <row r="5844" spans="1:7" x14ac:dyDescent="0.3">
      <c r="A5844" s="181">
        <v>5843</v>
      </c>
      <c r="B5844" s="181" t="str">
        <f t="shared" si="115"/>
        <v>0-7.10bb-5</v>
      </c>
      <c r="C5844" s="182">
        <f>'1. General information'!$R$8</f>
        <v>0</v>
      </c>
      <c r="D5844" s="182" t="s">
        <v>447</v>
      </c>
      <c r="E5844" s="183" t="s">
        <v>11323</v>
      </c>
      <c r="F5844" s="182" t="s">
        <v>12289</v>
      </c>
      <c r="G5844" s="197">
        <f>'7. Vehicles and transport'!$N$26</f>
        <v>0</v>
      </c>
    </row>
    <row r="5845" spans="1:7" x14ac:dyDescent="0.3">
      <c r="A5845" s="181">
        <v>5844</v>
      </c>
      <c r="B5845" s="181" t="str">
        <f t="shared" si="115"/>
        <v>0-7.10bb-6</v>
      </c>
      <c r="C5845" s="182">
        <f>'1. General information'!$R$8</f>
        <v>0</v>
      </c>
      <c r="D5845" s="182" t="s">
        <v>447</v>
      </c>
      <c r="E5845" s="183" t="s">
        <v>11324</v>
      </c>
      <c r="F5845" s="182" t="s">
        <v>12290</v>
      </c>
      <c r="G5845" s="197">
        <f>'7. Vehicles and transport'!$O$26</f>
        <v>0</v>
      </c>
    </row>
    <row r="5846" spans="1:7" x14ac:dyDescent="0.3">
      <c r="A5846" s="181">
        <v>5845</v>
      </c>
      <c r="B5846" s="181" t="str">
        <f t="shared" si="115"/>
        <v>0-7.10bb-7</v>
      </c>
      <c r="C5846" s="182">
        <f>'1. General information'!$R$8</f>
        <v>0</v>
      </c>
      <c r="D5846" s="182" t="s">
        <v>447</v>
      </c>
      <c r="E5846" s="183" t="s">
        <v>11325</v>
      </c>
      <c r="F5846" s="182" t="s">
        <v>12291</v>
      </c>
      <c r="G5846" s="197">
        <f>'7. Vehicles and transport'!$P$26</f>
        <v>0</v>
      </c>
    </row>
    <row r="5847" spans="1:7" x14ac:dyDescent="0.3">
      <c r="A5847" s="181">
        <v>5846</v>
      </c>
      <c r="B5847" s="181" t="str">
        <f t="shared" si="115"/>
        <v>0-7.10bb-8</v>
      </c>
      <c r="C5847" s="182">
        <f>'1. General information'!$R$8</f>
        <v>0</v>
      </c>
      <c r="D5847" s="182" t="s">
        <v>447</v>
      </c>
      <c r="E5847" s="183" t="s">
        <v>11326</v>
      </c>
      <c r="F5847" s="182" t="s">
        <v>12292</v>
      </c>
      <c r="G5847" s="197">
        <f>'7. Vehicles and transport'!$Q$26</f>
        <v>0</v>
      </c>
    </row>
    <row r="5848" spans="1:7" x14ac:dyDescent="0.3">
      <c r="A5848" s="181">
        <v>5847</v>
      </c>
      <c r="B5848" s="181" t="str">
        <f t="shared" si="115"/>
        <v>0-7.10bb-9</v>
      </c>
      <c r="C5848" s="182">
        <f>'1. General information'!$R$8</f>
        <v>0</v>
      </c>
      <c r="D5848" s="182" t="s">
        <v>447</v>
      </c>
      <c r="E5848" s="183" t="s">
        <v>11327</v>
      </c>
      <c r="F5848" s="182" t="s">
        <v>12293</v>
      </c>
      <c r="G5848" s="197">
        <f>'7. Vehicles and transport'!$R$26</f>
        <v>0</v>
      </c>
    </row>
    <row r="5849" spans="1:7" x14ac:dyDescent="0.3">
      <c r="A5849" s="181">
        <v>5848</v>
      </c>
      <c r="B5849" s="181" t="str">
        <f t="shared" si="115"/>
        <v>0-7.10bb-10</v>
      </c>
      <c r="C5849" s="182">
        <f>'1. General information'!$R$8</f>
        <v>0</v>
      </c>
      <c r="D5849" s="182" t="s">
        <v>447</v>
      </c>
      <c r="E5849" s="183" t="s">
        <v>11328</v>
      </c>
      <c r="F5849" s="182" t="s">
        <v>12294</v>
      </c>
      <c r="G5849" s="197">
        <f>'7. Vehicles and transport'!$S$26</f>
        <v>0</v>
      </c>
    </row>
    <row r="5850" spans="1:7" x14ac:dyDescent="0.3">
      <c r="A5850" s="181">
        <v>5849</v>
      </c>
      <c r="B5850" s="181" t="str">
        <f t="shared" si="115"/>
        <v>0-7.10bc-1</v>
      </c>
      <c r="C5850" s="182">
        <f>'1. General information'!$R$8</f>
        <v>0</v>
      </c>
      <c r="D5850" s="182" t="s">
        <v>447</v>
      </c>
      <c r="E5850" s="183" t="s">
        <v>11329</v>
      </c>
      <c r="F5850" s="182" t="s">
        <v>12295</v>
      </c>
      <c r="G5850" s="197">
        <f>'7. Vehicles and transport'!$J$27</f>
        <v>0</v>
      </c>
    </row>
    <row r="5851" spans="1:7" x14ac:dyDescent="0.3">
      <c r="A5851" s="181">
        <v>5850</v>
      </c>
      <c r="B5851" s="181" t="str">
        <f t="shared" si="115"/>
        <v>0-7.10bc-2</v>
      </c>
      <c r="C5851" s="182">
        <f>'1. General information'!$R$8</f>
        <v>0</v>
      </c>
      <c r="D5851" s="182" t="s">
        <v>447</v>
      </c>
      <c r="E5851" s="183" t="s">
        <v>11330</v>
      </c>
      <c r="F5851" s="182" t="s">
        <v>12296</v>
      </c>
      <c r="G5851" s="197">
        <f>'7. Vehicles and transport'!$K$27</f>
        <v>0</v>
      </c>
    </row>
    <row r="5852" spans="1:7" x14ac:dyDescent="0.3">
      <c r="A5852" s="181">
        <v>5851</v>
      </c>
      <c r="B5852" s="181" t="str">
        <f t="shared" si="115"/>
        <v>0-7.10bc-3</v>
      </c>
      <c r="C5852" s="182">
        <f>'1. General information'!$R$8</f>
        <v>0</v>
      </c>
      <c r="D5852" s="182" t="s">
        <v>447</v>
      </c>
      <c r="E5852" s="183" t="s">
        <v>11331</v>
      </c>
      <c r="F5852" s="182" t="s">
        <v>12297</v>
      </c>
      <c r="G5852" s="197">
        <f>'7. Vehicles and transport'!$L$27</f>
        <v>0</v>
      </c>
    </row>
    <row r="5853" spans="1:7" x14ac:dyDescent="0.3">
      <c r="A5853" s="181">
        <v>5852</v>
      </c>
      <c r="B5853" s="181" t="str">
        <f t="shared" si="115"/>
        <v>0-7.10bc-4</v>
      </c>
      <c r="C5853" s="182">
        <f>'1. General information'!$R$8</f>
        <v>0</v>
      </c>
      <c r="D5853" s="182" t="s">
        <v>447</v>
      </c>
      <c r="E5853" s="183" t="s">
        <v>11332</v>
      </c>
      <c r="F5853" s="182" t="s">
        <v>12298</v>
      </c>
      <c r="G5853" s="197">
        <f>'7. Vehicles and transport'!$M$27</f>
        <v>0</v>
      </c>
    </row>
    <row r="5854" spans="1:7" x14ac:dyDescent="0.3">
      <c r="A5854" s="181">
        <v>5853</v>
      </c>
      <c r="B5854" s="181" t="str">
        <f t="shared" si="115"/>
        <v>0-7.10bc-5</v>
      </c>
      <c r="C5854" s="182">
        <f>'1. General information'!$R$8</f>
        <v>0</v>
      </c>
      <c r="D5854" s="182" t="s">
        <v>447</v>
      </c>
      <c r="E5854" s="183" t="s">
        <v>11333</v>
      </c>
      <c r="F5854" s="182" t="s">
        <v>12299</v>
      </c>
      <c r="G5854" s="197">
        <f>'7. Vehicles and transport'!$N$27</f>
        <v>0</v>
      </c>
    </row>
    <row r="5855" spans="1:7" x14ac:dyDescent="0.3">
      <c r="A5855" s="181">
        <v>5854</v>
      </c>
      <c r="B5855" s="181" t="str">
        <f t="shared" si="115"/>
        <v>0-7.10bc-6</v>
      </c>
      <c r="C5855" s="182">
        <f>'1. General information'!$R$8</f>
        <v>0</v>
      </c>
      <c r="D5855" s="182" t="s">
        <v>447</v>
      </c>
      <c r="E5855" s="183" t="s">
        <v>11334</v>
      </c>
      <c r="F5855" s="182" t="s">
        <v>12300</v>
      </c>
      <c r="G5855" s="197">
        <f>'7. Vehicles and transport'!$O$27</f>
        <v>0</v>
      </c>
    </row>
    <row r="5856" spans="1:7" x14ac:dyDescent="0.3">
      <c r="A5856" s="181">
        <v>5855</v>
      </c>
      <c r="B5856" s="181" t="str">
        <f t="shared" si="115"/>
        <v>0-7.10bc-7</v>
      </c>
      <c r="C5856" s="182">
        <f>'1. General information'!$R$8</f>
        <v>0</v>
      </c>
      <c r="D5856" s="182" t="s">
        <v>447</v>
      </c>
      <c r="E5856" s="183" t="s">
        <v>11335</v>
      </c>
      <c r="F5856" s="182" t="s">
        <v>12301</v>
      </c>
      <c r="G5856" s="197">
        <f>'7. Vehicles and transport'!$P$27</f>
        <v>0</v>
      </c>
    </row>
    <row r="5857" spans="1:7" x14ac:dyDescent="0.3">
      <c r="A5857" s="181">
        <v>5856</v>
      </c>
      <c r="B5857" s="181" t="str">
        <f t="shared" si="115"/>
        <v>0-7.10bc-8</v>
      </c>
      <c r="C5857" s="182">
        <f>'1. General information'!$R$8</f>
        <v>0</v>
      </c>
      <c r="D5857" s="182" t="s">
        <v>447</v>
      </c>
      <c r="E5857" s="183" t="s">
        <v>11336</v>
      </c>
      <c r="F5857" s="182" t="s">
        <v>12302</v>
      </c>
      <c r="G5857" s="197">
        <f>'7. Vehicles and transport'!$Q$27</f>
        <v>0</v>
      </c>
    </row>
    <row r="5858" spans="1:7" x14ac:dyDescent="0.3">
      <c r="A5858" s="181">
        <v>5857</v>
      </c>
      <c r="B5858" s="181" t="str">
        <f t="shared" si="115"/>
        <v>0-7.10bc-9</v>
      </c>
      <c r="C5858" s="182">
        <f>'1. General information'!$R$8</f>
        <v>0</v>
      </c>
      <c r="D5858" s="182" t="s">
        <v>447</v>
      </c>
      <c r="E5858" s="183" t="s">
        <v>11337</v>
      </c>
      <c r="F5858" s="182" t="s">
        <v>12303</v>
      </c>
      <c r="G5858" s="197">
        <f>'7. Vehicles and transport'!$R$27</f>
        <v>0</v>
      </c>
    </row>
    <row r="5859" spans="1:7" x14ac:dyDescent="0.3">
      <c r="A5859" s="181">
        <v>5858</v>
      </c>
      <c r="B5859" s="181" t="str">
        <f t="shared" si="115"/>
        <v>0-7.10bc-10</v>
      </c>
      <c r="C5859" s="182">
        <f>'1. General information'!$R$8</f>
        <v>0</v>
      </c>
      <c r="D5859" s="182" t="s">
        <v>447</v>
      </c>
      <c r="E5859" s="183" t="s">
        <v>11338</v>
      </c>
      <c r="F5859" s="182" t="s">
        <v>12304</v>
      </c>
      <c r="G5859" s="197">
        <f>'7. Vehicles and transport'!$S$27</f>
        <v>0</v>
      </c>
    </row>
    <row r="5860" spans="1:7" x14ac:dyDescent="0.3">
      <c r="A5860" s="181">
        <v>5859</v>
      </c>
      <c r="B5860" s="181" t="str">
        <f t="shared" si="115"/>
        <v>0-7.10bd-1</v>
      </c>
      <c r="C5860" s="182">
        <f>'1. General information'!$R$8</f>
        <v>0</v>
      </c>
      <c r="D5860" s="182" t="s">
        <v>447</v>
      </c>
      <c r="E5860" s="183" t="s">
        <v>11339</v>
      </c>
      <c r="F5860" s="182" t="s">
        <v>12305</v>
      </c>
      <c r="G5860" s="197">
        <f>'7. Vehicles and transport'!$J$28</f>
        <v>0</v>
      </c>
    </row>
    <row r="5861" spans="1:7" x14ac:dyDescent="0.3">
      <c r="A5861" s="181">
        <v>5860</v>
      </c>
      <c r="B5861" s="181" t="str">
        <f t="shared" si="115"/>
        <v>0-7.10bd-2</v>
      </c>
      <c r="C5861" s="182">
        <f>'1. General information'!$R$8</f>
        <v>0</v>
      </c>
      <c r="D5861" s="182" t="s">
        <v>447</v>
      </c>
      <c r="E5861" s="183" t="s">
        <v>11340</v>
      </c>
      <c r="F5861" s="182" t="s">
        <v>12306</v>
      </c>
      <c r="G5861" s="197">
        <f>'7. Vehicles and transport'!$K$28</f>
        <v>0</v>
      </c>
    </row>
    <row r="5862" spans="1:7" x14ac:dyDescent="0.3">
      <c r="A5862" s="181">
        <v>5861</v>
      </c>
      <c r="B5862" s="181" t="str">
        <f t="shared" si="115"/>
        <v>0-7.10bd-3</v>
      </c>
      <c r="C5862" s="182">
        <f>'1. General information'!$R$8</f>
        <v>0</v>
      </c>
      <c r="D5862" s="182" t="s">
        <v>447</v>
      </c>
      <c r="E5862" s="183" t="s">
        <v>11341</v>
      </c>
      <c r="F5862" s="182" t="s">
        <v>12307</v>
      </c>
      <c r="G5862" s="197">
        <f>'7. Vehicles and transport'!$L$28</f>
        <v>0</v>
      </c>
    </row>
    <row r="5863" spans="1:7" x14ac:dyDescent="0.3">
      <c r="A5863" s="181">
        <v>5862</v>
      </c>
      <c r="B5863" s="181" t="str">
        <f t="shared" si="115"/>
        <v>0-7.10bd-4</v>
      </c>
      <c r="C5863" s="182">
        <f>'1. General information'!$R$8</f>
        <v>0</v>
      </c>
      <c r="D5863" s="182" t="s">
        <v>447</v>
      </c>
      <c r="E5863" s="183" t="s">
        <v>11342</v>
      </c>
      <c r="F5863" s="182" t="s">
        <v>12308</v>
      </c>
      <c r="G5863" s="197">
        <f>'7. Vehicles and transport'!$M$28</f>
        <v>0</v>
      </c>
    </row>
    <row r="5864" spans="1:7" x14ac:dyDescent="0.3">
      <c r="A5864" s="181">
        <v>5863</v>
      </c>
      <c r="B5864" s="181" t="str">
        <f t="shared" si="115"/>
        <v>0-7.10bd-5</v>
      </c>
      <c r="C5864" s="182">
        <f>'1. General information'!$R$8</f>
        <v>0</v>
      </c>
      <c r="D5864" s="182" t="s">
        <v>447</v>
      </c>
      <c r="E5864" s="183" t="s">
        <v>11343</v>
      </c>
      <c r="F5864" s="182" t="s">
        <v>12309</v>
      </c>
      <c r="G5864" s="197">
        <f>'7. Vehicles and transport'!$N$28</f>
        <v>0</v>
      </c>
    </row>
    <row r="5865" spans="1:7" x14ac:dyDescent="0.3">
      <c r="A5865" s="181">
        <v>5864</v>
      </c>
      <c r="B5865" s="181" t="str">
        <f t="shared" si="115"/>
        <v>0-7.10bd-6</v>
      </c>
      <c r="C5865" s="182">
        <f>'1. General information'!$R$8</f>
        <v>0</v>
      </c>
      <c r="D5865" s="182" t="s">
        <v>447</v>
      </c>
      <c r="E5865" s="183" t="s">
        <v>11344</v>
      </c>
      <c r="F5865" s="182" t="s">
        <v>12310</v>
      </c>
      <c r="G5865" s="197">
        <f>'7. Vehicles and transport'!$O$28</f>
        <v>0</v>
      </c>
    </row>
    <row r="5866" spans="1:7" x14ac:dyDescent="0.3">
      <c r="A5866" s="181">
        <v>5865</v>
      </c>
      <c r="B5866" s="181" t="str">
        <f t="shared" si="115"/>
        <v>0-7.10bd-7</v>
      </c>
      <c r="C5866" s="182">
        <f>'1. General information'!$R$8</f>
        <v>0</v>
      </c>
      <c r="D5866" s="182" t="s">
        <v>447</v>
      </c>
      <c r="E5866" s="183" t="s">
        <v>11345</v>
      </c>
      <c r="F5866" s="182" t="s">
        <v>12311</v>
      </c>
      <c r="G5866" s="197">
        <f>'7. Vehicles and transport'!$P$28</f>
        <v>0</v>
      </c>
    </row>
    <row r="5867" spans="1:7" x14ac:dyDescent="0.3">
      <c r="A5867" s="181">
        <v>5866</v>
      </c>
      <c r="B5867" s="181" t="str">
        <f t="shared" si="115"/>
        <v>0-7.10bd-8</v>
      </c>
      <c r="C5867" s="182">
        <f>'1. General information'!$R$8</f>
        <v>0</v>
      </c>
      <c r="D5867" s="182" t="s">
        <v>447</v>
      </c>
      <c r="E5867" s="183" t="s">
        <v>11346</v>
      </c>
      <c r="F5867" s="182" t="s">
        <v>12312</v>
      </c>
      <c r="G5867" s="197">
        <f>'7. Vehicles and transport'!$Q$28</f>
        <v>0</v>
      </c>
    </row>
    <row r="5868" spans="1:7" x14ac:dyDescent="0.3">
      <c r="A5868" s="181">
        <v>5867</v>
      </c>
      <c r="B5868" s="181" t="str">
        <f t="shared" si="115"/>
        <v>0-7.10bd-9</v>
      </c>
      <c r="C5868" s="182">
        <f>'1. General information'!$R$8</f>
        <v>0</v>
      </c>
      <c r="D5868" s="182" t="s">
        <v>447</v>
      </c>
      <c r="E5868" s="183" t="s">
        <v>11347</v>
      </c>
      <c r="F5868" s="182" t="s">
        <v>12313</v>
      </c>
      <c r="G5868" s="197">
        <f>'7. Vehicles and transport'!$R$28</f>
        <v>0</v>
      </c>
    </row>
    <row r="5869" spans="1:7" x14ac:dyDescent="0.3">
      <c r="A5869" s="181">
        <v>5868</v>
      </c>
      <c r="B5869" s="181" t="str">
        <f t="shared" si="115"/>
        <v>0-7.10bd-10</v>
      </c>
      <c r="C5869" s="182">
        <f>'1. General information'!$R$8</f>
        <v>0</v>
      </c>
      <c r="D5869" s="182" t="s">
        <v>447</v>
      </c>
      <c r="E5869" s="183" t="s">
        <v>11348</v>
      </c>
      <c r="F5869" s="182" t="s">
        <v>12314</v>
      </c>
      <c r="G5869" s="197">
        <f>'7. Vehicles and transport'!$S$28</f>
        <v>0</v>
      </c>
    </row>
    <row r="5870" spans="1:7" x14ac:dyDescent="0.3">
      <c r="A5870" s="181">
        <v>5869</v>
      </c>
      <c r="B5870" s="181" t="str">
        <f t="shared" si="115"/>
        <v>0-7.10be-1</v>
      </c>
      <c r="C5870" s="182">
        <f>'1. General information'!$R$8</f>
        <v>0</v>
      </c>
      <c r="D5870" s="182" t="s">
        <v>447</v>
      </c>
      <c r="E5870" s="183" t="s">
        <v>11349</v>
      </c>
      <c r="F5870" s="182" t="s">
        <v>12315</v>
      </c>
      <c r="G5870" s="197">
        <f>'7. Vehicles and transport'!$J$29</f>
        <v>0</v>
      </c>
    </row>
    <row r="5871" spans="1:7" x14ac:dyDescent="0.3">
      <c r="A5871" s="181">
        <v>5870</v>
      </c>
      <c r="B5871" s="181" t="str">
        <f t="shared" si="115"/>
        <v>0-7.10be-2</v>
      </c>
      <c r="C5871" s="182">
        <f>'1. General information'!$R$8</f>
        <v>0</v>
      </c>
      <c r="D5871" s="182" t="s">
        <v>447</v>
      </c>
      <c r="E5871" s="183" t="s">
        <v>11350</v>
      </c>
      <c r="F5871" s="182" t="s">
        <v>12316</v>
      </c>
      <c r="G5871" s="197">
        <f>'7. Vehicles and transport'!$K$29</f>
        <v>0</v>
      </c>
    </row>
    <row r="5872" spans="1:7" x14ac:dyDescent="0.3">
      <c r="A5872" s="181">
        <v>5871</v>
      </c>
      <c r="B5872" s="181" t="str">
        <f t="shared" si="115"/>
        <v>0-7.10be-3</v>
      </c>
      <c r="C5872" s="182">
        <f>'1. General information'!$R$8</f>
        <v>0</v>
      </c>
      <c r="D5872" s="182" t="s">
        <v>447</v>
      </c>
      <c r="E5872" s="183" t="s">
        <v>11351</v>
      </c>
      <c r="F5872" s="182" t="s">
        <v>12317</v>
      </c>
      <c r="G5872" s="197">
        <f>'7. Vehicles and transport'!$L$29</f>
        <v>0</v>
      </c>
    </row>
    <row r="5873" spans="1:7" x14ac:dyDescent="0.3">
      <c r="A5873" s="181">
        <v>5872</v>
      </c>
      <c r="B5873" s="181" t="str">
        <f t="shared" si="115"/>
        <v>0-7.10be-4</v>
      </c>
      <c r="C5873" s="182">
        <f>'1. General information'!$R$8</f>
        <v>0</v>
      </c>
      <c r="D5873" s="182" t="s">
        <v>447</v>
      </c>
      <c r="E5873" s="183" t="s">
        <v>11352</v>
      </c>
      <c r="F5873" s="182" t="s">
        <v>12318</v>
      </c>
      <c r="G5873" s="197">
        <f>'7. Vehicles and transport'!$M$29</f>
        <v>0</v>
      </c>
    </row>
    <row r="5874" spans="1:7" x14ac:dyDescent="0.3">
      <c r="A5874" s="181">
        <v>5873</v>
      </c>
      <c r="B5874" s="181" t="str">
        <f t="shared" si="115"/>
        <v>0-7.10be-5</v>
      </c>
      <c r="C5874" s="182">
        <f>'1. General information'!$R$8</f>
        <v>0</v>
      </c>
      <c r="D5874" s="182" t="s">
        <v>447</v>
      </c>
      <c r="E5874" s="183" t="s">
        <v>11353</v>
      </c>
      <c r="F5874" s="182" t="s">
        <v>12319</v>
      </c>
      <c r="G5874" s="197">
        <f>'7. Vehicles and transport'!$N$29</f>
        <v>0</v>
      </c>
    </row>
    <row r="5875" spans="1:7" x14ac:dyDescent="0.3">
      <c r="A5875" s="181">
        <v>5874</v>
      </c>
      <c r="B5875" s="181" t="str">
        <f t="shared" si="115"/>
        <v>0-7.10be-6</v>
      </c>
      <c r="C5875" s="182">
        <f>'1. General information'!$R$8</f>
        <v>0</v>
      </c>
      <c r="D5875" s="182" t="s">
        <v>447</v>
      </c>
      <c r="E5875" s="183" t="s">
        <v>11354</v>
      </c>
      <c r="F5875" s="182" t="s">
        <v>12320</v>
      </c>
      <c r="G5875" s="197">
        <f>'7. Vehicles and transport'!$O$29</f>
        <v>0</v>
      </c>
    </row>
    <row r="5876" spans="1:7" x14ac:dyDescent="0.3">
      <c r="A5876" s="181">
        <v>5875</v>
      </c>
      <c r="B5876" s="181" t="str">
        <f t="shared" si="115"/>
        <v>0-7.10be-7</v>
      </c>
      <c r="C5876" s="182">
        <f>'1. General information'!$R$8</f>
        <v>0</v>
      </c>
      <c r="D5876" s="182" t="s">
        <v>447</v>
      </c>
      <c r="E5876" s="183" t="s">
        <v>11355</v>
      </c>
      <c r="F5876" s="182" t="s">
        <v>12321</v>
      </c>
      <c r="G5876" s="197">
        <f>'7. Vehicles and transport'!$P$29</f>
        <v>0</v>
      </c>
    </row>
    <row r="5877" spans="1:7" x14ac:dyDescent="0.3">
      <c r="A5877" s="181">
        <v>5876</v>
      </c>
      <c r="B5877" s="181" t="str">
        <f t="shared" si="115"/>
        <v>0-7.10be-8</v>
      </c>
      <c r="C5877" s="182">
        <f>'1. General information'!$R$8</f>
        <v>0</v>
      </c>
      <c r="D5877" s="182" t="s">
        <v>447</v>
      </c>
      <c r="E5877" s="183" t="s">
        <v>11356</v>
      </c>
      <c r="F5877" s="182" t="s">
        <v>12322</v>
      </c>
      <c r="G5877" s="197">
        <f>'7. Vehicles and transport'!$Q$29</f>
        <v>0</v>
      </c>
    </row>
    <row r="5878" spans="1:7" x14ac:dyDescent="0.3">
      <c r="A5878" s="181">
        <v>5877</v>
      </c>
      <c r="B5878" s="181" t="str">
        <f t="shared" si="115"/>
        <v>0-7.10be-9</v>
      </c>
      <c r="C5878" s="182">
        <f>'1. General information'!$R$8</f>
        <v>0</v>
      </c>
      <c r="D5878" s="182" t="s">
        <v>447</v>
      </c>
      <c r="E5878" s="183" t="s">
        <v>11357</v>
      </c>
      <c r="F5878" s="182" t="s">
        <v>12323</v>
      </c>
      <c r="G5878" s="197">
        <f>'7. Vehicles and transport'!$R$29</f>
        <v>0</v>
      </c>
    </row>
    <row r="5879" spans="1:7" x14ac:dyDescent="0.3">
      <c r="A5879" s="181">
        <v>5878</v>
      </c>
      <c r="B5879" s="181" t="str">
        <f t="shared" si="115"/>
        <v>0-7.10be-10</v>
      </c>
      <c r="C5879" s="182">
        <f>'1. General information'!$R$8</f>
        <v>0</v>
      </c>
      <c r="D5879" s="182" t="s">
        <v>447</v>
      </c>
      <c r="E5879" s="183" t="s">
        <v>11358</v>
      </c>
      <c r="F5879" s="182" t="s">
        <v>12324</v>
      </c>
      <c r="G5879" s="197">
        <f>'7. Vehicles and transport'!$S$29</f>
        <v>0</v>
      </c>
    </row>
    <row r="5880" spans="1:7" x14ac:dyDescent="0.3">
      <c r="A5880" s="181">
        <v>5879</v>
      </c>
      <c r="B5880" s="181" t="str">
        <f t="shared" si="115"/>
        <v>0-7.10bf-1</v>
      </c>
      <c r="C5880" s="182">
        <f>'1. General information'!$R$8</f>
        <v>0</v>
      </c>
      <c r="D5880" s="182" t="s">
        <v>447</v>
      </c>
      <c r="E5880" s="183" t="s">
        <v>11359</v>
      </c>
      <c r="F5880" s="182" t="s">
        <v>12325</v>
      </c>
      <c r="G5880" s="197">
        <f>'7. Vehicles and transport'!$J$30</f>
        <v>0</v>
      </c>
    </row>
    <row r="5881" spans="1:7" x14ac:dyDescent="0.3">
      <c r="A5881" s="181">
        <v>5880</v>
      </c>
      <c r="B5881" s="181" t="str">
        <f t="shared" si="115"/>
        <v>0-7.10bf-2</v>
      </c>
      <c r="C5881" s="182">
        <f>'1. General information'!$R$8</f>
        <v>0</v>
      </c>
      <c r="D5881" s="182" t="s">
        <v>447</v>
      </c>
      <c r="E5881" s="183" t="s">
        <v>11360</v>
      </c>
      <c r="F5881" s="182" t="s">
        <v>12326</v>
      </c>
      <c r="G5881" s="197">
        <f>'7. Vehicles and transport'!$K$30</f>
        <v>0</v>
      </c>
    </row>
    <row r="5882" spans="1:7" x14ac:dyDescent="0.3">
      <c r="A5882" s="181">
        <v>5881</v>
      </c>
      <c r="B5882" s="181" t="str">
        <f t="shared" si="115"/>
        <v>0-7.10bf-3</v>
      </c>
      <c r="C5882" s="182">
        <f>'1. General information'!$R$8</f>
        <v>0</v>
      </c>
      <c r="D5882" s="182" t="s">
        <v>447</v>
      </c>
      <c r="E5882" s="183" t="s">
        <v>11361</v>
      </c>
      <c r="F5882" s="182" t="s">
        <v>12327</v>
      </c>
      <c r="G5882" s="197">
        <f>'7. Vehicles and transport'!$L$30</f>
        <v>0</v>
      </c>
    </row>
    <row r="5883" spans="1:7" x14ac:dyDescent="0.3">
      <c r="A5883" s="181">
        <v>5882</v>
      </c>
      <c r="B5883" s="181" t="str">
        <f t="shared" si="115"/>
        <v>0-7.10bf-4</v>
      </c>
      <c r="C5883" s="182">
        <f>'1. General information'!$R$8</f>
        <v>0</v>
      </c>
      <c r="D5883" s="182" t="s">
        <v>447</v>
      </c>
      <c r="E5883" s="183" t="s">
        <v>11362</v>
      </c>
      <c r="F5883" s="182" t="s">
        <v>12328</v>
      </c>
      <c r="G5883" s="197">
        <f>'7. Vehicles and transport'!$M$30</f>
        <v>0</v>
      </c>
    </row>
    <row r="5884" spans="1:7" x14ac:dyDescent="0.3">
      <c r="A5884" s="181">
        <v>5883</v>
      </c>
      <c r="B5884" s="181" t="str">
        <f t="shared" si="115"/>
        <v>0-7.10bf-5</v>
      </c>
      <c r="C5884" s="182">
        <f>'1. General information'!$R$8</f>
        <v>0</v>
      </c>
      <c r="D5884" s="182" t="s">
        <v>447</v>
      </c>
      <c r="E5884" s="183" t="s">
        <v>11363</v>
      </c>
      <c r="F5884" s="182" t="s">
        <v>12329</v>
      </c>
      <c r="G5884" s="197">
        <f>'7. Vehicles and transport'!$N$30</f>
        <v>0</v>
      </c>
    </row>
    <row r="5885" spans="1:7" x14ac:dyDescent="0.3">
      <c r="A5885" s="181">
        <v>5884</v>
      </c>
      <c r="B5885" s="181" t="str">
        <f t="shared" si="115"/>
        <v>0-7.10bf-6</v>
      </c>
      <c r="C5885" s="182">
        <f>'1. General information'!$R$8</f>
        <v>0</v>
      </c>
      <c r="D5885" s="182" t="s">
        <v>447</v>
      </c>
      <c r="E5885" s="183" t="s">
        <v>11364</v>
      </c>
      <c r="F5885" s="182" t="s">
        <v>12330</v>
      </c>
      <c r="G5885" s="197">
        <f>'7. Vehicles and transport'!$O$30</f>
        <v>0</v>
      </c>
    </row>
    <row r="5886" spans="1:7" x14ac:dyDescent="0.3">
      <c r="A5886" s="181">
        <v>5885</v>
      </c>
      <c r="B5886" s="181" t="str">
        <f t="shared" si="115"/>
        <v>0-7.10bf-7</v>
      </c>
      <c r="C5886" s="182">
        <f>'1. General information'!$R$8</f>
        <v>0</v>
      </c>
      <c r="D5886" s="182" t="s">
        <v>447</v>
      </c>
      <c r="E5886" s="183" t="s">
        <v>11365</v>
      </c>
      <c r="F5886" s="182" t="s">
        <v>12331</v>
      </c>
      <c r="G5886" s="197">
        <f>'7. Vehicles and transport'!$P$30</f>
        <v>0</v>
      </c>
    </row>
    <row r="5887" spans="1:7" x14ac:dyDescent="0.3">
      <c r="A5887" s="181">
        <v>5886</v>
      </c>
      <c r="B5887" s="181" t="str">
        <f t="shared" si="115"/>
        <v>0-7.10bf-8</v>
      </c>
      <c r="C5887" s="182">
        <f>'1. General information'!$R$8</f>
        <v>0</v>
      </c>
      <c r="D5887" s="182" t="s">
        <v>447</v>
      </c>
      <c r="E5887" s="183" t="s">
        <v>11366</v>
      </c>
      <c r="F5887" s="182" t="s">
        <v>12332</v>
      </c>
      <c r="G5887" s="197">
        <f>'7. Vehicles and transport'!$Q$30</f>
        <v>0</v>
      </c>
    </row>
    <row r="5888" spans="1:7" x14ac:dyDescent="0.3">
      <c r="A5888" s="181">
        <v>5887</v>
      </c>
      <c r="B5888" s="181" t="str">
        <f t="shared" si="115"/>
        <v>0-7.10bf-9</v>
      </c>
      <c r="C5888" s="182">
        <f>'1. General information'!$R$8</f>
        <v>0</v>
      </c>
      <c r="D5888" s="182" t="s">
        <v>447</v>
      </c>
      <c r="E5888" s="183" t="s">
        <v>11367</v>
      </c>
      <c r="F5888" s="182" t="s">
        <v>12333</v>
      </c>
      <c r="G5888" s="197">
        <f>'7. Vehicles and transport'!$R$30</f>
        <v>0</v>
      </c>
    </row>
    <row r="5889" spans="1:7" x14ac:dyDescent="0.3">
      <c r="A5889" s="181">
        <v>5888</v>
      </c>
      <c r="B5889" s="181" t="str">
        <f t="shared" si="115"/>
        <v>0-7.10bf-10</v>
      </c>
      <c r="C5889" s="182">
        <f>'1. General information'!$R$8</f>
        <v>0</v>
      </c>
      <c r="D5889" s="182" t="s">
        <v>447</v>
      </c>
      <c r="E5889" s="183" t="s">
        <v>11368</v>
      </c>
      <c r="F5889" s="182" t="s">
        <v>12334</v>
      </c>
      <c r="G5889" s="197">
        <f>'7. Vehicles and transport'!$S$30</f>
        <v>0</v>
      </c>
    </row>
    <row r="5890" spans="1:7" x14ac:dyDescent="0.3">
      <c r="A5890" s="181">
        <v>5889</v>
      </c>
      <c r="B5890" s="181" t="str">
        <f t="shared" si="115"/>
        <v>0-7.10bg-1</v>
      </c>
      <c r="C5890" s="182">
        <f>'1. General information'!$R$8</f>
        <v>0</v>
      </c>
      <c r="D5890" s="182" t="s">
        <v>447</v>
      </c>
      <c r="E5890" s="183" t="s">
        <v>11369</v>
      </c>
      <c r="F5890" s="182" t="s">
        <v>12335</v>
      </c>
      <c r="G5890" s="197">
        <f>'7. Vehicles and transport'!$J$31</f>
        <v>0</v>
      </c>
    </row>
    <row r="5891" spans="1:7" x14ac:dyDescent="0.3">
      <c r="A5891" s="181">
        <v>5890</v>
      </c>
      <c r="B5891" s="181" t="str">
        <f t="shared" si="115"/>
        <v>0-7.10bg-2</v>
      </c>
      <c r="C5891" s="182">
        <f>'1. General information'!$R$8</f>
        <v>0</v>
      </c>
      <c r="D5891" s="182" t="s">
        <v>447</v>
      </c>
      <c r="E5891" s="183" t="s">
        <v>11370</v>
      </c>
      <c r="F5891" s="182" t="s">
        <v>12336</v>
      </c>
      <c r="G5891" s="197">
        <f>'7. Vehicles and transport'!$K$31</f>
        <v>0</v>
      </c>
    </row>
    <row r="5892" spans="1:7" x14ac:dyDescent="0.3">
      <c r="A5892" s="181">
        <v>5891</v>
      </c>
      <c r="B5892" s="181" t="str">
        <f t="shared" si="115"/>
        <v>0-7.10bg-3</v>
      </c>
      <c r="C5892" s="182">
        <f>'1. General information'!$R$8</f>
        <v>0</v>
      </c>
      <c r="D5892" s="182" t="s">
        <v>447</v>
      </c>
      <c r="E5892" s="183" t="s">
        <v>11371</v>
      </c>
      <c r="F5892" s="182" t="s">
        <v>12337</v>
      </c>
      <c r="G5892" s="197">
        <f>'7. Vehicles and transport'!$L$31</f>
        <v>0</v>
      </c>
    </row>
    <row r="5893" spans="1:7" x14ac:dyDescent="0.3">
      <c r="A5893" s="181">
        <v>5892</v>
      </c>
      <c r="B5893" s="181" t="str">
        <f t="shared" si="115"/>
        <v>0-7.10bg-4</v>
      </c>
      <c r="C5893" s="182">
        <f>'1. General information'!$R$8</f>
        <v>0</v>
      </c>
      <c r="D5893" s="182" t="s">
        <v>447</v>
      </c>
      <c r="E5893" s="183" t="s">
        <v>11372</v>
      </c>
      <c r="F5893" s="182" t="s">
        <v>12338</v>
      </c>
      <c r="G5893" s="197">
        <f>'7. Vehicles and transport'!$M$31</f>
        <v>0</v>
      </c>
    </row>
    <row r="5894" spans="1:7" x14ac:dyDescent="0.3">
      <c r="A5894" s="181">
        <v>5893</v>
      </c>
      <c r="B5894" s="181" t="str">
        <f t="shared" si="115"/>
        <v>0-7.10bg-5</v>
      </c>
      <c r="C5894" s="182">
        <f>'1. General information'!$R$8</f>
        <v>0</v>
      </c>
      <c r="D5894" s="182" t="s">
        <v>447</v>
      </c>
      <c r="E5894" s="183" t="s">
        <v>11373</v>
      </c>
      <c r="F5894" s="182" t="s">
        <v>12339</v>
      </c>
      <c r="G5894" s="197">
        <f>'7. Vehicles and transport'!$N$31</f>
        <v>0</v>
      </c>
    </row>
    <row r="5895" spans="1:7" x14ac:dyDescent="0.3">
      <c r="A5895" s="181">
        <v>5894</v>
      </c>
      <c r="B5895" s="181" t="str">
        <f t="shared" si="115"/>
        <v>0-7.10bg-6</v>
      </c>
      <c r="C5895" s="182">
        <f>'1. General information'!$R$8</f>
        <v>0</v>
      </c>
      <c r="D5895" s="182" t="s">
        <v>447</v>
      </c>
      <c r="E5895" s="183" t="s">
        <v>11374</v>
      </c>
      <c r="F5895" s="182" t="s">
        <v>12340</v>
      </c>
      <c r="G5895" s="197">
        <f>'7. Vehicles and transport'!$O$31</f>
        <v>0</v>
      </c>
    </row>
    <row r="5896" spans="1:7" x14ac:dyDescent="0.3">
      <c r="A5896" s="181">
        <v>5895</v>
      </c>
      <c r="B5896" s="181" t="str">
        <f t="shared" si="115"/>
        <v>0-7.10bg-7</v>
      </c>
      <c r="C5896" s="182">
        <f>'1. General information'!$R$8</f>
        <v>0</v>
      </c>
      <c r="D5896" s="182" t="s">
        <v>447</v>
      </c>
      <c r="E5896" s="183" t="s">
        <v>11375</v>
      </c>
      <c r="F5896" s="182" t="s">
        <v>12341</v>
      </c>
      <c r="G5896" s="197">
        <f>'7. Vehicles and transport'!$P$31</f>
        <v>0</v>
      </c>
    </row>
    <row r="5897" spans="1:7" x14ac:dyDescent="0.3">
      <c r="A5897" s="181">
        <v>5896</v>
      </c>
      <c r="B5897" s="181" t="str">
        <f t="shared" si="115"/>
        <v>0-7.10bg-8</v>
      </c>
      <c r="C5897" s="182">
        <f>'1. General information'!$R$8</f>
        <v>0</v>
      </c>
      <c r="D5897" s="182" t="s">
        <v>447</v>
      </c>
      <c r="E5897" s="183" t="s">
        <v>11376</v>
      </c>
      <c r="F5897" s="182" t="s">
        <v>12342</v>
      </c>
      <c r="G5897" s="197">
        <f>'7. Vehicles and transport'!$Q$31</f>
        <v>0</v>
      </c>
    </row>
    <row r="5898" spans="1:7" x14ac:dyDescent="0.3">
      <c r="A5898" s="181">
        <v>5897</v>
      </c>
      <c r="B5898" s="181" t="str">
        <f t="shared" si="115"/>
        <v>0-7.10bg-9</v>
      </c>
      <c r="C5898" s="182">
        <f>'1. General information'!$R$8</f>
        <v>0</v>
      </c>
      <c r="D5898" s="182" t="s">
        <v>447</v>
      </c>
      <c r="E5898" s="183" t="s">
        <v>11377</v>
      </c>
      <c r="F5898" s="182" t="s">
        <v>12343</v>
      </c>
      <c r="G5898" s="197">
        <f>'7. Vehicles and transport'!$R$31</f>
        <v>0</v>
      </c>
    </row>
    <row r="5899" spans="1:7" x14ac:dyDescent="0.3">
      <c r="A5899" s="181">
        <v>5898</v>
      </c>
      <c r="B5899" s="181" t="str">
        <f t="shared" ref="B5899:B5962" si="116">CONCATENATE(LEFT(C5899,2),"-",E5899)</f>
        <v>0-7.10bg-10</v>
      </c>
      <c r="C5899" s="182">
        <f>'1. General information'!$R$8</f>
        <v>0</v>
      </c>
      <c r="D5899" s="182" t="s">
        <v>447</v>
      </c>
      <c r="E5899" s="183" t="s">
        <v>11378</v>
      </c>
      <c r="F5899" s="182" t="s">
        <v>12344</v>
      </c>
      <c r="G5899" s="197">
        <f>'7. Vehicles and transport'!$S$31</f>
        <v>0</v>
      </c>
    </row>
    <row r="5900" spans="1:7" x14ac:dyDescent="0.3">
      <c r="A5900" s="181">
        <v>5899</v>
      </c>
      <c r="B5900" s="181" t="str">
        <f t="shared" si="116"/>
        <v>0-7.10bh-1</v>
      </c>
      <c r="C5900" s="182">
        <f>'1. General information'!$R$8</f>
        <v>0</v>
      </c>
      <c r="D5900" s="182" t="s">
        <v>447</v>
      </c>
      <c r="E5900" s="183" t="s">
        <v>11379</v>
      </c>
      <c r="F5900" s="182" t="s">
        <v>12345</v>
      </c>
      <c r="G5900" s="197">
        <f>'7. Vehicles and transport'!$J$32</f>
        <v>0</v>
      </c>
    </row>
    <row r="5901" spans="1:7" x14ac:dyDescent="0.3">
      <c r="A5901" s="181">
        <v>5900</v>
      </c>
      <c r="B5901" s="181" t="str">
        <f t="shared" si="116"/>
        <v>0-7.10bh-2</v>
      </c>
      <c r="C5901" s="182">
        <f>'1. General information'!$R$8</f>
        <v>0</v>
      </c>
      <c r="D5901" s="182" t="s">
        <v>447</v>
      </c>
      <c r="E5901" s="183" t="s">
        <v>11380</v>
      </c>
      <c r="F5901" s="182" t="s">
        <v>12346</v>
      </c>
      <c r="G5901" s="197">
        <f>'7. Vehicles and transport'!$K$32</f>
        <v>0</v>
      </c>
    </row>
    <row r="5902" spans="1:7" x14ac:dyDescent="0.3">
      <c r="A5902" s="181">
        <v>5901</v>
      </c>
      <c r="B5902" s="181" t="str">
        <f t="shared" si="116"/>
        <v>0-7.10bh-3</v>
      </c>
      <c r="C5902" s="182">
        <f>'1. General information'!$R$8</f>
        <v>0</v>
      </c>
      <c r="D5902" s="182" t="s">
        <v>447</v>
      </c>
      <c r="E5902" s="183" t="s">
        <v>11381</v>
      </c>
      <c r="F5902" s="182" t="s">
        <v>12347</v>
      </c>
      <c r="G5902" s="197">
        <f>'7. Vehicles and transport'!$L$32</f>
        <v>0</v>
      </c>
    </row>
    <row r="5903" spans="1:7" x14ac:dyDescent="0.3">
      <c r="A5903" s="181">
        <v>5902</v>
      </c>
      <c r="B5903" s="181" t="str">
        <f t="shared" si="116"/>
        <v>0-7.10bh-4</v>
      </c>
      <c r="C5903" s="182">
        <f>'1. General information'!$R$8</f>
        <v>0</v>
      </c>
      <c r="D5903" s="182" t="s">
        <v>447</v>
      </c>
      <c r="E5903" s="183" t="s">
        <v>11382</v>
      </c>
      <c r="F5903" s="182" t="s">
        <v>12348</v>
      </c>
      <c r="G5903" s="197">
        <f>'7. Vehicles and transport'!$M$32</f>
        <v>0</v>
      </c>
    </row>
    <row r="5904" spans="1:7" x14ac:dyDescent="0.3">
      <c r="A5904" s="181">
        <v>5903</v>
      </c>
      <c r="B5904" s="181" t="str">
        <f t="shared" si="116"/>
        <v>0-7.10bh-5</v>
      </c>
      <c r="C5904" s="182">
        <f>'1. General information'!$R$8</f>
        <v>0</v>
      </c>
      <c r="D5904" s="182" t="s">
        <v>447</v>
      </c>
      <c r="E5904" s="183" t="s">
        <v>11383</v>
      </c>
      <c r="F5904" s="182" t="s">
        <v>12349</v>
      </c>
      <c r="G5904" s="197">
        <f>'7. Vehicles and transport'!$N$32</f>
        <v>0</v>
      </c>
    </row>
    <row r="5905" spans="1:7" x14ac:dyDescent="0.3">
      <c r="A5905" s="181">
        <v>5904</v>
      </c>
      <c r="B5905" s="181" t="str">
        <f t="shared" si="116"/>
        <v>0-7.10bh-6</v>
      </c>
      <c r="C5905" s="182">
        <f>'1. General information'!$R$8</f>
        <v>0</v>
      </c>
      <c r="D5905" s="182" t="s">
        <v>447</v>
      </c>
      <c r="E5905" s="183" t="s">
        <v>11384</v>
      </c>
      <c r="F5905" s="182" t="s">
        <v>12350</v>
      </c>
      <c r="G5905" s="197">
        <f>'7. Vehicles and transport'!$O$32</f>
        <v>0</v>
      </c>
    </row>
    <row r="5906" spans="1:7" x14ac:dyDescent="0.3">
      <c r="A5906" s="181">
        <v>5905</v>
      </c>
      <c r="B5906" s="181" t="str">
        <f t="shared" si="116"/>
        <v>0-7.10bh-7</v>
      </c>
      <c r="C5906" s="182">
        <f>'1. General information'!$R$8</f>
        <v>0</v>
      </c>
      <c r="D5906" s="182" t="s">
        <v>447</v>
      </c>
      <c r="E5906" s="183" t="s">
        <v>11385</v>
      </c>
      <c r="F5906" s="182" t="s">
        <v>12351</v>
      </c>
      <c r="G5906" s="197">
        <f>'7. Vehicles and transport'!$P$32</f>
        <v>0</v>
      </c>
    </row>
    <row r="5907" spans="1:7" x14ac:dyDescent="0.3">
      <c r="A5907" s="181">
        <v>5906</v>
      </c>
      <c r="B5907" s="181" t="str">
        <f t="shared" si="116"/>
        <v>0-7.10bh-8</v>
      </c>
      <c r="C5907" s="182">
        <f>'1. General information'!$R$8</f>
        <v>0</v>
      </c>
      <c r="D5907" s="182" t="s">
        <v>447</v>
      </c>
      <c r="E5907" s="183" t="s">
        <v>11386</v>
      </c>
      <c r="F5907" s="182" t="s">
        <v>12352</v>
      </c>
      <c r="G5907" s="197">
        <f>'7. Vehicles and transport'!$Q$32</f>
        <v>0</v>
      </c>
    </row>
    <row r="5908" spans="1:7" x14ac:dyDescent="0.3">
      <c r="A5908" s="181">
        <v>5907</v>
      </c>
      <c r="B5908" s="181" t="str">
        <f t="shared" si="116"/>
        <v>0-7.10bh-9</v>
      </c>
      <c r="C5908" s="182">
        <f>'1. General information'!$R$8</f>
        <v>0</v>
      </c>
      <c r="D5908" s="182" t="s">
        <v>447</v>
      </c>
      <c r="E5908" s="183" t="s">
        <v>11387</v>
      </c>
      <c r="F5908" s="182" t="s">
        <v>12353</v>
      </c>
      <c r="G5908" s="197">
        <f>'7. Vehicles and transport'!$R$32</f>
        <v>0</v>
      </c>
    </row>
    <row r="5909" spans="1:7" x14ac:dyDescent="0.3">
      <c r="A5909" s="181">
        <v>5908</v>
      </c>
      <c r="B5909" s="181" t="str">
        <f t="shared" si="116"/>
        <v>0-7.10bh-10</v>
      </c>
      <c r="C5909" s="182">
        <f>'1. General information'!$R$8</f>
        <v>0</v>
      </c>
      <c r="D5909" s="182" t="s">
        <v>447</v>
      </c>
      <c r="E5909" s="183" t="s">
        <v>11388</v>
      </c>
      <c r="F5909" s="182" t="s">
        <v>12354</v>
      </c>
      <c r="G5909" s="197">
        <f>'7. Vehicles and transport'!$S$32</f>
        <v>0</v>
      </c>
    </row>
    <row r="5910" spans="1:7" x14ac:dyDescent="0.3">
      <c r="A5910" s="181">
        <v>5909</v>
      </c>
      <c r="B5910" s="181" t="str">
        <f t="shared" si="116"/>
        <v>0-7.10bi-1</v>
      </c>
      <c r="C5910" s="182">
        <f>'1. General information'!$R$8</f>
        <v>0</v>
      </c>
      <c r="D5910" s="182" t="s">
        <v>447</v>
      </c>
      <c r="E5910" s="183" t="s">
        <v>11389</v>
      </c>
      <c r="F5910" s="182" t="s">
        <v>12355</v>
      </c>
      <c r="G5910" s="197">
        <f>'7. Vehicles and transport'!$J$33</f>
        <v>0</v>
      </c>
    </row>
    <row r="5911" spans="1:7" x14ac:dyDescent="0.3">
      <c r="A5911" s="181">
        <v>5910</v>
      </c>
      <c r="B5911" s="181" t="str">
        <f t="shared" si="116"/>
        <v>0-7.10bi-2</v>
      </c>
      <c r="C5911" s="182">
        <f>'1. General information'!$R$8</f>
        <v>0</v>
      </c>
      <c r="D5911" s="182" t="s">
        <v>447</v>
      </c>
      <c r="E5911" s="183" t="s">
        <v>11390</v>
      </c>
      <c r="F5911" s="182" t="s">
        <v>12356</v>
      </c>
      <c r="G5911" s="197">
        <f>'7. Vehicles and transport'!$K$33</f>
        <v>0</v>
      </c>
    </row>
    <row r="5912" spans="1:7" x14ac:dyDescent="0.3">
      <c r="A5912" s="181">
        <v>5911</v>
      </c>
      <c r="B5912" s="181" t="str">
        <f t="shared" si="116"/>
        <v>0-7.10bi-3</v>
      </c>
      <c r="C5912" s="182">
        <f>'1. General information'!$R$8</f>
        <v>0</v>
      </c>
      <c r="D5912" s="182" t="s">
        <v>447</v>
      </c>
      <c r="E5912" s="183" t="s">
        <v>11391</v>
      </c>
      <c r="F5912" s="182" t="s">
        <v>12357</v>
      </c>
      <c r="G5912" s="197">
        <f>'7. Vehicles and transport'!$L$33</f>
        <v>0</v>
      </c>
    </row>
    <row r="5913" spans="1:7" x14ac:dyDescent="0.3">
      <c r="A5913" s="181">
        <v>5912</v>
      </c>
      <c r="B5913" s="181" t="str">
        <f t="shared" si="116"/>
        <v>0-7.10bi-4</v>
      </c>
      <c r="C5913" s="182">
        <f>'1. General information'!$R$8</f>
        <v>0</v>
      </c>
      <c r="D5913" s="182" t="s">
        <v>447</v>
      </c>
      <c r="E5913" s="183" t="s">
        <v>11392</v>
      </c>
      <c r="F5913" s="182" t="s">
        <v>12358</v>
      </c>
      <c r="G5913" s="197">
        <f>'7. Vehicles and transport'!$M$33</f>
        <v>0</v>
      </c>
    </row>
    <row r="5914" spans="1:7" x14ac:dyDescent="0.3">
      <c r="A5914" s="181">
        <v>5913</v>
      </c>
      <c r="B5914" s="181" t="str">
        <f t="shared" si="116"/>
        <v>0-7.10bi-5</v>
      </c>
      <c r="C5914" s="182">
        <f>'1. General information'!$R$8</f>
        <v>0</v>
      </c>
      <c r="D5914" s="182" t="s">
        <v>447</v>
      </c>
      <c r="E5914" s="183" t="s">
        <v>11393</v>
      </c>
      <c r="F5914" s="182" t="s">
        <v>12359</v>
      </c>
      <c r="G5914" s="197">
        <f>'7. Vehicles and transport'!$N$33</f>
        <v>0</v>
      </c>
    </row>
    <row r="5915" spans="1:7" x14ac:dyDescent="0.3">
      <c r="A5915" s="181">
        <v>5914</v>
      </c>
      <c r="B5915" s="181" t="str">
        <f t="shared" si="116"/>
        <v>0-7.10bi-6</v>
      </c>
      <c r="C5915" s="182">
        <f>'1. General information'!$R$8</f>
        <v>0</v>
      </c>
      <c r="D5915" s="182" t="s">
        <v>447</v>
      </c>
      <c r="E5915" s="183" t="s">
        <v>11394</v>
      </c>
      <c r="F5915" s="182" t="s">
        <v>12360</v>
      </c>
      <c r="G5915" s="197">
        <f>'7. Vehicles and transport'!$O$33</f>
        <v>0</v>
      </c>
    </row>
    <row r="5916" spans="1:7" x14ac:dyDescent="0.3">
      <c r="A5916" s="181">
        <v>5915</v>
      </c>
      <c r="B5916" s="181" t="str">
        <f t="shared" si="116"/>
        <v>0-7.10bi-7</v>
      </c>
      <c r="C5916" s="182">
        <f>'1. General information'!$R$8</f>
        <v>0</v>
      </c>
      <c r="D5916" s="182" t="s">
        <v>447</v>
      </c>
      <c r="E5916" s="183" t="s">
        <v>11395</v>
      </c>
      <c r="F5916" s="182" t="s">
        <v>12361</v>
      </c>
      <c r="G5916" s="197">
        <f>'7. Vehicles and transport'!$P$33</f>
        <v>0</v>
      </c>
    </row>
    <row r="5917" spans="1:7" x14ac:dyDescent="0.3">
      <c r="A5917" s="181">
        <v>5916</v>
      </c>
      <c r="B5917" s="181" t="str">
        <f t="shared" si="116"/>
        <v>0-7.10bi-8</v>
      </c>
      <c r="C5917" s="182">
        <f>'1. General information'!$R$8</f>
        <v>0</v>
      </c>
      <c r="D5917" s="182" t="s">
        <v>447</v>
      </c>
      <c r="E5917" s="183" t="s">
        <v>11396</v>
      </c>
      <c r="F5917" s="182" t="s">
        <v>12362</v>
      </c>
      <c r="G5917" s="197">
        <f>'7. Vehicles and transport'!$Q$33</f>
        <v>0</v>
      </c>
    </row>
    <row r="5918" spans="1:7" x14ac:dyDescent="0.3">
      <c r="A5918" s="181">
        <v>5917</v>
      </c>
      <c r="B5918" s="181" t="str">
        <f t="shared" si="116"/>
        <v>0-7.10bi-9</v>
      </c>
      <c r="C5918" s="182">
        <f>'1. General information'!$R$8</f>
        <v>0</v>
      </c>
      <c r="D5918" s="182" t="s">
        <v>447</v>
      </c>
      <c r="E5918" s="183" t="s">
        <v>11397</v>
      </c>
      <c r="F5918" s="182" t="s">
        <v>12363</v>
      </c>
      <c r="G5918" s="197">
        <f>'7. Vehicles and transport'!$R$33</f>
        <v>0</v>
      </c>
    </row>
    <row r="5919" spans="1:7" x14ac:dyDescent="0.3">
      <c r="A5919" s="181">
        <v>5918</v>
      </c>
      <c r="B5919" s="181" t="str">
        <f t="shared" si="116"/>
        <v>0-7.10bi-10</v>
      </c>
      <c r="C5919" s="182">
        <f>'1. General information'!$R$8</f>
        <v>0</v>
      </c>
      <c r="D5919" s="182" t="s">
        <v>447</v>
      </c>
      <c r="E5919" s="183" t="s">
        <v>11398</v>
      </c>
      <c r="F5919" s="182" t="s">
        <v>12364</v>
      </c>
      <c r="G5919" s="197">
        <f>'7. Vehicles and transport'!$S$33</f>
        <v>0</v>
      </c>
    </row>
    <row r="5920" spans="1:7" x14ac:dyDescent="0.3">
      <c r="A5920" s="181">
        <v>5919</v>
      </c>
      <c r="B5920" s="181" t="str">
        <f t="shared" si="116"/>
        <v>0-7.10bj-1</v>
      </c>
      <c r="C5920" s="182">
        <f>'1. General information'!$R$8</f>
        <v>0</v>
      </c>
      <c r="D5920" s="182" t="s">
        <v>447</v>
      </c>
      <c r="E5920" s="183" t="s">
        <v>11399</v>
      </c>
      <c r="F5920" s="182" t="s">
        <v>12365</v>
      </c>
      <c r="G5920" s="197">
        <f>'7. Vehicles and transport'!$J$34</f>
        <v>0</v>
      </c>
    </row>
    <row r="5921" spans="1:7" x14ac:dyDescent="0.3">
      <c r="A5921" s="181">
        <v>5920</v>
      </c>
      <c r="B5921" s="181" t="str">
        <f t="shared" si="116"/>
        <v>0-7.10bj-2</v>
      </c>
      <c r="C5921" s="182">
        <f>'1. General information'!$R$8</f>
        <v>0</v>
      </c>
      <c r="D5921" s="182" t="s">
        <v>447</v>
      </c>
      <c r="E5921" s="183" t="s">
        <v>11400</v>
      </c>
      <c r="F5921" s="182" t="s">
        <v>12366</v>
      </c>
      <c r="G5921" s="197">
        <f>'7. Vehicles and transport'!$K$34</f>
        <v>0</v>
      </c>
    </row>
    <row r="5922" spans="1:7" x14ac:dyDescent="0.3">
      <c r="A5922" s="181">
        <v>5921</v>
      </c>
      <c r="B5922" s="181" t="str">
        <f t="shared" si="116"/>
        <v>0-7.10bj-3</v>
      </c>
      <c r="C5922" s="182">
        <f>'1. General information'!$R$8</f>
        <v>0</v>
      </c>
      <c r="D5922" s="182" t="s">
        <v>447</v>
      </c>
      <c r="E5922" s="183" t="s">
        <v>11401</v>
      </c>
      <c r="F5922" s="182" t="s">
        <v>12367</v>
      </c>
      <c r="G5922" s="197">
        <f>'7. Vehicles and transport'!$L$34</f>
        <v>0</v>
      </c>
    </row>
    <row r="5923" spans="1:7" x14ac:dyDescent="0.3">
      <c r="A5923" s="181">
        <v>5922</v>
      </c>
      <c r="B5923" s="181" t="str">
        <f t="shared" si="116"/>
        <v>0-7.10bj-4</v>
      </c>
      <c r="C5923" s="182">
        <f>'1. General information'!$R$8</f>
        <v>0</v>
      </c>
      <c r="D5923" s="182" t="s">
        <v>447</v>
      </c>
      <c r="E5923" s="183" t="s">
        <v>11402</v>
      </c>
      <c r="F5923" s="182" t="s">
        <v>12368</v>
      </c>
      <c r="G5923" s="197">
        <f>'7. Vehicles and transport'!$M$34</f>
        <v>0</v>
      </c>
    </row>
    <row r="5924" spans="1:7" x14ac:dyDescent="0.3">
      <c r="A5924" s="181">
        <v>5923</v>
      </c>
      <c r="B5924" s="181" t="str">
        <f t="shared" si="116"/>
        <v>0-7.10bj-5</v>
      </c>
      <c r="C5924" s="182">
        <f>'1. General information'!$R$8</f>
        <v>0</v>
      </c>
      <c r="D5924" s="182" t="s">
        <v>447</v>
      </c>
      <c r="E5924" s="183" t="s">
        <v>11403</v>
      </c>
      <c r="F5924" s="182" t="s">
        <v>12369</v>
      </c>
      <c r="G5924" s="197">
        <f>'7. Vehicles and transport'!$N$34</f>
        <v>0</v>
      </c>
    </row>
    <row r="5925" spans="1:7" x14ac:dyDescent="0.3">
      <c r="A5925" s="181">
        <v>5924</v>
      </c>
      <c r="B5925" s="181" t="str">
        <f t="shared" si="116"/>
        <v>0-7.10bj-6</v>
      </c>
      <c r="C5925" s="182">
        <f>'1. General information'!$R$8</f>
        <v>0</v>
      </c>
      <c r="D5925" s="182" t="s">
        <v>447</v>
      </c>
      <c r="E5925" s="183" t="s">
        <v>11404</v>
      </c>
      <c r="F5925" s="182" t="s">
        <v>12370</v>
      </c>
      <c r="G5925" s="197">
        <f>'7. Vehicles and transport'!$O$34</f>
        <v>0</v>
      </c>
    </row>
    <row r="5926" spans="1:7" x14ac:dyDescent="0.3">
      <c r="A5926" s="181">
        <v>5925</v>
      </c>
      <c r="B5926" s="181" t="str">
        <f t="shared" si="116"/>
        <v>0-7.10bj-7</v>
      </c>
      <c r="C5926" s="182">
        <f>'1. General information'!$R$8</f>
        <v>0</v>
      </c>
      <c r="D5926" s="182" t="s">
        <v>447</v>
      </c>
      <c r="E5926" s="183" t="s">
        <v>11405</v>
      </c>
      <c r="F5926" s="182" t="s">
        <v>12371</v>
      </c>
      <c r="G5926" s="197">
        <f>'7. Vehicles and transport'!$P$34</f>
        <v>0</v>
      </c>
    </row>
    <row r="5927" spans="1:7" x14ac:dyDescent="0.3">
      <c r="A5927" s="181">
        <v>5926</v>
      </c>
      <c r="B5927" s="181" t="str">
        <f t="shared" si="116"/>
        <v>0-7.10bj-8</v>
      </c>
      <c r="C5927" s="182">
        <f>'1. General information'!$R$8</f>
        <v>0</v>
      </c>
      <c r="D5927" s="182" t="s">
        <v>447</v>
      </c>
      <c r="E5927" s="183" t="s">
        <v>11406</v>
      </c>
      <c r="F5927" s="182" t="s">
        <v>12372</v>
      </c>
      <c r="G5927" s="197">
        <f>'7. Vehicles and transport'!$Q$34</f>
        <v>0</v>
      </c>
    </row>
    <row r="5928" spans="1:7" x14ac:dyDescent="0.3">
      <c r="A5928" s="181">
        <v>5927</v>
      </c>
      <c r="B5928" s="181" t="str">
        <f t="shared" si="116"/>
        <v>0-7.10bj-9</v>
      </c>
      <c r="C5928" s="182">
        <f>'1. General information'!$R$8</f>
        <v>0</v>
      </c>
      <c r="D5928" s="182" t="s">
        <v>447</v>
      </c>
      <c r="E5928" s="183" t="s">
        <v>11407</v>
      </c>
      <c r="F5928" s="182" t="s">
        <v>12373</v>
      </c>
      <c r="G5928" s="197">
        <f>'7. Vehicles and transport'!$R$34</f>
        <v>0</v>
      </c>
    </row>
    <row r="5929" spans="1:7" x14ac:dyDescent="0.3">
      <c r="A5929" s="181">
        <v>5928</v>
      </c>
      <c r="B5929" s="181" t="str">
        <f t="shared" si="116"/>
        <v>0-7.10bj-10</v>
      </c>
      <c r="C5929" s="182">
        <f>'1. General information'!$R$8</f>
        <v>0</v>
      </c>
      <c r="D5929" s="182" t="s">
        <v>447</v>
      </c>
      <c r="E5929" s="183" t="s">
        <v>11408</v>
      </c>
      <c r="F5929" s="182" t="s">
        <v>12374</v>
      </c>
      <c r="G5929" s="197">
        <f>'7. Vehicles and transport'!$S$34</f>
        <v>0</v>
      </c>
    </row>
    <row r="5930" spans="1:7" x14ac:dyDescent="0.3">
      <c r="A5930" s="181">
        <v>5929</v>
      </c>
      <c r="B5930" s="181" t="str">
        <f t="shared" si="116"/>
        <v>0-7.10bn</v>
      </c>
      <c r="C5930" s="182">
        <f>'1. General information'!$R$8</f>
        <v>0</v>
      </c>
      <c r="D5930" s="182" t="s">
        <v>447</v>
      </c>
      <c r="E5930" s="183" t="s">
        <v>11409</v>
      </c>
      <c r="F5930" s="182" t="s">
        <v>11410</v>
      </c>
      <c r="G5930" s="184" t="str">
        <f>'7. Vehicles and transport'!I34</f>
        <v>Specify here</v>
      </c>
    </row>
    <row r="5931" spans="1:7" x14ac:dyDescent="0.3">
      <c r="A5931" s="181">
        <v>5930</v>
      </c>
      <c r="B5931" s="181" t="str">
        <f t="shared" si="116"/>
        <v>0-7.11-a</v>
      </c>
      <c r="C5931" s="182">
        <f>'1. General information'!$R$8</f>
        <v>0</v>
      </c>
      <c r="D5931" s="182" t="s">
        <v>447</v>
      </c>
      <c r="E5931" s="183" t="s">
        <v>12478</v>
      </c>
      <c r="F5931" s="182" t="s">
        <v>12394</v>
      </c>
      <c r="G5931" s="186">
        <f>'7. Vehicles and transport'!$J$40</f>
        <v>0</v>
      </c>
    </row>
    <row r="5932" spans="1:7" x14ac:dyDescent="0.3">
      <c r="A5932" s="181">
        <v>5931</v>
      </c>
      <c r="B5932" s="181" t="str">
        <f t="shared" si="116"/>
        <v>0-7.11-b</v>
      </c>
      <c r="C5932" s="182">
        <f>'1. General information'!$R$8</f>
        <v>0</v>
      </c>
      <c r="D5932" s="182" t="s">
        <v>447</v>
      </c>
      <c r="E5932" s="183" t="s">
        <v>12479</v>
      </c>
      <c r="F5932" s="182" t="s">
        <v>12395</v>
      </c>
      <c r="G5932" s="186">
        <f>'7. Vehicles and transport'!$K$40</f>
        <v>0</v>
      </c>
    </row>
    <row r="5933" spans="1:7" x14ac:dyDescent="0.3">
      <c r="A5933" s="181">
        <v>5932</v>
      </c>
      <c r="B5933" s="181" t="str">
        <f t="shared" si="116"/>
        <v>0-7.11-c</v>
      </c>
      <c r="C5933" s="182">
        <f>'1. General information'!$R$8</f>
        <v>0</v>
      </c>
      <c r="D5933" s="182" t="s">
        <v>447</v>
      </c>
      <c r="E5933" s="183" t="s">
        <v>12480</v>
      </c>
      <c r="F5933" s="182" t="s">
        <v>12396</v>
      </c>
      <c r="G5933" s="186">
        <f>'7. Vehicles and transport'!$L$40</f>
        <v>0</v>
      </c>
    </row>
    <row r="5934" spans="1:7" x14ac:dyDescent="0.3">
      <c r="A5934" s="181">
        <v>5933</v>
      </c>
      <c r="B5934" s="181" t="str">
        <f t="shared" si="116"/>
        <v>0-7.11-d</v>
      </c>
      <c r="C5934" s="182">
        <f>'1. General information'!$R$8</f>
        <v>0</v>
      </c>
      <c r="D5934" s="182" t="s">
        <v>447</v>
      </c>
      <c r="E5934" s="183" t="s">
        <v>12481</v>
      </c>
      <c r="F5934" s="182" t="s">
        <v>12397</v>
      </c>
      <c r="G5934" s="186">
        <f>'7. Vehicles and transport'!$M$40</f>
        <v>0</v>
      </c>
    </row>
    <row r="5935" spans="1:7" x14ac:dyDescent="0.3">
      <c r="A5935" s="181">
        <v>5934</v>
      </c>
      <c r="B5935" s="181" t="str">
        <f t="shared" si="116"/>
        <v>0-7.11-e</v>
      </c>
      <c r="C5935" s="182">
        <f>'1. General information'!$R$8</f>
        <v>0</v>
      </c>
      <c r="D5935" s="182" t="s">
        <v>447</v>
      </c>
      <c r="E5935" s="183" t="s">
        <v>12462</v>
      </c>
      <c r="F5935" s="182" t="s">
        <v>12398</v>
      </c>
      <c r="G5935" s="186">
        <f>'7. Vehicles and transport'!$N$40</f>
        <v>0</v>
      </c>
    </row>
    <row r="5936" spans="1:7" x14ac:dyDescent="0.3">
      <c r="A5936" s="181">
        <v>5935</v>
      </c>
      <c r="B5936" s="181" t="str">
        <f t="shared" si="116"/>
        <v>0-7.11-f</v>
      </c>
      <c r="C5936" s="182">
        <f>'1. General information'!$R$8</f>
        <v>0</v>
      </c>
      <c r="D5936" s="182" t="s">
        <v>447</v>
      </c>
      <c r="E5936" s="183" t="s">
        <v>12463</v>
      </c>
      <c r="F5936" s="182" t="s">
        <v>12399</v>
      </c>
      <c r="G5936" s="186">
        <f>'7. Vehicles and transport'!$O$40</f>
        <v>0</v>
      </c>
    </row>
    <row r="5937" spans="1:11" x14ac:dyDescent="0.3">
      <c r="A5937" s="181">
        <v>5936</v>
      </c>
      <c r="B5937" s="181" t="str">
        <f t="shared" si="116"/>
        <v>0-7.11-g</v>
      </c>
      <c r="C5937" s="182">
        <f>'1. General information'!$R$8</f>
        <v>0</v>
      </c>
      <c r="D5937" s="182" t="s">
        <v>447</v>
      </c>
      <c r="E5937" s="183" t="s">
        <v>12464</v>
      </c>
      <c r="F5937" s="182" t="s">
        <v>12400</v>
      </c>
      <c r="G5937" s="186">
        <f>'7. Vehicles and transport'!$P$40</f>
        <v>0</v>
      </c>
    </row>
    <row r="5938" spans="1:11" x14ac:dyDescent="0.3">
      <c r="A5938" s="181">
        <v>5937</v>
      </c>
      <c r="B5938" s="181" t="str">
        <f t="shared" si="116"/>
        <v>0-7.11-h</v>
      </c>
      <c r="C5938" s="182">
        <f>'1. General information'!$R$8</f>
        <v>0</v>
      </c>
      <c r="D5938" s="182" t="s">
        <v>447</v>
      </c>
      <c r="E5938" s="183" t="s">
        <v>12465</v>
      </c>
      <c r="F5938" s="182" t="s">
        <v>12401</v>
      </c>
      <c r="G5938" s="186">
        <f>'7. Vehicles and transport'!$Q$40</f>
        <v>0</v>
      </c>
    </row>
    <row r="5939" spans="1:11" x14ac:dyDescent="0.3">
      <c r="A5939" s="181">
        <v>5938</v>
      </c>
      <c r="B5939" s="181" t="str">
        <f t="shared" si="116"/>
        <v>0-7.11-i</v>
      </c>
      <c r="C5939" s="182">
        <f>'1. General information'!$R$8</f>
        <v>0</v>
      </c>
      <c r="D5939" s="182" t="s">
        <v>447</v>
      </c>
      <c r="E5939" s="183" t="s">
        <v>12466</v>
      </c>
      <c r="F5939" s="182" t="s">
        <v>12402</v>
      </c>
      <c r="G5939" s="186">
        <f>'7. Vehicles and transport'!$R$40</f>
        <v>0</v>
      </c>
    </row>
    <row r="5940" spans="1:11" x14ac:dyDescent="0.3">
      <c r="A5940" s="181">
        <v>5939</v>
      </c>
      <c r="B5940" s="181" t="str">
        <f t="shared" si="116"/>
        <v>0-7.11-j</v>
      </c>
      <c r="C5940" s="182">
        <f>'1. General information'!$R$8</f>
        <v>0</v>
      </c>
      <c r="D5940" s="182" t="s">
        <v>447</v>
      </c>
      <c r="E5940" s="183" t="s">
        <v>12467</v>
      </c>
      <c r="F5940" s="182" t="s">
        <v>12403</v>
      </c>
      <c r="G5940" s="186">
        <f>'7. Vehicles and transport'!$S$40</f>
        <v>0</v>
      </c>
    </row>
    <row r="5941" spans="1:11" x14ac:dyDescent="0.3">
      <c r="A5941" s="181">
        <v>5940</v>
      </c>
      <c r="B5941" s="181" t="str">
        <f t="shared" si="116"/>
        <v>0-7.12a-C1</v>
      </c>
      <c r="C5941" s="182">
        <f>'1. General information'!$R$8</f>
        <v>0</v>
      </c>
      <c r="D5941" s="182" t="s">
        <v>447</v>
      </c>
      <c r="E5941" s="183" t="s">
        <v>12468</v>
      </c>
      <c r="F5941" s="182" t="s">
        <v>11412</v>
      </c>
      <c r="G5941" s="186">
        <f>'7. Vehicles and transport'!$J$43</f>
        <v>0</v>
      </c>
      <c r="H5941" s="186"/>
      <c r="I5941" s="186"/>
      <c r="J5941" s="186"/>
      <c r="K5941" s="186"/>
    </row>
    <row r="5942" spans="1:11" x14ac:dyDescent="0.3">
      <c r="A5942" s="181">
        <v>5941</v>
      </c>
      <c r="B5942" s="181" t="str">
        <f t="shared" si="116"/>
        <v>0-7.12a-C2</v>
      </c>
      <c r="C5942" s="182">
        <f>'1. General information'!$R$8</f>
        <v>0</v>
      </c>
      <c r="D5942" s="182" t="s">
        <v>447</v>
      </c>
      <c r="E5942" s="183" t="s">
        <v>12469</v>
      </c>
      <c r="F5942" s="182" t="s">
        <v>11414</v>
      </c>
      <c r="G5942" s="186">
        <f>'7. Vehicles and transport'!$L$43</f>
        <v>0</v>
      </c>
    </row>
    <row r="5943" spans="1:11" x14ac:dyDescent="0.3">
      <c r="A5943" s="181">
        <v>5942</v>
      </c>
      <c r="B5943" s="181" t="str">
        <f t="shared" si="116"/>
        <v>0-7.12a-C3</v>
      </c>
      <c r="C5943" s="182">
        <f>'1. General information'!$R$8</f>
        <v>0</v>
      </c>
      <c r="D5943" s="182" t="s">
        <v>447</v>
      </c>
      <c r="E5943" s="183" t="s">
        <v>12470</v>
      </c>
      <c r="F5943" s="182" t="s">
        <v>11416</v>
      </c>
      <c r="G5943" s="186">
        <f>'7. Vehicles and transport'!$N$43</f>
        <v>0</v>
      </c>
    </row>
    <row r="5944" spans="1:11" x14ac:dyDescent="0.3">
      <c r="A5944" s="181">
        <v>5943</v>
      </c>
      <c r="B5944" s="181" t="str">
        <f t="shared" si="116"/>
        <v>0-7.12a-C4</v>
      </c>
      <c r="C5944" s="182">
        <f>'1. General information'!$R$8</f>
        <v>0</v>
      </c>
      <c r="D5944" s="182" t="s">
        <v>447</v>
      </c>
      <c r="E5944" s="183" t="s">
        <v>12471</v>
      </c>
      <c r="F5944" s="182" t="s">
        <v>11418</v>
      </c>
      <c r="G5944" s="186">
        <f>'7. Vehicles and transport'!$P$43</f>
        <v>0</v>
      </c>
    </row>
    <row r="5945" spans="1:11" x14ac:dyDescent="0.3">
      <c r="A5945" s="181">
        <v>5944</v>
      </c>
      <c r="B5945" s="181" t="str">
        <f t="shared" si="116"/>
        <v>0-7.12a-C5</v>
      </c>
      <c r="C5945" s="182">
        <f>'1. General information'!$R$8</f>
        <v>0</v>
      </c>
      <c r="D5945" s="182" t="s">
        <v>447</v>
      </c>
      <c r="E5945" s="183" t="s">
        <v>12472</v>
      </c>
      <c r="F5945" s="182" t="s">
        <v>11420</v>
      </c>
      <c r="G5945" s="186">
        <f>'7. Vehicles and transport'!$R$43</f>
        <v>0</v>
      </c>
    </row>
    <row r="5946" spans="1:11" x14ac:dyDescent="0.3">
      <c r="A5946" s="181">
        <v>5945</v>
      </c>
      <c r="B5946" s="181" t="str">
        <f t="shared" si="116"/>
        <v>0-7.12b-C1</v>
      </c>
      <c r="C5946" s="182">
        <f>'1. General information'!$R$8</f>
        <v>0</v>
      </c>
      <c r="D5946" s="182" t="s">
        <v>447</v>
      </c>
      <c r="E5946" s="183" t="s">
        <v>12473</v>
      </c>
      <c r="F5946" s="182" t="s">
        <v>11422</v>
      </c>
      <c r="G5946" s="186">
        <f>'7. Vehicles and transport'!$J$44</f>
        <v>0</v>
      </c>
    </row>
    <row r="5947" spans="1:11" x14ac:dyDescent="0.3">
      <c r="A5947" s="181">
        <v>5946</v>
      </c>
      <c r="B5947" s="181" t="str">
        <f t="shared" si="116"/>
        <v>0-7.12b-C2</v>
      </c>
      <c r="C5947" s="182">
        <f>'1. General information'!$R$8</f>
        <v>0</v>
      </c>
      <c r="D5947" s="182" t="s">
        <v>447</v>
      </c>
      <c r="E5947" s="183" t="s">
        <v>12474</v>
      </c>
      <c r="F5947" s="182" t="s">
        <v>11424</v>
      </c>
      <c r="G5947" s="186">
        <f>'7. Vehicles and transport'!$L$44</f>
        <v>0</v>
      </c>
    </row>
    <row r="5948" spans="1:11" x14ac:dyDescent="0.3">
      <c r="A5948" s="181">
        <v>5947</v>
      </c>
      <c r="B5948" s="181" t="str">
        <f t="shared" si="116"/>
        <v>0-7.12b-C3</v>
      </c>
      <c r="C5948" s="182">
        <f>'1. General information'!$R$8</f>
        <v>0</v>
      </c>
      <c r="D5948" s="182" t="s">
        <v>447</v>
      </c>
      <c r="E5948" s="183" t="s">
        <v>12475</v>
      </c>
      <c r="F5948" s="182" t="s">
        <v>11426</v>
      </c>
      <c r="G5948" s="186">
        <f>'7. Vehicles and transport'!$N$44</f>
        <v>0</v>
      </c>
    </row>
    <row r="5949" spans="1:11" x14ac:dyDescent="0.3">
      <c r="A5949" s="181">
        <v>5948</v>
      </c>
      <c r="B5949" s="181" t="str">
        <f t="shared" si="116"/>
        <v>0-7.12b-C4</v>
      </c>
      <c r="C5949" s="182">
        <f>'1. General information'!$R$8</f>
        <v>0</v>
      </c>
      <c r="D5949" s="182" t="s">
        <v>447</v>
      </c>
      <c r="E5949" s="183" t="s">
        <v>12476</v>
      </c>
      <c r="F5949" s="182" t="s">
        <v>11428</v>
      </c>
      <c r="G5949" s="186">
        <f>'7. Vehicles and transport'!$P$44</f>
        <v>0</v>
      </c>
    </row>
    <row r="5950" spans="1:11" x14ac:dyDescent="0.3">
      <c r="A5950" s="181">
        <v>5949</v>
      </c>
      <c r="B5950" s="181" t="str">
        <f t="shared" si="116"/>
        <v>0-7.12b-C5</v>
      </c>
      <c r="C5950" s="182">
        <f>'1. General information'!$R$8</f>
        <v>0</v>
      </c>
      <c r="D5950" s="182" t="s">
        <v>447</v>
      </c>
      <c r="E5950" s="183" t="s">
        <v>12477</v>
      </c>
      <c r="F5950" s="182" t="s">
        <v>11430</v>
      </c>
      <c r="G5950" s="186">
        <f>'7. Vehicles and transport'!$R$44</f>
        <v>0</v>
      </c>
    </row>
    <row r="5951" spans="1:11" x14ac:dyDescent="0.3">
      <c r="A5951" s="181">
        <v>5950</v>
      </c>
      <c r="B5951" s="181" t="str">
        <f t="shared" si="116"/>
        <v>0-7.13a-C1</v>
      </c>
      <c r="C5951" s="182">
        <f>'1. General information'!$R$8</f>
        <v>0</v>
      </c>
      <c r="D5951" s="182" t="s">
        <v>447</v>
      </c>
      <c r="E5951" s="183" t="s">
        <v>11411</v>
      </c>
      <c r="F5951" s="182" t="s">
        <v>11431</v>
      </c>
      <c r="G5951" s="186">
        <f>'7. Vehicles and transport'!$J$45</f>
        <v>0</v>
      </c>
    </row>
    <row r="5952" spans="1:11" x14ac:dyDescent="0.3">
      <c r="A5952" s="181">
        <v>5951</v>
      </c>
      <c r="B5952" s="181" t="str">
        <f t="shared" si="116"/>
        <v>0-7.13a-C2</v>
      </c>
      <c r="C5952" s="182">
        <f>'1. General information'!$R$8</f>
        <v>0</v>
      </c>
      <c r="D5952" s="182" t="s">
        <v>447</v>
      </c>
      <c r="E5952" s="183" t="s">
        <v>11413</v>
      </c>
      <c r="F5952" s="182" t="s">
        <v>11432</v>
      </c>
      <c r="G5952" s="186">
        <f>'7. Vehicles and transport'!$L$45</f>
        <v>0</v>
      </c>
    </row>
    <row r="5953" spans="1:7" x14ac:dyDescent="0.3">
      <c r="A5953" s="181">
        <v>5952</v>
      </c>
      <c r="B5953" s="181" t="str">
        <f t="shared" si="116"/>
        <v>0-7.13a-C3</v>
      </c>
      <c r="C5953" s="182">
        <f>'1. General information'!$R$8</f>
        <v>0</v>
      </c>
      <c r="D5953" s="182" t="s">
        <v>447</v>
      </c>
      <c r="E5953" s="183" t="s">
        <v>11415</v>
      </c>
      <c r="F5953" s="182" t="s">
        <v>11433</v>
      </c>
      <c r="G5953" s="186">
        <f>'7. Vehicles and transport'!$N$45</f>
        <v>0</v>
      </c>
    </row>
    <row r="5954" spans="1:7" x14ac:dyDescent="0.3">
      <c r="A5954" s="181">
        <v>5953</v>
      </c>
      <c r="B5954" s="181" t="str">
        <f t="shared" si="116"/>
        <v>0-7.13a-C4</v>
      </c>
      <c r="C5954" s="182">
        <f>'1. General information'!$R$8</f>
        <v>0</v>
      </c>
      <c r="D5954" s="182" t="s">
        <v>447</v>
      </c>
      <c r="E5954" s="183" t="s">
        <v>11417</v>
      </c>
      <c r="F5954" s="182" t="s">
        <v>11434</v>
      </c>
      <c r="G5954" s="186">
        <f>'7. Vehicles and transport'!$P$45</f>
        <v>0</v>
      </c>
    </row>
    <row r="5955" spans="1:7" x14ac:dyDescent="0.3">
      <c r="A5955" s="181">
        <v>5954</v>
      </c>
      <c r="B5955" s="181" t="str">
        <f t="shared" si="116"/>
        <v>0-7.13a-C5</v>
      </c>
      <c r="C5955" s="182">
        <f>'1. General information'!$R$8</f>
        <v>0</v>
      </c>
      <c r="D5955" s="182" t="s">
        <v>447</v>
      </c>
      <c r="E5955" s="183" t="s">
        <v>11419</v>
      </c>
      <c r="F5955" s="182" t="s">
        <v>11435</v>
      </c>
      <c r="G5955" s="186">
        <f>'7. Vehicles and transport'!$R$45</f>
        <v>0</v>
      </c>
    </row>
    <row r="5956" spans="1:7" x14ac:dyDescent="0.3">
      <c r="A5956" s="181">
        <v>5955</v>
      </c>
      <c r="B5956" s="181" t="str">
        <f t="shared" si="116"/>
        <v>0-7.13b-C1</v>
      </c>
      <c r="C5956" s="182">
        <f>'1. General information'!$R$8</f>
        <v>0</v>
      </c>
      <c r="D5956" s="182" t="s">
        <v>447</v>
      </c>
      <c r="E5956" s="183" t="s">
        <v>11421</v>
      </c>
      <c r="F5956" s="182" t="s">
        <v>11436</v>
      </c>
      <c r="G5956" s="186">
        <f>'7. Vehicles and transport'!$J$46</f>
        <v>0</v>
      </c>
    </row>
    <row r="5957" spans="1:7" x14ac:dyDescent="0.3">
      <c r="A5957" s="181">
        <v>5956</v>
      </c>
      <c r="B5957" s="181" t="str">
        <f t="shared" si="116"/>
        <v>0-7.13b-C2</v>
      </c>
      <c r="C5957" s="182">
        <f>'1. General information'!$R$8</f>
        <v>0</v>
      </c>
      <c r="D5957" s="182" t="s">
        <v>447</v>
      </c>
      <c r="E5957" s="183" t="s">
        <v>11423</v>
      </c>
      <c r="F5957" s="182" t="s">
        <v>11437</v>
      </c>
      <c r="G5957" s="186">
        <f>'7. Vehicles and transport'!$L$46</f>
        <v>0</v>
      </c>
    </row>
    <row r="5958" spans="1:7" x14ac:dyDescent="0.3">
      <c r="A5958" s="181">
        <v>5957</v>
      </c>
      <c r="B5958" s="181" t="str">
        <f t="shared" si="116"/>
        <v>0-7.13b-C3</v>
      </c>
      <c r="C5958" s="182">
        <f>'1. General information'!$R$8</f>
        <v>0</v>
      </c>
      <c r="D5958" s="182" t="s">
        <v>447</v>
      </c>
      <c r="E5958" s="183" t="s">
        <v>11425</v>
      </c>
      <c r="F5958" s="182" t="s">
        <v>11438</v>
      </c>
      <c r="G5958" s="186">
        <f>'7. Vehicles and transport'!$N$46</f>
        <v>0</v>
      </c>
    </row>
    <row r="5959" spans="1:7" x14ac:dyDescent="0.3">
      <c r="A5959" s="181">
        <v>5958</v>
      </c>
      <c r="B5959" s="181" t="str">
        <f t="shared" si="116"/>
        <v>0-7.13b-C4</v>
      </c>
      <c r="C5959" s="182">
        <f>'1. General information'!$R$8</f>
        <v>0</v>
      </c>
      <c r="D5959" s="182" t="s">
        <v>447</v>
      </c>
      <c r="E5959" s="183" t="s">
        <v>11427</v>
      </c>
      <c r="F5959" s="182" t="s">
        <v>11439</v>
      </c>
      <c r="G5959" s="186">
        <f>'7. Vehicles and transport'!$P$46</f>
        <v>0</v>
      </c>
    </row>
    <row r="5960" spans="1:7" x14ac:dyDescent="0.3">
      <c r="A5960" s="181">
        <v>5959</v>
      </c>
      <c r="B5960" s="181" t="str">
        <f t="shared" si="116"/>
        <v>0-7.13b-C5</v>
      </c>
      <c r="C5960" s="182">
        <f>'1. General information'!$R$8</f>
        <v>0</v>
      </c>
      <c r="D5960" s="182" t="s">
        <v>447</v>
      </c>
      <c r="E5960" s="183" t="s">
        <v>11429</v>
      </c>
      <c r="F5960" s="182" t="s">
        <v>11440</v>
      </c>
      <c r="G5960" s="186">
        <f>'7. Vehicles and transport'!$R$46</f>
        <v>0</v>
      </c>
    </row>
    <row r="5961" spans="1:7" ht="119.25" customHeight="1" x14ac:dyDescent="0.3">
      <c r="A5961" s="181">
        <v>5960</v>
      </c>
      <c r="B5961" s="181" t="str">
        <f t="shared" si="116"/>
        <v>0-7.99</v>
      </c>
      <c r="C5961" s="182">
        <f>'1. General information'!$R$8</f>
        <v>0</v>
      </c>
      <c r="D5961" s="182" t="s">
        <v>447</v>
      </c>
      <c r="E5961" s="183">
        <v>7.99</v>
      </c>
      <c r="F5961" s="182" t="s">
        <v>11441</v>
      </c>
      <c r="G5961" s="184">
        <f>'7. Vehicles and transport'!B49</f>
        <v>0</v>
      </c>
    </row>
    <row r="5962" spans="1:7" x14ac:dyDescent="0.3">
      <c r="A5962" s="181">
        <v>5961</v>
      </c>
      <c r="B5962" s="181" t="str">
        <f t="shared" si="116"/>
        <v>0-8.01</v>
      </c>
      <c r="C5962" s="182">
        <f>'1. General information'!$R$8</f>
        <v>0</v>
      </c>
      <c r="D5962" s="182" t="s">
        <v>449</v>
      </c>
      <c r="E5962" s="183">
        <v>8.01</v>
      </c>
      <c r="F5962" s="182" t="s">
        <v>11442</v>
      </c>
      <c r="G5962" s="184" t="str">
        <f>'8. Equipment and supplies'!$L$8</f>
        <v>Yes</v>
      </c>
    </row>
    <row r="5963" spans="1:7" x14ac:dyDescent="0.3">
      <c r="A5963" s="181">
        <v>5962</v>
      </c>
      <c r="B5963" s="181" t="str">
        <f t="shared" ref="B5963:B6030" si="117">CONCATENATE(LEFT(C5963,2),"-",E5963)</f>
        <v>0-8.01a</v>
      </c>
      <c r="C5963" s="182">
        <f>'1. General information'!$R$8</f>
        <v>0</v>
      </c>
      <c r="D5963" s="182" t="s">
        <v>449</v>
      </c>
      <c r="E5963" s="183" t="s">
        <v>206</v>
      </c>
      <c r="F5963" s="182" t="s">
        <v>11443</v>
      </c>
      <c r="G5963" s="184">
        <f>'8. Equipment and supplies'!I9</f>
        <v>0</v>
      </c>
    </row>
    <row r="5964" spans="1:7" x14ac:dyDescent="0.3">
      <c r="A5964" s="181">
        <v>5963</v>
      </c>
      <c r="B5964" s="181" t="str">
        <f t="shared" si="117"/>
        <v>0-8.02a</v>
      </c>
      <c r="C5964" s="182">
        <f>'1. General information'!$R$8</f>
        <v>0</v>
      </c>
      <c r="D5964" s="182" t="s">
        <v>449</v>
      </c>
      <c r="E5964" s="183" t="s">
        <v>211</v>
      </c>
      <c r="F5964" s="182" t="s">
        <v>11444</v>
      </c>
      <c r="G5964" s="184">
        <f>'8. Equipment and supplies'!$F$11</f>
        <v>0</v>
      </c>
    </row>
    <row r="5965" spans="1:7" x14ac:dyDescent="0.3">
      <c r="A5965" s="181">
        <v>5964</v>
      </c>
      <c r="B5965" s="181" t="str">
        <f t="shared" si="117"/>
        <v>0-8.02b</v>
      </c>
      <c r="C5965" s="182">
        <f>'1. General information'!$R$8</f>
        <v>0</v>
      </c>
      <c r="D5965" s="182" t="s">
        <v>449</v>
      </c>
      <c r="E5965" s="183" t="s">
        <v>217</v>
      </c>
      <c r="F5965" s="182" t="s">
        <v>11445</v>
      </c>
      <c r="G5965" s="184">
        <f>'8. Equipment and supplies'!$F$12</f>
        <v>0</v>
      </c>
    </row>
    <row r="5966" spans="1:7" x14ac:dyDescent="0.3">
      <c r="A5966" s="181">
        <v>5965</v>
      </c>
      <c r="B5966" s="181" t="str">
        <f t="shared" si="117"/>
        <v>0-8.02c</v>
      </c>
      <c r="C5966" s="182">
        <f>'1. General information'!$R$8</f>
        <v>0</v>
      </c>
      <c r="D5966" s="182" t="s">
        <v>449</v>
      </c>
      <c r="E5966" s="183" t="s">
        <v>11446</v>
      </c>
      <c r="F5966" s="182" t="s">
        <v>11447</v>
      </c>
      <c r="G5966" s="184">
        <f>'8. Equipment and supplies'!$L$11</f>
        <v>0</v>
      </c>
    </row>
    <row r="5967" spans="1:7" x14ac:dyDescent="0.3">
      <c r="A5967" s="181">
        <v>5966</v>
      </c>
      <c r="B5967" s="181" t="str">
        <f t="shared" ref="B5967" si="118">CONCATENATE(LEFT(C5967,2),"-",E5967)</f>
        <v>0-8.03</v>
      </c>
      <c r="C5967" s="182">
        <f>'1. General information'!$R$8</f>
        <v>0</v>
      </c>
      <c r="D5967" s="182" t="s">
        <v>449</v>
      </c>
      <c r="E5967" s="183">
        <v>8.0299999999999994</v>
      </c>
      <c r="F5967" s="182" t="s">
        <v>12495</v>
      </c>
      <c r="G5967" s="186">
        <f>'8. Equipment and supplies'!AA8</f>
        <v>0</v>
      </c>
    </row>
    <row r="5968" spans="1:7" x14ac:dyDescent="0.3">
      <c r="A5968" s="181">
        <v>5967</v>
      </c>
      <c r="B5968" s="181" t="str">
        <f t="shared" ref="B5968:B5971" si="119">CONCATENATE(LEFT(C5968,2),"-",E5968)</f>
        <v>0-8.04a</v>
      </c>
      <c r="C5968" s="182">
        <f>'1. General information'!$R$8</f>
        <v>0</v>
      </c>
      <c r="D5968" s="182" t="s">
        <v>449</v>
      </c>
      <c r="E5968" s="183" t="s">
        <v>209</v>
      </c>
      <c r="F5968" s="182" t="str">
        <f>'8. Equipment and supplies'!P10</f>
        <v>Diesel used (in liters)</v>
      </c>
      <c r="G5968" s="186">
        <f>'8. Equipment and supplies'!T10</f>
        <v>0</v>
      </c>
    </row>
    <row r="5969" spans="1:7" x14ac:dyDescent="0.3">
      <c r="A5969" s="181">
        <v>5968</v>
      </c>
      <c r="B5969" s="181" t="str">
        <f t="shared" si="119"/>
        <v>0-8.04b</v>
      </c>
      <c r="C5969" s="182">
        <f>'1. General information'!$R$8</f>
        <v>0</v>
      </c>
      <c r="D5969" s="182" t="s">
        <v>449</v>
      </c>
      <c r="E5969" s="183" t="s">
        <v>214</v>
      </c>
      <c r="F5969" s="182" t="str">
        <f>'8. Equipment and supplies'!P11</f>
        <v>Gas used (n of bottles)</v>
      </c>
      <c r="G5969" s="186">
        <f>'8. Equipment and supplies'!T11</f>
        <v>0</v>
      </c>
    </row>
    <row r="5970" spans="1:7" x14ac:dyDescent="0.3">
      <c r="A5970" s="181">
        <v>5969</v>
      </c>
      <c r="B5970" s="181" t="str">
        <f t="shared" si="119"/>
        <v>0-8.04c</v>
      </c>
      <c r="C5970" s="182">
        <f>'1. General information'!$R$8</f>
        <v>0</v>
      </c>
      <c r="D5970" s="182" t="s">
        <v>449</v>
      </c>
      <c r="E5970" s="183" t="s">
        <v>210</v>
      </c>
      <c r="F5970" s="182" t="str">
        <f>'8. Equipment and supplies'!X10</f>
        <v>Kerosene used (in liters)</v>
      </c>
      <c r="G5970" s="186">
        <f>'8. Equipment and supplies'!AA10</f>
        <v>0</v>
      </c>
    </row>
    <row r="5971" spans="1:7" x14ac:dyDescent="0.3">
      <c r="A5971" s="181">
        <v>5970</v>
      </c>
      <c r="B5971" s="181" t="str">
        <f t="shared" si="119"/>
        <v>0-8.04d</v>
      </c>
      <c r="C5971" s="182">
        <f>'1. General information'!$R$8</f>
        <v>0</v>
      </c>
      <c r="D5971" s="182" t="s">
        <v>449</v>
      </c>
      <c r="E5971" s="183" t="s">
        <v>216</v>
      </c>
      <c r="F5971" s="182" t="str">
        <f>'8. Equipment and supplies'!X11</f>
        <v>Petrol used (in liters)</v>
      </c>
      <c r="G5971" s="186">
        <f>'8. Equipment and supplies'!AA11</f>
        <v>0</v>
      </c>
    </row>
    <row r="5972" spans="1:7" x14ac:dyDescent="0.3">
      <c r="A5972" s="181">
        <v>5971</v>
      </c>
      <c r="B5972" s="181" t="str">
        <f t="shared" si="117"/>
        <v>0-8.05</v>
      </c>
      <c r="C5972" s="182">
        <f>'1. General information'!$R$8</f>
        <v>0</v>
      </c>
      <c r="D5972" s="182" t="s">
        <v>449</v>
      </c>
      <c r="E5972" s="183">
        <v>8.0500000000000007</v>
      </c>
      <c r="F5972" s="182" t="s">
        <v>11448</v>
      </c>
      <c r="G5972" s="189" t="e">
        <f>DATE('8. Equipment and supplies'!O15,VLOOKUP('8. Equipment and supplies'!M15,'0d. Support language'!$D$19:$E$30,2,FALSE),'8. Equipment and supplies'!L15)</f>
        <v>#N/A</v>
      </c>
    </row>
    <row r="5973" spans="1:7" x14ac:dyDescent="0.3">
      <c r="A5973" s="181">
        <v>5972</v>
      </c>
      <c r="B5973" s="181" t="str">
        <f t="shared" si="117"/>
        <v>0-8.06</v>
      </c>
      <c r="C5973" s="182">
        <f>'1. General information'!$R$8</f>
        <v>0</v>
      </c>
      <c r="D5973" s="182" t="s">
        <v>449</v>
      </c>
      <c r="E5973" s="183">
        <v>8.06</v>
      </c>
      <c r="F5973" s="182" t="s">
        <v>11449</v>
      </c>
      <c r="G5973" s="189" t="e">
        <f>DATE('8. Equipment and supplies'!AC15,VLOOKUP('8. Equipment and supplies'!AA15,'0d. Support language'!$D$19:$E$30,2,FALSE),'8. Equipment and supplies'!Z15)</f>
        <v>#N/A</v>
      </c>
    </row>
    <row r="5974" spans="1:7" x14ac:dyDescent="0.3">
      <c r="A5974" s="181">
        <v>5973</v>
      </c>
      <c r="B5974" s="181" t="str">
        <f t="shared" si="117"/>
        <v>0-8.07a</v>
      </c>
      <c r="C5974" s="182">
        <f>'1. General information'!$R$8</f>
        <v>0</v>
      </c>
      <c r="D5974" s="182" t="s">
        <v>449</v>
      </c>
      <c r="E5974" s="183" t="s">
        <v>11450</v>
      </c>
      <c r="F5974" s="182" t="s">
        <v>11451</v>
      </c>
      <c r="G5974" s="196">
        <f>'8. Equipment and supplies'!$I$20</f>
        <v>0</v>
      </c>
    </row>
    <row r="5975" spans="1:7" x14ac:dyDescent="0.3">
      <c r="A5975" s="181">
        <v>5974</v>
      </c>
      <c r="B5975" s="181" t="str">
        <f t="shared" si="117"/>
        <v>0-8.08a</v>
      </c>
      <c r="C5975" s="182">
        <f>'1. General information'!$R$8</f>
        <v>0</v>
      </c>
      <c r="D5975" s="182" t="s">
        <v>449</v>
      </c>
      <c r="E5975" s="183" t="s">
        <v>11452</v>
      </c>
      <c r="F5975" s="182" t="s">
        <v>11453</v>
      </c>
      <c r="G5975" s="184">
        <f>'8. Equipment and supplies'!$K$20</f>
        <v>0</v>
      </c>
    </row>
    <row r="5976" spans="1:7" x14ac:dyDescent="0.3">
      <c r="A5976" s="181">
        <v>5975</v>
      </c>
      <c r="B5976" s="181" t="str">
        <f t="shared" si="117"/>
        <v>0-8.09a</v>
      </c>
      <c r="C5976" s="182">
        <f>'1. General information'!$R$8</f>
        <v>0</v>
      </c>
      <c r="D5976" s="182" t="s">
        <v>449</v>
      </c>
      <c r="E5976" s="183" t="s">
        <v>11454</v>
      </c>
      <c r="F5976" s="182" t="s">
        <v>11455</v>
      </c>
      <c r="G5976" s="198">
        <f>'8. Equipment and supplies'!$O$20</f>
        <v>0</v>
      </c>
    </row>
    <row r="5977" spans="1:7" x14ac:dyDescent="0.3">
      <c r="A5977" s="181">
        <v>5976</v>
      </c>
      <c r="B5977" s="181" t="str">
        <f t="shared" si="117"/>
        <v>0-8.10a</v>
      </c>
      <c r="C5977" s="182">
        <f>'1. General information'!$R$8</f>
        <v>0</v>
      </c>
      <c r="D5977" s="182" t="s">
        <v>449</v>
      </c>
      <c r="E5977" s="183" t="s">
        <v>11456</v>
      </c>
      <c r="F5977" s="182" t="s">
        <v>11457</v>
      </c>
      <c r="G5977" s="184">
        <f>'8. Equipment and supplies'!$R$20</f>
        <v>0</v>
      </c>
    </row>
    <row r="5978" spans="1:7" x14ac:dyDescent="0.3">
      <c r="A5978" s="181">
        <v>5977</v>
      </c>
      <c r="B5978" s="181" t="str">
        <f t="shared" si="117"/>
        <v>0-8.11a</v>
      </c>
      <c r="C5978" s="182">
        <f>'1. General information'!$R$8</f>
        <v>0</v>
      </c>
      <c r="D5978" s="182" t="s">
        <v>449</v>
      </c>
      <c r="E5978" s="183" t="s">
        <v>11458</v>
      </c>
      <c r="F5978" s="182" t="s">
        <v>11459</v>
      </c>
      <c r="G5978" s="184">
        <f>'8. Equipment and supplies'!$X$20</f>
        <v>0</v>
      </c>
    </row>
    <row r="5979" spans="1:7" x14ac:dyDescent="0.3">
      <c r="A5979" s="181">
        <v>5978</v>
      </c>
      <c r="B5979" s="181" t="str">
        <f t="shared" si="117"/>
        <v>0-8.12a</v>
      </c>
      <c r="C5979" s="182">
        <f>'1. General information'!$R$8</f>
        <v>0</v>
      </c>
      <c r="D5979" s="182" t="s">
        <v>449</v>
      </c>
      <c r="E5979" s="183" t="s">
        <v>11460</v>
      </c>
      <c r="F5979" s="182" t="s">
        <v>11461</v>
      </c>
      <c r="G5979" s="193">
        <f>'8. Equipment and supplies'!$AA$20</f>
        <v>0</v>
      </c>
    </row>
    <row r="5980" spans="1:7" x14ac:dyDescent="0.3">
      <c r="A5980" s="181">
        <v>5979</v>
      </c>
      <c r="B5980" s="181" t="str">
        <f t="shared" si="117"/>
        <v>0-8.07b</v>
      </c>
      <c r="C5980" s="182">
        <f>'1. General information'!$R$8</f>
        <v>0</v>
      </c>
      <c r="D5980" s="182" t="s">
        <v>449</v>
      </c>
      <c r="E5980" s="183" t="s">
        <v>11462</v>
      </c>
      <c r="F5980" s="182" t="s">
        <v>11463</v>
      </c>
      <c r="G5980" s="196">
        <f>'8. Equipment and supplies'!$I$21</f>
        <v>0</v>
      </c>
    </row>
    <row r="5981" spans="1:7" x14ac:dyDescent="0.3">
      <c r="A5981" s="181">
        <v>5980</v>
      </c>
      <c r="B5981" s="181" t="str">
        <f t="shared" si="117"/>
        <v>0-8.08b</v>
      </c>
      <c r="C5981" s="182">
        <f>'1. General information'!$R$8</f>
        <v>0</v>
      </c>
      <c r="D5981" s="182" t="s">
        <v>449</v>
      </c>
      <c r="E5981" s="183" t="s">
        <v>11464</v>
      </c>
      <c r="F5981" s="182" t="s">
        <v>11465</v>
      </c>
      <c r="G5981" s="184">
        <f>'8. Equipment and supplies'!$K$21</f>
        <v>0</v>
      </c>
    </row>
    <row r="5982" spans="1:7" x14ac:dyDescent="0.3">
      <c r="A5982" s="181">
        <v>5981</v>
      </c>
      <c r="B5982" s="181" t="str">
        <f t="shared" si="117"/>
        <v>0-8.09b</v>
      </c>
      <c r="C5982" s="182">
        <f>'1. General information'!$R$8</f>
        <v>0</v>
      </c>
      <c r="D5982" s="182" t="s">
        <v>449</v>
      </c>
      <c r="E5982" s="183" t="s">
        <v>11466</v>
      </c>
      <c r="F5982" s="182" t="s">
        <v>11467</v>
      </c>
      <c r="G5982" s="198">
        <f>'8. Equipment and supplies'!$O$21</f>
        <v>0</v>
      </c>
    </row>
    <row r="5983" spans="1:7" x14ac:dyDescent="0.3">
      <c r="A5983" s="181">
        <v>5982</v>
      </c>
      <c r="B5983" s="181" t="str">
        <f t="shared" si="117"/>
        <v>0-8.10b</v>
      </c>
      <c r="C5983" s="182">
        <f>'1. General information'!$R$8</f>
        <v>0</v>
      </c>
      <c r="D5983" s="182" t="s">
        <v>449</v>
      </c>
      <c r="E5983" s="183" t="s">
        <v>11468</v>
      </c>
      <c r="F5983" s="182" t="s">
        <v>11469</v>
      </c>
      <c r="G5983" s="184">
        <f>'8. Equipment and supplies'!$R$21</f>
        <v>0</v>
      </c>
    </row>
    <row r="5984" spans="1:7" x14ac:dyDescent="0.3">
      <c r="A5984" s="181">
        <v>5983</v>
      </c>
      <c r="B5984" s="181" t="str">
        <f t="shared" si="117"/>
        <v>0-8.11b</v>
      </c>
      <c r="C5984" s="182">
        <f>'1. General information'!$R$8</f>
        <v>0</v>
      </c>
      <c r="D5984" s="182" t="s">
        <v>449</v>
      </c>
      <c r="E5984" s="183" t="s">
        <v>11470</v>
      </c>
      <c r="F5984" s="182" t="s">
        <v>11471</v>
      </c>
      <c r="G5984" s="184">
        <f>'8. Equipment and supplies'!$X$21</f>
        <v>0</v>
      </c>
    </row>
    <row r="5985" spans="1:7" x14ac:dyDescent="0.3">
      <c r="A5985" s="181">
        <v>5984</v>
      </c>
      <c r="B5985" s="181" t="str">
        <f t="shared" si="117"/>
        <v>0-8.12b</v>
      </c>
      <c r="C5985" s="182">
        <f>'1. General information'!$R$8</f>
        <v>0</v>
      </c>
      <c r="D5985" s="182" t="s">
        <v>449</v>
      </c>
      <c r="E5985" s="183" t="s">
        <v>11472</v>
      </c>
      <c r="F5985" s="182" t="s">
        <v>11473</v>
      </c>
      <c r="G5985" s="193">
        <f>'8. Equipment and supplies'!$AA$21</f>
        <v>0</v>
      </c>
    </row>
    <row r="5986" spans="1:7" x14ac:dyDescent="0.3">
      <c r="A5986" s="181">
        <v>5985</v>
      </c>
      <c r="B5986" s="181" t="str">
        <f t="shared" si="117"/>
        <v>0-8.07c</v>
      </c>
      <c r="C5986" s="182">
        <f>'1. General information'!$R$8</f>
        <v>0</v>
      </c>
      <c r="D5986" s="182" t="s">
        <v>449</v>
      </c>
      <c r="E5986" s="183" t="s">
        <v>11474</v>
      </c>
      <c r="F5986" s="182" t="s">
        <v>11475</v>
      </c>
      <c r="G5986" s="196">
        <f>'8. Equipment and supplies'!$I$22</f>
        <v>0</v>
      </c>
    </row>
    <row r="5987" spans="1:7" x14ac:dyDescent="0.3">
      <c r="A5987" s="181">
        <v>5986</v>
      </c>
      <c r="B5987" s="181" t="str">
        <f t="shared" si="117"/>
        <v>0-8.08c</v>
      </c>
      <c r="C5987" s="182">
        <f>'1. General information'!$R$8</f>
        <v>0</v>
      </c>
      <c r="D5987" s="182" t="s">
        <v>449</v>
      </c>
      <c r="E5987" s="183" t="s">
        <v>11476</v>
      </c>
      <c r="F5987" s="182" t="s">
        <v>11477</v>
      </c>
      <c r="G5987" s="184">
        <f>'8. Equipment and supplies'!$K$22</f>
        <v>0</v>
      </c>
    </row>
    <row r="5988" spans="1:7" x14ac:dyDescent="0.3">
      <c r="A5988" s="181">
        <v>5987</v>
      </c>
      <c r="B5988" s="181" t="str">
        <f t="shared" si="117"/>
        <v>0-8.09c</v>
      </c>
      <c r="C5988" s="182">
        <f>'1. General information'!$R$8</f>
        <v>0</v>
      </c>
      <c r="D5988" s="182" t="s">
        <v>449</v>
      </c>
      <c r="E5988" s="183" t="s">
        <v>11478</v>
      </c>
      <c r="F5988" s="182" t="s">
        <v>11479</v>
      </c>
      <c r="G5988" s="198">
        <f>'8. Equipment and supplies'!$O$22</f>
        <v>0</v>
      </c>
    </row>
    <row r="5989" spans="1:7" x14ac:dyDescent="0.3">
      <c r="A5989" s="181">
        <v>5988</v>
      </c>
      <c r="B5989" s="181" t="str">
        <f t="shared" si="117"/>
        <v>0-8.10c</v>
      </c>
      <c r="C5989" s="182">
        <f>'1. General information'!$R$8</f>
        <v>0</v>
      </c>
      <c r="D5989" s="182" t="s">
        <v>449</v>
      </c>
      <c r="E5989" s="183" t="s">
        <v>11480</v>
      </c>
      <c r="F5989" s="182" t="s">
        <v>11481</v>
      </c>
      <c r="G5989" s="184">
        <f>'8. Equipment and supplies'!$R$22</f>
        <v>0</v>
      </c>
    </row>
    <row r="5990" spans="1:7" x14ac:dyDescent="0.3">
      <c r="A5990" s="181">
        <v>5989</v>
      </c>
      <c r="B5990" s="181" t="str">
        <f t="shared" si="117"/>
        <v>0-8.11c</v>
      </c>
      <c r="C5990" s="182">
        <f>'1. General information'!$R$8</f>
        <v>0</v>
      </c>
      <c r="D5990" s="182" t="s">
        <v>449</v>
      </c>
      <c r="E5990" s="183" t="s">
        <v>11482</v>
      </c>
      <c r="F5990" s="182" t="s">
        <v>11483</v>
      </c>
      <c r="G5990" s="184">
        <f>'8. Equipment and supplies'!$X$22</f>
        <v>0</v>
      </c>
    </row>
    <row r="5991" spans="1:7" x14ac:dyDescent="0.3">
      <c r="A5991" s="181">
        <v>5990</v>
      </c>
      <c r="B5991" s="181" t="str">
        <f t="shared" si="117"/>
        <v>0-8.12c</v>
      </c>
      <c r="C5991" s="182">
        <f>'1. General information'!$R$8</f>
        <v>0</v>
      </c>
      <c r="D5991" s="182" t="s">
        <v>449</v>
      </c>
      <c r="E5991" s="183" t="s">
        <v>11484</v>
      </c>
      <c r="F5991" s="182" t="s">
        <v>11485</v>
      </c>
      <c r="G5991" s="193">
        <f>'8. Equipment and supplies'!$AA$22</f>
        <v>0</v>
      </c>
    </row>
    <row r="5992" spans="1:7" x14ac:dyDescent="0.3">
      <c r="A5992" s="181">
        <v>5991</v>
      </c>
      <c r="B5992" s="181" t="str">
        <f t="shared" si="117"/>
        <v>0-8.07d</v>
      </c>
      <c r="C5992" s="182">
        <f>'1. General information'!$R$8</f>
        <v>0</v>
      </c>
      <c r="D5992" s="182" t="s">
        <v>449</v>
      </c>
      <c r="E5992" s="183" t="s">
        <v>11486</v>
      </c>
      <c r="F5992" s="182" t="s">
        <v>11487</v>
      </c>
      <c r="G5992" s="196">
        <f>'8. Equipment and supplies'!$I$23</f>
        <v>0</v>
      </c>
    </row>
    <row r="5993" spans="1:7" x14ac:dyDescent="0.3">
      <c r="A5993" s="181">
        <v>5992</v>
      </c>
      <c r="B5993" s="181" t="str">
        <f t="shared" si="117"/>
        <v>0-8.08d</v>
      </c>
      <c r="C5993" s="182">
        <f>'1. General information'!$R$8</f>
        <v>0</v>
      </c>
      <c r="D5993" s="182" t="s">
        <v>449</v>
      </c>
      <c r="E5993" s="183" t="s">
        <v>11488</v>
      </c>
      <c r="F5993" s="182" t="s">
        <v>11489</v>
      </c>
      <c r="G5993" s="184">
        <f>'8. Equipment and supplies'!$K$23</f>
        <v>0</v>
      </c>
    </row>
    <row r="5994" spans="1:7" x14ac:dyDescent="0.3">
      <c r="A5994" s="181">
        <v>5993</v>
      </c>
      <c r="B5994" s="181" t="str">
        <f t="shared" si="117"/>
        <v>0-8.09d</v>
      </c>
      <c r="C5994" s="182">
        <f>'1. General information'!$R$8</f>
        <v>0</v>
      </c>
      <c r="D5994" s="182" t="s">
        <v>449</v>
      </c>
      <c r="E5994" s="183" t="s">
        <v>11490</v>
      </c>
      <c r="F5994" s="182" t="s">
        <v>11491</v>
      </c>
      <c r="G5994" s="198">
        <f>'8. Equipment and supplies'!$O$23</f>
        <v>0</v>
      </c>
    </row>
    <row r="5995" spans="1:7" x14ac:dyDescent="0.3">
      <c r="A5995" s="181">
        <v>5994</v>
      </c>
      <c r="B5995" s="181" t="str">
        <f t="shared" si="117"/>
        <v>0-8.10d</v>
      </c>
      <c r="C5995" s="182">
        <f>'1. General information'!$R$8</f>
        <v>0</v>
      </c>
      <c r="D5995" s="182" t="s">
        <v>449</v>
      </c>
      <c r="E5995" s="183" t="s">
        <v>11492</v>
      </c>
      <c r="F5995" s="182" t="s">
        <v>11493</v>
      </c>
      <c r="G5995" s="184">
        <f>'8. Equipment and supplies'!$R$23</f>
        <v>0</v>
      </c>
    </row>
    <row r="5996" spans="1:7" x14ac:dyDescent="0.3">
      <c r="A5996" s="181">
        <v>5995</v>
      </c>
      <c r="B5996" s="181" t="str">
        <f t="shared" si="117"/>
        <v>0-8.11d</v>
      </c>
      <c r="C5996" s="182">
        <f>'1. General information'!$R$8</f>
        <v>0</v>
      </c>
      <c r="D5996" s="182" t="s">
        <v>449</v>
      </c>
      <c r="E5996" s="183" t="s">
        <v>11494</v>
      </c>
      <c r="F5996" s="182" t="s">
        <v>11495</v>
      </c>
      <c r="G5996" s="184">
        <f>'8. Equipment and supplies'!$X$23</f>
        <v>0</v>
      </c>
    </row>
    <row r="5997" spans="1:7" x14ac:dyDescent="0.3">
      <c r="A5997" s="181">
        <v>5996</v>
      </c>
      <c r="B5997" s="181" t="str">
        <f t="shared" si="117"/>
        <v>0-8.12d</v>
      </c>
      <c r="C5997" s="182">
        <f>'1. General information'!$R$8</f>
        <v>0</v>
      </c>
      <c r="D5997" s="182" t="s">
        <v>449</v>
      </c>
      <c r="E5997" s="183" t="s">
        <v>11496</v>
      </c>
      <c r="F5997" s="182" t="s">
        <v>11497</v>
      </c>
      <c r="G5997" s="193">
        <f>'8. Equipment and supplies'!$AA$23</f>
        <v>0</v>
      </c>
    </row>
    <row r="5998" spans="1:7" x14ac:dyDescent="0.3">
      <c r="A5998" s="181">
        <v>5997</v>
      </c>
      <c r="B5998" s="181" t="str">
        <f t="shared" si="117"/>
        <v>0-8.07e</v>
      </c>
      <c r="C5998" s="182">
        <f>'1. General information'!$R$8</f>
        <v>0</v>
      </c>
      <c r="D5998" s="182" t="s">
        <v>449</v>
      </c>
      <c r="E5998" s="183" t="s">
        <v>11498</v>
      </c>
      <c r="F5998" s="182" t="s">
        <v>11499</v>
      </c>
      <c r="G5998" s="196">
        <f>'8. Equipment and supplies'!$I$24</f>
        <v>0</v>
      </c>
    </row>
    <row r="5999" spans="1:7" x14ac:dyDescent="0.3">
      <c r="A5999" s="181">
        <v>5998</v>
      </c>
      <c r="B5999" s="181" t="str">
        <f t="shared" si="117"/>
        <v>0-8.08e</v>
      </c>
      <c r="C5999" s="182">
        <f>'1. General information'!$R$8</f>
        <v>0</v>
      </c>
      <c r="D5999" s="182" t="s">
        <v>449</v>
      </c>
      <c r="E5999" s="183" t="s">
        <v>11500</v>
      </c>
      <c r="F5999" s="182" t="s">
        <v>11501</v>
      </c>
      <c r="G5999" s="184">
        <f>'8. Equipment and supplies'!$K$24</f>
        <v>0</v>
      </c>
    </row>
    <row r="6000" spans="1:7" x14ac:dyDescent="0.3">
      <c r="A6000" s="181">
        <v>5999</v>
      </c>
      <c r="B6000" s="181" t="str">
        <f t="shared" si="117"/>
        <v>0-8.09e</v>
      </c>
      <c r="C6000" s="182">
        <f>'1. General information'!$R$8</f>
        <v>0</v>
      </c>
      <c r="D6000" s="182" t="s">
        <v>449</v>
      </c>
      <c r="E6000" s="183" t="s">
        <v>11502</v>
      </c>
      <c r="F6000" s="182" t="s">
        <v>11503</v>
      </c>
      <c r="G6000" s="198">
        <f>'8. Equipment and supplies'!$O$24</f>
        <v>0</v>
      </c>
    </row>
    <row r="6001" spans="1:7" x14ac:dyDescent="0.3">
      <c r="A6001" s="181">
        <v>6000</v>
      </c>
      <c r="B6001" s="181" t="str">
        <f t="shared" si="117"/>
        <v>0-8.10e</v>
      </c>
      <c r="C6001" s="182">
        <f>'1. General information'!$R$8</f>
        <v>0</v>
      </c>
      <c r="D6001" s="182" t="s">
        <v>449</v>
      </c>
      <c r="E6001" s="183" t="s">
        <v>11504</v>
      </c>
      <c r="F6001" s="182" t="s">
        <v>11505</v>
      </c>
      <c r="G6001" s="184">
        <f>'8. Equipment and supplies'!$R$24</f>
        <v>0</v>
      </c>
    </row>
    <row r="6002" spans="1:7" x14ac:dyDescent="0.3">
      <c r="A6002" s="181">
        <v>6001</v>
      </c>
      <c r="B6002" s="181" t="str">
        <f t="shared" si="117"/>
        <v>0-8.11e</v>
      </c>
      <c r="C6002" s="182">
        <f>'1. General information'!$R$8</f>
        <v>0</v>
      </c>
      <c r="D6002" s="182" t="s">
        <v>449</v>
      </c>
      <c r="E6002" s="183" t="s">
        <v>11506</v>
      </c>
      <c r="F6002" s="182" t="s">
        <v>11507</v>
      </c>
      <c r="G6002" s="184">
        <f>'8. Equipment and supplies'!$X$24</f>
        <v>0</v>
      </c>
    </row>
    <row r="6003" spans="1:7" x14ac:dyDescent="0.3">
      <c r="A6003" s="181">
        <v>6002</v>
      </c>
      <c r="B6003" s="181" t="str">
        <f t="shared" si="117"/>
        <v>0-8.12e</v>
      </c>
      <c r="C6003" s="182">
        <f>'1. General information'!$R$8</f>
        <v>0</v>
      </c>
      <c r="D6003" s="182" t="s">
        <v>449</v>
      </c>
      <c r="E6003" s="183" t="s">
        <v>11508</v>
      </c>
      <c r="F6003" s="182" t="s">
        <v>11509</v>
      </c>
      <c r="G6003" s="193">
        <f>'8. Equipment and supplies'!$AA$24</f>
        <v>0</v>
      </c>
    </row>
    <row r="6004" spans="1:7" x14ac:dyDescent="0.3">
      <c r="A6004" s="181">
        <v>6003</v>
      </c>
      <c r="B6004" s="181" t="str">
        <f t="shared" si="117"/>
        <v>0-8.07f</v>
      </c>
      <c r="C6004" s="182">
        <f>'1. General information'!$R$8</f>
        <v>0</v>
      </c>
      <c r="D6004" s="182" t="s">
        <v>449</v>
      </c>
      <c r="E6004" s="183" t="s">
        <v>11510</v>
      </c>
      <c r="F6004" s="182" t="s">
        <v>11511</v>
      </c>
      <c r="G6004" s="196">
        <f>'8. Equipment and supplies'!$I$25</f>
        <v>0</v>
      </c>
    </row>
    <row r="6005" spans="1:7" x14ac:dyDescent="0.3">
      <c r="A6005" s="181">
        <v>6004</v>
      </c>
      <c r="B6005" s="181" t="str">
        <f t="shared" si="117"/>
        <v>0-8.08f</v>
      </c>
      <c r="C6005" s="182">
        <f>'1. General information'!$R$8</f>
        <v>0</v>
      </c>
      <c r="D6005" s="182" t="s">
        <v>449</v>
      </c>
      <c r="E6005" s="183" t="s">
        <v>11512</v>
      </c>
      <c r="F6005" s="182" t="s">
        <v>11513</v>
      </c>
      <c r="G6005" s="184">
        <f>'8. Equipment and supplies'!$K$25</f>
        <v>0</v>
      </c>
    </row>
    <row r="6006" spans="1:7" x14ac:dyDescent="0.3">
      <c r="A6006" s="181">
        <v>6005</v>
      </c>
      <c r="B6006" s="181" t="str">
        <f t="shared" si="117"/>
        <v>0-8.09f</v>
      </c>
      <c r="C6006" s="182">
        <f>'1. General information'!$R$8</f>
        <v>0</v>
      </c>
      <c r="D6006" s="182" t="s">
        <v>449</v>
      </c>
      <c r="E6006" s="183" t="s">
        <v>11514</v>
      </c>
      <c r="F6006" s="182" t="s">
        <v>11515</v>
      </c>
      <c r="G6006" s="198">
        <f>'8. Equipment and supplies'!$O$25</f>
        <v>0</v>
      </c>
    </row>
    <row r="6007" spans="1:7" x14ac:dyDescent="0.3">
      <c r="A6007" s="181">
        <v>6006</v>
      </c>
      <c r="B6007" s="181" t="str">
        <f t="shared" si="117"/>
        <v>0-8.10f</v>
      </c>
      <c r="C6007" s="182">
        <f>'1. General information'!$R$8</f>
        <v>0</v>
      </c>
      <c r="D6007" s="182" t="s">
        <v>449</v>
      </c>
      <c r="E6007" s="183" t="s">
        <v>11516</v>
      </c>
      <c r="F6007" s="182" t="s">
        <v>11517</v>
      </c>
      <c r="G6007" s="184">
        <f>'8. Equipment and supplies'!$R$25</f>
        <v>0</v>
      </c>
    </row>
    <row r="6008" spans="1:7" x14ac:dyDescent="0.3">
      <c r="A6008" s="181">
        <v>6007</v>
      </c>
      <c r="B6008" s="181" t="str">
        <f t="shared" si="117"/>
        <v>0-8.11f</v>
      </c>
      <c r="C6008" s="182">
        <f>'1. General information'!$R$8</f>
        <v>0</v>
      </c>
      <c r="D6008" s="182" t="s">
        <v>449</v>
      </c>
      <c r="E6008" s="183" t="s">
        <v>11518</v>
      </c>
      <c r="F6008" s="182" t="s">
        <v>11519</v>
      </c>
      <c r="G6008" s="184">
        <f>'8. Equipment and supplies'!$X$25</f>
        <v>0</v>
      </c>
    </row>
    <row r="6009" spans="1:7" x14ac:dyDescent="0.3">
      <c r="A6009" s="181">
        <v>6008</v>
      </c>
      <c r="B6009" s="181" t="str">
        <f t="shared" si="117"/>
        <v>0-8.12f</v>
      </c>
      <c r="C6009" s="182">
        <f>'1. General information'!$R$8</f>
        <v>0</v>
      </c>
      <c r="D6009" s="182" t="s">
        <v>449</v>
      </c>
      <c r="E6009" s="183" t="s">
        <v>11520</v>
      </c>
      <c r="F6009" s="182" t="s">
        <v>11521</v>
      </c>
      <c r="G6009" s="193">
        <f>'8. Equipment and supplies'!$AA$25</f>
        <v>0</v>
      </c>
    </row>
    <row r="6010" spans="1:7" x14ac:dyDescent="0.3">
      <c r="A6010" s="181">
        <v>6009</v>
      </c>
      <c r="B6010" s="181" t="str">
        <f t="shared" si="117"/>
        <v>0-8.07g</v>
      </c>
      <c r="C6010" s="182">
        <f>'1. General information'!$R$8</f>
        <v>0</v>
      </c>
      <c r="D6010" s="182" t="s">
        <v>449</v>
      </c>
      <c r="E6010" s="183" t="s">
        <v>11522</v>
      </c>
      <c r="F6010" s="182" t="s">
        <v>11523</v>
      </c>
      <c r="G6010" s="196">
        <f>'8. Equipment and supplies'!$I$26</f>
        <v>0</v>
      </c>
    </row>
    <row r="6011" spans="1:7" x14ac:dyDescent="0.3">
      <c r="A6011" s="181">
        <v>6010</v>
      </c>
      <c r="B6011" s="181" t="str">
        <f t="shared" si="117"/>
        <v>0-8.08g</v>
      </c>
      <c r="C6011" s="182">
        <f>'1. General information'!$R$8</f>
        <v>0</v>
      </c>
      <c r="D6011" s="182" t="s">
        <v>449</v>
      </c>
      <c r="E6011" s="183" t="s">
        <v>11524</v>
      </c>
      <c r="F6011" s="182" t="s">
        <v>11525</v>
      </c>
      <c r="G6011" s="184">
        <f>'8. Equipment and supplies'!$K$26</f>
        <v>0</v>
      </c>
    </row>
    <row r="6012" spans="1:7" x14ac:dyDescent="0.3">
      <c r="A6012" s="181">
        <v>6011</v>
      </c>
      <c r="B6012" s="181" t="str">
        <f t="shared" si="117"/>
        <v>0-8.09g</v>
      </c>
      <c r="C6012" s="182">
        <f>'1. General information'!$R$8</f>
        <v>0</v>
      </c>
      <c r="D6012" s="182" t="s">
        <v>449</v>
      </c>
      <c r="E6012" s="183" t="s">
        <v>11526</v>
      </c>
      <c r="F6012" s="182" t="s">
        <v>11527</v>
      </c>
      <c r="G6012" s="198">
        <f>'8. Equipment and supplies'!$O$26</f>
        <v>0</v>
      </c>
    </row>
    <row r="6013" spans="1:7" x14ac:dyDescent="0.3">
      <c r="A6013" s="181">
        <v>6012</v>
      </c>
      <c r="B6013" s="181" t="str">
        <f t="shared" si="117"/>
        <v>0-8.10g</v>
      </c>
      <c r="C6013" s="182">
        <f>'1. General information'!$R$8</f>
        <v>0</v>
      </c>
      <c r="D6013" s="182" t="s">
        <v>449</v>
      </c>
      <c r="E6013" s="183" t="s">
        <v>11528</v>
      </c>
      <c r="F6013" s="182" t="s">
        <v>11529</v>
      </c>
      <c r="G6013" s="184">
        <f>'8. Equipment and supplies'!$R$26</f>
        <v>0</v>
      </c>
    </row>
    <row r="6014" spans="1:7" x14ac:dyDescent="0.3">
      <c r="A6014" s="181">
        <v>6013</v>
      </c>
      <c r="B6014" s="181" t="str">
        <f t="shared" si="117"/>
        <v>0-8.11g</v>
      </c>
      <c r="C6014" s="182">
        <f>'1. General information'!$R$8</f>
        <v>0</v>
      </c>
      <c r="D6014" s="182" t="s">
        <v>449</v>
      </c>
      <c r="E6014" s="183" t="s">
        <v>11530</v>
      </c>
      <c r="F6014" s="182" t="s">
        <v>11531</v>
      </c>
      <c r="G6014" s="184">
        <f>'8. Equipment and supplies'!$X$26</f>
        <v>0</v>
      </c>
    </row>
    <row r="6015" spans="1:7" x14ac:dyDescent="0.3">
      <c r="A6015" s="181">
        <v>6014</v>
      </c>
      <c r="B6015" s="181" t="str">
        <f t="shared" si="117"/>
        <v>0-8.12g</v>
      </c>
      <c r="C6015" s="182">
        <f>'1. General information'!$R$8</f>
        <v>0</v>
      </c>
      <c r="D6015" s="182" t="s">
        <v>449</v>
      </c>
      <c r="E6015" s="183" t="s">
        <v>11532</v>
      </c>
      <c r="F6015" s="182" t="s">
        <v>11533</v>
      </c>
      <c r="G6015" s="193">
        <f>'8. Equipment and supplies'!$AA$26</f>
        <v>0</v>
      </c>
    </row>
    <row r="6016" spans="1:7" x14ac:dyDescent="0.3">
      <c r="A6016" s="181">
        <v>6015</v>
      </c>
      <c r="B6016" s="181" t="str">
        <f t="shared" si="117"/>
        <v>0-8.07h</v>
      </c>
      <c r="C6016" s="182">
        <f>'1. General information'!$R$8</f>
        <v>0</v>
      </c>
      <c r="D6016" s="182" t="s">
        <v>449</v>
      </c>
      <c r="E6016" s="183" t="s">
        <v>11534</v>
      </c>
      <c r="F6016" s="182" t="s">
        <v>11535</v>
      </c>
      <c r="G6016" s="196">
        <f>'8. Equipment and supplies'!$I$27</f>
        <v>0</v>
      </c>
    </row>
    <row r="6017" spans="1:7" x14ac:dyDescent="0.3">
      <c r="A6017" s="181">
        <v>6016</v>
      </c>
      <c r="B6017" s="181" t="str">
        <f t="shared" si="117"/>
        <v>0-8.08h</v>
      </c>
      <c r="C6017" s="182">
        <f>'1. General information'!$R$8</f>
        <v>0</v>
      </c>
      <c r="D6017" s="182" t="s">
        <v>449</v>
      </c>
      <c r="E6017" s="183" t="s">
        <v>11536</v>
      </c>
      <c r="F6017" s="182" t="s">
        <v>11537</v>
      </c>
      <c r="G6017" s="184">
        <f>'8. Equipment and supplies'!$K$27</f>
        <v>0</v>
      </c>
    </row>
    <row r="6018" spans="1:7" x14ac:dyDescent="0.3">
      <c r="A6018" s="181">
        <v>6017</v>
      </c>
      <c r="B6018" s="181" t="str">
        <f t="shared" si="117"/>
        <v>0-8.09h</v>
      </c>
      <c r="C6018" s="182">
        <f>'1. General information'!$R$8</f>
        <v>0</v>
      </c>
      <c r="D6018" s="182" t="s">
        <v>449</v>
      </c>
      <c r="E6018" s="183" t="s">
        <v>11538</v>
      </c>
      <c r="F6018" s="182" t="s">
        <v>11539</v>
      </c>
      <c r="G6018" s="198">
        <f>'8. Equipment and supplies'!$O$27</f>
        <v>0</v>
      </c>
    </row>
    <row r="6019" spans="1:7" x14ac:dyDescent="0.3">
      <c r="A6019" s="181">
        <v>6018</v>
      </c>
      <c r="B6019" s="181" t="str">
        <f t="shared" si="117"/>
        <v>0-8.10h</v>
      </c>
      <c r="C6019" s="182">
        <f>'1. General information'!$R$8</f>
        <v>0</v>
      </c>
      <c r="D6019" s="182" t="s">
        <v>449</v>
      </c>
      <c r="E6019" s="183" t="s">
        <v>11540</v>
      </c>
      <c r="F6019" s="182" t="s">
        <v>11541</v>
      </c>
      <c r="G6019" s="184">
        <f>'8. Equipment and supplies'!$R$27</f>
        <v>0</v>
      </c>
    </row>
    <row r="6020" spans="1:7" x14ac:dyDescent="0.3">
      <c r="A6020" s="181">
        <v>6019</v>
      </c>
      <c r="B6020" s="181" t="str">
        <f t="shared" si="117"/>
        <v>0-8.11h</v>
      </c>
      <c r="C6020" s="182">
        <f>'1. General information'!$R$8</f>
        <v>0</v>
      </c>
      <c r="D6020" s="182" t="s">
        <v>449</v>
      </c>
      <c r="E6020" s="183" t="s">
        <v>11542</v>
      </c>
      <c r="F6020" s="182" t="s">
        <v>11543</v>
      </c>
      <c r="G6020" s="184">
        <f>'8. Equipment and supplies'!$X$27</f>
        <v>0</v>
      </c>
    </row>
    <row r="6021" spans="1:7" x14ac:dyDescent="0.3">
      <c r="A6021" s="181">
        <v>6020</v>
      </c>
      <c r="B6021" s="181" t="str">
        <f t="shared" si="117"/>
        <v>0-8.12h</v>
      </c>
      <c r="C6021" s="182">
        <f>'1. General information'!$R$8</f>
        <v>0</v>
      </c>
      <c r="D6021" s="182" t="s">
        <v>449</v>
      </c>
      <c r="E6021" s="183" t="s">
        <v>11544</v>
      </c>
      <c r="F6021" s="182" t="s">
        <v>11545</v>
      </c>
      <c r="G6021" s="193">
        <f>'8. Equipment and supplies'!$AA$27</f>
        <v>0</v>
      </c>
    </row>
    <row r="6022" spans="1:7" x14ac:dyDescent="0.3">
      <c r="A6022" s="181">
        <v>6021</v>
      </c>
      <c r="B6022" s="181" t="str">
        <f t="shared" si="117"/>
        <v>0-8.07i</v>
      </c>
      <c r="C6022" s="182">
        <f>'1. General information'!$R$8</f>
        <v>0</v>
      </c>
      <c r="D6022" s="182" t="s">
        <v>449</v>
      </c>
      <c r="E6022" s="183" t="s">
        <v>11546</v>
      </c>
      <c r="F6022" s="182" t="s">
        <v>11547</v>
      </c>
      <c r="G6022" s="196">
        <f>'8. Equipment and supplies'!$I$28</f>
        <v>0</v>
      </c>
    </row>
    <row r="6023" spans="1:7" x14ac:dyDescent="0.3">
      <c r="A6023" s="181">
        <v>6022</v>
      </c>
      <c r="B6023" s="181" t="str">
        <f t="shared" si="117"/>
        <v>0-8.08i</v>
      </c>
      <c r="C6023" s="182">
        <f>'1. General information'!$R$8</f>
        <v>0</v>
      </c>
      <c r="D6023" s="182" t="s">
        <v>449</v>
      </c>
      <c r="E6023" s="183" t="s">
        <v>11548</v>
      </c>
      <c r="F6023" s="182" t="s">
        <v>11549</v>
      </c>
      <c r="G6023" s="184">
        <f>'8. Equipment and supplies'!$K$28</f>
        <v>0</v>
      </c>
    </row>
    <row r="6024" spans="1:7" x14ac:dyDescent="0.3">
      <c r="A6024" s="181">
        <v>6023</v>
      </c>
      <c r="B6024" s="181" t="str">
        <f t="shared" si="117"/>
        <v>0-8.09i</v>
      </c>
      <c r="C6024" s="182">
        <f>'1. General information'!$R$8</f>
        <v>0</v>
      </c>
      <c r="D6024" s="182" t="s">
        <v>449</v>
      </c>
      <c r="E6024" s="183" t="s">
        <v>11550</v>
      </c>
      <c r="F6024" s="182" t="s">
        <v>11551</v>
      </c>
      <c r="G6024" s="198">
        <f>'8. Equipment and supplies'!$O$28</f>
        <v>0</v>
      </c>
    </row>
    <row r="6025" spans="1:7" x14ac:dyDescent="0.3">
      <c r="A6025" s="181">
        <v>6024</v>
      </c>
      <c r="B6025" s="181" t="str">
        <f t="shared" si="117"/>
        <v>0-8.10i</v>
      </c>
      <c r="C6025" s="182">
        <f>'1. General information'!$R$8</f>
        <v>0</v>
      </c>
      <c r="D6025" s="182" t="s">
        <v>449</v>
      </c>
      <c r="E6025" s="183" t="s">
        <v>11552</v>
      </c>
      <c r="F6025" s="182" t="s">
        <v>11553</v>
      </c>
      <c r="G6025" s="184">
        <f>'8. Equipment and supplies'!$R$28</f>
        <v>0</v>
      </c>
    </row>
    <row r="6026" spans="1:7" x14ac:dyDescent="0.3">
      <c r="A6026" s="181">
        <v>6025</v>
      </c>
      <c r="B6026" s="181" t="str">
        <f t="shared" si="117"/>
        <v>0-8.11i</v>
      </c>
      <c r="C6026" s="182">
        <f>'1. General information'!$R$8</f>
        <v>0</v>
      </c>
      <c r="D6026" s="182" t="s">
        <v>449</v>
      </c>
      <c r="E6026" s="183" t="s">
        <v>11554</v>
      </c>
      <c r="F6026" s="182" t="s">
        <v>11555</v>
      </c>
      <c r="G6026" s="184">
        <f>'8. Equipment and supplies'!$X$28</f>
        <v>0</v>
      </c>
    </row>
    <row r="6027" spans="1:7" x14ac:dyDescent="0.3">
      <c r="A6027" s="181">
        <v>6026</v>
      </c>
      <c r="B6027" s="181" t="str">
        <f t="shared" si="117"/>
        <v>0-8.12i</v>
      </c>
      <c r="C6027" s="182">
        <f>'1. General information'!$R$8</f>
        <v>0</v>
      </c>
      <c r="D6027" s="182" t="s">
        <v>449</v>
      </c>
      <c r="E6027" s="183" t="s">
        <v>11556</v>
      </c>
      <c r="F6027" s="182" t="s">
        <v>11557</v>
      </c>
      <c r="G6027" s="193">
        <f>'8. Equipment and supplies'!$AA$28</f>
        <v>0</v>
      </c>
    </row>
    <row r="6028" spans="1:7" x14ac:dyDescent="0.3">
      <c r="A6028" s="181">
        <v>6027</v>
      </c>
      <c r="B6028" s="181" t="str">
        <f t="shared" si="117"/>
        <v>0-8.07j</v>
      </c>
      <c r="C6028" s="182">
        <f>'1. General information'!$R$8</f>
        <v>0</v>
      </c>
      <c r="D6028" s="182" t="s">
        <v>449</v>
      </c>
      <c r="E6028" s="183" t="s">
        <v>11558</v>
      </c>
      <c r="F6028" s="182" t="s">
        <v>11559</v>
      </c>
      <c r="G6028" s="196">
        <f>'8. Equipment and supplies'!$I$29</f>
        <v>0</v>
      </c>
    </row>
    <row r="6029" spans="1:7" x14ac:dyDescent="0.3">
      <c r="A6029" s="181">
        <v>6028</v>
      </c>
      <c r="B6029" s="181" t="str">
        <f t="shared" si="117"/>
        <v>0-8.08j</v>
      </c>
      <c r="C6029" s="182">
        <f>'1. General information'!$R$8</f>
        <v>0</v>
      </c>
      <c r="D6029" s="182" t="s">
        <v>449</v>
      </c>
      <c r="E6029" s="183" t="s">
        <v>11560</v>
      </c>
      <c r="F6029" s="182" t="s">
        <v>11561</v>
      </c>
      <c r="G6029" s="184">
        <f>'8. Equipment and supplies'!$K$29</f>
        <v>0</v>
      </c>
    </row>
    <row r="6030" spans="1:7" x14ac:dyDescent="0.3">
      <c r="A6030" s="181">
        <v>6029</v>
      </c>
      <c r="B6030" s="181" t="str">
        <f t="shared" si="117"/>
        <v>0-8.09j</v>
      </c>
      <c r="C6030" s="182">
        <f>'1. General information'!$R$8</f>
        <v>0</v>
      </c>
      <c r="D6030" s="182" t="s">
        <v>449</v>
      </c>
      <c r="E6030" s="183" t="s">
        <v>11562</v>
      </c>
      <c r="F6030" s="182" t="s">
        <v>11563</v>
      </c>
      <c r="G6030" s="198">
        <f>'8. Equipment and supplies'!$O$29</f>
        <v>0</v>
      </c>
    </row>
    <row r="6031" spans="1:7" x14ac:dyDescent="0.3">
      <c r="A6031" s="181">
        <v>6030</v>
      </c>
      <c r="B6031" s="181" t="str">
        <f t="shared" ref="B6031:B6094" si="120">CONCATENATE(LEFT(C6031,2),"-",E6031)</f>
        <v>0-8.10j</v>
      </c>
      <c r="C6031" s="182">
        <f>'1. General information'!$R$8</f>
        <v>0</v>
      </c>
      <c r="D6031" s="182" t="s">
        <v>449</v>
      </c>
      <c r="E6031" s="183" t="s">
        <v>11564</v>
      </c>
      <c r="F6031" s="182" t="s">
        <v>11565</v>
      </c>
      <c r="G6031" s="184">
        <f>'8. Equipment and supplies'!$R$29</f>
        <v>0</v>
      </c>
    </row>
    <row r="6032" spans="1:7" x14ac:dyDescent="0.3">
      <c r="A6032" s="181">
        <v>6031</v>
      </c>
      <c r="B6032" s="181" t="str">
        <f t="shared" si="120"/>
        <v>0-8.11j</v>
      </c>
      <c r="C6032" s="182">
        <f>'1. General information'!$R$8</f>
        <v>0</v>
      </c>
      <c r="D6032" s="182" t="s">
        <v>449</v>
      </c>
      <c r="E6032" s="183" t="s">
        <v>11566</v>
      </c>
      <c r="F6032" s="182" t="s">
        <v>11567</v>
      </c>
      <c r="G6032" s="184">
        <f>'8. Equipment and supplies'!$X$29</f>
        <v>0</v>
      </c>
    </row>
    <row r="6033" spans="1:7" x14ac:dyDescent="0.3">
      <c r="A6033" s="181">
        <v>6032</v>
      </c>
      <c r="B6033" s="181" t="str">
        <f t="shared" si="120"/>
        <v>0-8.12j</v>
      </c>
      <c r="C6033" s="182">
        <f>'1. General information'!$R$8</f>
        <v>0</v>
      </c>
      <c r="D6033" s="182" t="s">
        <v>449</v>
      </c>
      <c r="E6033" s="183" t="s">
        <v>11568</v>
      </c>
      <c r="F6033" s="182" t="s">
        <v>11569</v>
      </c>
      <c r="G6033" s="193">
        <f>'8. Equipment and supplies'!$AA$29</f>
        <v>0</v>
      </c>
    </row>
    <row r="6034" spans="1:7" x14ac:dyDescent="0.3">
      <c r="A6034" s="181">
        <v>6033</v>
      </c>
      <c r="B6034" s="181" t="str">
        <f t="shared" si="120"/>
        <v>0-8.07k</v>
      </c>
      <c r="C6034" s="182">
        <f>'1. General information'!$R$8</f>
        <v>0</v>
      </c>
      <c r="D6034" s="182" t="s">
        <v>449</v>
      </c>
      <c r="E6034" s="183" t="s">
        <v>11570</v>
      </c>
      <c r="F6034" s="182" t="s">
        <v>11571</v>
      </c>
      <c r="G6034" s="196">
        <f>'8. Equipment and supplies'!$I$30</f>
        <v>0</v>
      </c>
    </row>
    <row r="6035" spans="1:7" x14ac:dyDescent="0.3">
      <c r="A6035" s="181">
        <v>6034</v>
      </c>
      <c r="B6035" s="181" t="str">
        <f t="shared" si="120"/>
        <v>0-8.08k</v>
      </c>
      <c r="C6035" s="182">
        <f>'1. General information'!$R$8</f>
        <v>0</v>
      </c>
      <c r="D6035" s="182" t="s">
        <v>449</v>
      </c>
      <c r="E6035" s="183" t="s">
        <v>11572</v>
      </c>
      <c r="F6035" s="182" t="s">
        <v>11573</v>
      </c>
      <c r="G6035" s="184">
        <f>'8. Equipment and supplies'!$K$30</f>
        <v>0</v>
      </c>
    </row>
    <row r="6036" spans="1:7" x14ac:dyDescent="0.3">
      <c r="A6036" s="181">
        <v>6035</v>
      </c>
      <c r="B6036" s="181" t="str">
        <f t="shared" si="120"/>
        <v>0-8.09k</v>
      </c>
      <c r="C6036" s="182">
        <f>'1. General information'!$R$8</f>
        <v>0</v>
      </c>
      <c r="D6036" s="182" t="s">
        <v>449</v>
      </c>
      <c r="E6036" s="183" t="s">
        <v>11574</v>
      </c>
      <c r="F6036" s="182" t="s">
        <v>11575</v>
      </c>
      <c r="G6036" s="198">
        <f>'8. Equipment and supplies'!$O$30</f>
        <v>0</v>
      </c>
    </row>
    <row r="6037" spans="1:7" x14ac:dyDescent="0.3">
      <c r="A6037" s="181">
        <v>6036</v>
      </c>
      <c r="B6037" s="181" t="str">
        <f t="shared" si="120"/>
        <v>0-8.10k</v>
      </c>
      <c r="C6037" s="182">
        <f>'1. General information'!$R$8</f>
        <v>0</v>
      </c>
      <c r="D6037" s="182" t="s">
        <v>449</v>
      </c>
      <c r="E6037" s="183" t="s">
        <v>11576</v>
      </c>
      <c r="F6037" s="182" t="s">
        <v>11577</v>
      </c>
      <c r="G6037" s="184">
        <f>'8. Equipment and supplies'!$R$30</f>
        <v>0</v>
      </c>
    </row>
    <row r="6038" spans="1:7" x14ac:dyDescent="0.3">
      <c r="A6038" s="181">
        <v>6037</v>
      </c>
      <c r="B6038" s="181" t="str">
        <f t="shared" si="120"/>
        <v>0-8.11k</v>
      </c>
      <c r="C6038" s="182">
        <f>'1. General information'!$R$8</f>
        <v>0</v>
      </c>
      <c r="D6038" s="182" t="s">
        <v>449</v>
      </c>
      <c r="E6038" s="183" t="s">
        <v>11578</v>
      </c>
      <c r="F6038" s="182" t="s">
        <v>11579</v>
      </c>
      <c r="G6038" s="184">
        <f>'8. Equipment and supplies'!$X$30</f>
        <v>0</v>
      </c>
    </row>
    <row r="6039" spans="1:7" x14ac:dyDescent="0.3">
      <c r="A6039" s="181">
        <v>6038</v>
      </c>
      <c r="B6039" s="181" t="str">
        <f t="shared" si="120"/>
        <v>0-8.12k</v>
      </c>
      <c r="C6039" s="182">
        <f>'1. General information'!$R$8</f>
        <v>0</v>
      </c>
      <c r="D6039" s="182" t="s">
        <v>449</v>
      </c>
      <c r="E6039" s="183" t="s">
        <v>11580</v>
      </c>
      <c r="F6039" s="182" t="s">
        <v>11581</v>
      </c>
      <c r="G6039" s="193">
        <f>'8. Equipment and supplies'!$AA$30</f>
        <v>0</v>
      </c>
    </row>
    <row r="6040" spans="1:7" x14ac:dyDescent="0.3">
      <c r="A6040" s="181">
        <v>6039</v>
      </c>
      <c r="B6040" s="181" t="str">
        <f t="shared" si="120"/>
        <v>0-8.07l</v>
      </c>
      <c r="C6040" s="182">
        <f>'1. General information'!$R$8</f>
        <v>0</v>
      </c>
      <c r="D6040" s="182" t="s">
        <v>449</v>
      </c>
      <c r="E6040" s="183" t="s">
        <v>11582</v>
      </c>
      <c r="F6040" s="182" t="s">
        <v>11583</v>
      </c>
      <c r="G6040" s="196">
        <f>'8. Equipment and supplies'!$I$31</f>
        <v>0</v>
      </c>
    </row>
    <row r="6041" spans="1:7" x14ac:dyDescent="0.3">
      <c r="A6041" s="181">
        <v>6040</v>
      </c>
      <c r="B6041" s="181" t="str">
        <f t="shared" si="120"/>
        <v>0-8.08l</v>
      </c>
      <c r="C6041" s="182">
        <f>'1. General information'!$R$8</f>
        <v>0</v>
      </c>
      <c r="D6041" s="182" t="s">
        <v>449</v>
      </c>
      <c r="E6041" s="183" t="s">
        <v>11584</v>
      </c>
      <c r="F6041" s="182" t="s">
        <v>11585</v>
      </c>
      <c r="G6041" s="184">
        <f>'8. Equipment and supplies'!$K$31</f>
        <v>0</v>
      </c>
    </row>
    <row r="6042" spans="1:7" x14ac:dyDescent="0.3">
      <c r="A6042" s="181">
        <v>6041</v>
      </c>
      <c r="B6042" s="181" t="str">
        <f t="shared" si="120"/>
        <v>0-8.09l</v>
      </c>
      <c r="C6042" s="182">
        <f>'1. General information'!$R$8</f>
        <v>0</v>
      </c>
      <c r="D6042" s="182" t="s">
        <v>449</v>
      </c>
      <c r="E6042" s="183" t="s">
        <v>11586</v>
      </c>
      <c r="F6042" s="182" t="s">
        <v>11587</v>
      </c>
      <c r="G6042" s="198">
        <f>'8. Equipment and supplies'!$O$31</f>
        <v>0</v>
      </c>
    </row>
    <row r="6043" spans="1:7" x14ac:dyDescent="0.3">
      <c r="A6043" s="181">
        <v>6042</v>
      </c>
      <c r="B6043" s="181" t="str">
        <f t="shared" si="120"/>
        <v>0-8.10l</v>
      </c>
      <c r="C6043" s="182">
        <f>'1. General information'!$R$8</f>
        <v>0</v>
      </c>
      <c r="D6043" s="182" t="s">
        <v>449</v>
      </c>
      <c r="E6043" s="183" t="s">
        <v>11588</v>
      </c>
      <c r="F6043" s="182" t="s">
        <v>11589</v>
      </c>
      <c r="G6043" s="184">
        <f>'8. Equipment and supplies'!$R$31</f>
        <v>0</v>
      </c>
    </row>
    <row r="6044" spans="1:7" x14ac:dyDescent="0.3">
      <c r="A6044" s="181">
        <v>6043</v>
      </c>
      <c r="B6044" s="181" t="str">
        <f t="shared" si="120"/>
        <v>0-8.11l</v>
      </c>
      <c r="C6044" s="182">
        <f>'1. General information'!$R$8</f>
        <v>0</v>
      </c>
      <c r="D6044" s="182" t="s">
        <v>449</v>
      </c>
      <c r="E6044" s="183" t="s">
        <v>11590</v>
      </c>
      <c r="F6044" s="182" t="s">
        <v>11591</v>
      </c>
      <c r="G6044" s="184">
        <f>'8. Equipment and supplies'!$X$31</f>
        <v>0</v>
      </c>
    </row>
    <row r="6045" spans="1:7" x14ac:dyDescent="0.3">
      <c r="A6045" s="181">
        <v>6044</v>
      </c>
      <c r="B6045" s="181" t="str">
        <f t="shared" si="120"/>
        <v>0-8.12l</v>
      </c>
      <c r="C6045" s="182">
        <f>'1. General information'!$R$8</f>
        <v>0</v>
      </c>
      <c r="D6045" s="182" t="s">
        <v>449</v>
      </c>
      <c r="E6045" s="183" t="s">
        <v>11592</v>
      </c>
      <c r="F6045" s="182" t="s">
        <v>11593</v>
      </c>
      <c r="G6045" s="193">
        <f>'8. Equipment and supplies'!$AA$31</f>
        <v>0</v>
      </c>
    </row>
    <row r="6046" spans="1:7" x14ac:dyDescent="0.3">
      <c r="A6046" s="181">
        <v>6045</v>
      </c>
      <c r="B6046" s="181" t="str">
        <f t="shared" si="120"/>
        <v>0-8.07m</v>
      </c>
      <c r="C6046" s="182">
        <f>'1. General information'!$R$8</f>
        <v>0</v>
      </c>
      <c r="D6046" s="182" t="s">
        <v>449</v>
      </c>
      <c r="E6046" s="183" t="s">
        <v>11594</v>
      </c>
      <c r="F6046" s="182" t="s">
        <v>11595</v>
      </c>
      <c r="G6046" s="196">
        <f>'8. Equipment and supplies'!$I$32</f>
        <v>0</v>
      </c>
    </row>
    <row r="6047" spans="1:7" x14ac:dyDescent="0.3">
      <c r="A6047" s="181">
        <v>6046</v>
      </c>
      <c r="B6047" s="181" t="str">
        <f t="shared" si="120"/>
        <v>0-8.08m</v>
      </c>
      <c r="C6047" s="182">
        <f>'1. General information'!$R$8</f>
        <v>0</v>
      </c>
      <c r="D6047" s="182" t="s">
        <v>449</v>
      </c>
      <c r="E6047" s="183" t="s">
        <v>11596</v>
      </c>
      <c r="F6047" s="182" t="s">
        <v>11597</v>
      </c>
      <c r="G6047" s="184">
        <f>'8. Equipment and supplies'!$K$32</f>
        <v>0</v>
      </c>
    </row>
    <row r="6048" spans="1:7" x14ac:dyDescent="0.3">
      <c r="A6048" s="181">
        <v>6047</v>
      </c>
      <c r="B6048" s="181" t="str">
        <f t="shared" si="120"/>
        <v>0-8.09m</v>
      </c>
      <c r="C6048" s="182">
        <f>'1. General information'!$R$8</f>
        <v>0</v>
      </c>
      <c r="D6048" s="182" t="s">
        <v>449</v>
      </c>
      <c r="E6048" s="183" t="s">
        <v>11598</v>
      </c>
      <c r="F6048" s="182" t="s">
        <v>11599</v>
      </c>
      <c r="G6048" s="198">
        <f>'8. Equipment and supplies'!$O$32</f>
        <v>0</v>
      </c>
    </row>
    <row r="6049" spans="1:7" x14ac:dyDescent="0.3">
      <c r="A6049" s="181">
        <v>6048</v>
      </c>
      <c r="B6049" s="181" t="str">
        <f t="shared" si="120"/>
        <v>0-8.10m</v>
      </c>
      <c r="C6049" s="182">
        <f>'1. General information'!$R$8</f>
        <v>0</v>
      </c>
      <c r="D6049" s="182" t="s">
        <v>449</v>
      </c>
      <c r="E6049" s="183" t="s">
        <v>11600</v>
      </c>
      <c r="F6049" s="182" t="s">
        <v>11601</v>
      </c>
      <c r="G6049" s="184">
        <f>'8. Equipment and supplies'!$R$32</f>
        <v>0</v>
      </c>
    </row>
    <row r="6050" spans="1:7" x14ac:dyDescent="0.3">
      <c r="A6050" s="181">
        <v>6049</v>
      </c>
      <c r="B6050" s="181" t="str">
        <f t="shared" si="120"/>
        <v>0-8.11m</v>
      </c>
      <c r="C6050" s="182">
        <f>'1. General information'!$R$8</f>
        <v>0</v>
      </c>
      <c r="D6050" s="182" t="s">
        <v>449</v>
      </c>
      <c r="E6050" s="183" t="s">
        <v>11602</v>
      </c>
      <c r="F6050" s="182" t="s">
        <v>11603</v>
      </c>
      <c r="G6050" s="184">
        <f>'8. Equipment and supplies'!$X$32</f>
        <v>0</v>
      </c>
    </row>
    <row r="6051" spans="1:7" x14ac:dyDescent="0.3">
      <c r="A6051" s="181">
        <v>6050</v>
      </c>
      <c r="B6051" s="181" t="str">
        <f t="shared" si="120"/>
        <v>0-8.12m</v>
      </c>
      <c r="C6051" s="182">
        <f>'1. General information'!$R$8</f>
        <v>0</v>
      </c>
      <c r="D6051" s="182" t="s">
        <v>449</v>
      </c>
      <c r="E6051" s="183" t="s">
        <v>11604</v>
      </c>
      <c r="F6051" s="182" t="s">
        <v>11605</v>
      </c>
      <c r="G6051" s="193">
        <f>'8. Equipment and supplies'!$AA$32</f>
        <v>0</v>
      </c>
    </row>
    <row r="6052" spans="1:7" x14ac:dyDescent="0.3">
      <c r="A6052" s="181">
        <v>6051</v>
      </c>
      <c r="B6052" s="181" t="str">
        <f t="shared" si="120"/>
        <v>0-8.13</v>
      </c>
      <c r="C6052" s="182">
        <f>'1. General information'!$R$8</f>
        <v>0</v>
      </c>
      <c r="D6052" s="182" t="s">
        <v>449</v>
      </c>
      <c r="E6052" s="183">
        <v>8.1300000000000008</v>
      </c>
      <c r="F6052" s="182" t="s">
        <v>11606</v>
      </c>
      <c r="G6052" s="184">
        <f>'8. Equipment and supplies'!$X$35</f>
        <v>0</v>
      </c>
    </row>
    <row r="6053" spans="1:7" x14ac:dyDescent="0.3">
      <c r="A6053" s="181">
        <v>6052</v>
      </c>
      <c r="B6053" s="181" t="str">
        <f t="shared" si="120"/>
        <v>0-8.14</v>
      </c>
      <c r="C6053" s="182">
        <f>'1. General information'!$R$8</f>
        <v>0</v>
      </c>
      <c r="D6053" s="182" t="s">
        <v>449</v>
      </c>
      <c r="E6053" s="183">
        <v>8.14</v>
      </c>
      <c r="F6053" s="182" t="s">
        <v>11607</v>
      </c>
      <c r="G6053" s="186">
        <f>'8. Equipment and supplies'!$X$36</f>
        <v>0</v>
      </c>
    </row>
    <row r="6054" spans="1:7" x14ac:dyDescent="0.3">
      <c r="A6054" s="181">
        <v>6053</v>
      </c>
      <c r="B6054" s="181" t="str">
        <f t="shared" si="120"/>
        <v>0-8.15-1</v>
      </c>
      <c r="C6054" s="182">
        <f>'1. General information'!$R$8</f>
        <v>0</v>
      </c>
      <c r="D6054" s="182" t="s">
        <v>449</v>
      </c>
      <c r="E6054" s="183" t="s">
        <v>11608</v>
      </c>
      <c r="F6054" s="182" t="s">
        <v>11609</v>
      </c>
      <c r="G6054" s="186">
        <f>'8. Equipment and supplies'!$U$39</f>
        <v>0</v>
      </c>
    </row>
    <row r="6055" spans="1:7" x14ac:dyDescent="0.3">
      <c r="A6055" s="181">
        <v>6054</v>
      </c>
      <c r="B6055" s="181" t="str">
        <f t="shared" si="120"/>
        <v>0-8.15-2</v>
      </c>
      <c r="C6055" s="182">
        <f>'1. General information'!$R$8</f>
        <v>0</v>
      </c>
      <c r="D6055" s="182" t="s">
        <v>449</v>
      </c>
      <c r="E6055" s="183" t="s">
        <v>11610</v>
      </c>
      <c r="F6055" s="182" t="s">
        <v>11611</v>
      </c>
      <c r="G6055" s="186">
        <f>'8. Equipment and supplies'!$X$39</f>
        <v>0</v>
      </c>
    </row>
    <row r="6056" spans="1:7" x14ac:dyDescent="0.3">
      <c r="A6056" s="181">
        <v>6055</v>
      </c>
      <c r="B6056" s="181" t="str">
        <f t="shared" si="120"/>
        <v>0-8.15-3</v>
      </c>
      <c r="C6056" s="182">
        <f>'1. General information'!$R$8</f>
        <v>0</v>
      </c>
      <c r="D6056" s="182" t="s">
        <v>449</v>
      </c>
      <c r="E6056" s="183" t="s">
        <v>11612</v>
      </c>
      <c r="F6056" s="182" t="s">
        <v>11613</v>
      </c>
      <c r="G6056" s="186">
        <f>'8. Equipment and supplies'!$AA$39</f>
        <v>0</v>
      </c>
    </row>
    <row r="6057" spans="1:7" x14ac:dyDescent="0.3">
      <c r="A6057" s="181">
        <v>6056</v>
      </c>
      <c r="B6057" s="181" t="str">
        <f t="shared" si="120"/>
        <v>0-8.16-1</v>
      </c>
      <c r="C6057" s="182">
        <f>'1. General information'!$R$8</f>
        <v>0</v>
      </c>
      <c r="D6057" s="182" t="s">
        <v>449</v>
      </c>
      <c r="E6057" s="183" t="s">
        <v>11614</v>
      </c>
      <c r="F6057" s="182" t="s">
        <v>11615</v>
      </c>
      <c r="G6057" s="186">
        <f>'8. Equipment and supplies'!$U$40</f>
        <v>0</v>
      </c>
    </row>
    <row r="6058" spans="1:7" x14ac:dyDescent="0.3">
      <c r="A6058" s="181">
        <v>6057</v>
      </c>
      <c r="B6058" s="181" t="str">
        <f t="shared" si="120"/>
        <v>0-8.16-2</v>
      </c>
      <c r="C6058" s="182">
        <f>'1. General information'!$R$8</f>
        <v>0</v>
      </c>
      <c r="D6058" s="182" t="s">
        <v>449</v>
      </c>
      <c r="E6058" s="183" t="s">
        <v>11616</v>
      </c>
      <c r="F6058" s="182" t="s">
        <v>11617</v>
      </c>
      <c r="G6058" s="186">
        <f>'8. Equipment and supplies'!$X$40</f>
        <v>0</v>
      </c>
    </row>
    <row r="6059" spans="1:7" x14ac:dyDescent="0.3">
      <c r="A6059" s="181">
        <v>6058</v>
      </c>
      <c r="B6059" s="181" t="str">
        <f t="shared" si="120"/>
        <v>0-8.16-3</v>
      </c>
      <c r="C6059" s="182">
        <f>'1. General information'!$R$8</f>
        <v>0</v>
      </c>
      <c r="D6059" s="182" t="s">
        <v>449</v>
      </c>
      <c r="E6059" s="183" t="s">
        <v>11618</v>
      </c>
      <c r="F6059" s="182" t="s">
        <v>11619</v>
      </c>
      <c r="G6059" s="186">
        <f>'8. Equipment and supplies'!$AA$40</f>
        <v>0</v>
      </c>
    </row>
    <row r="6060" spans="1:7" x14ac:dyDescent="0.3">
      <c r="A6060" s="181">
        <v>6059</v>
      </c>
      <c r="B6060" s="181" t="str">
        <f t="shared" si="120"/>
        <v>0-8.17-1</v>
      </c>
      <c r="C6060" s="182">
        <f>'1. General information'!$R$8</f>
        <v>0</v>
      </c>
      <c r="D6060" s="182" t="s">
        <v>449</v>
      </c>
      <c r="E6060" s="183" t="s">
        <v>11620</v>
      </c>
      <c r="F6060" s="182" t="s">
        <v>11621</v>
      </c>
      <c r="G6060" s="184">
        <f>'8. Equipment and supplies'!$U$41</f>
        <v>0</v>
      </c>
    </row>
    <row r="6061" spans="1:7" x14ac:dyDescent="0.3">
      <c r="A6061" s="181">
        <v>6060</v>
      </c>
      <c r="B6061" s="181" t="str">
        <f t="shared" si="120"/>
        <v>0-8.17-2</v>
      </c>
      <c r="C6061" s="182">
        <f>'1. General information'!$R$8</f>
        <v>0</v>
      </c>
      <c r="D6061" s="182" t="s">
        <v>449</v>
      </c>
      <c r="E6061" s="183" t="s">
        <v>11622</v>
      </c>
      <c r="F6061" s="182" t="s">
        <v>11623</v>
      </c>
      <c r="G6061" s="184">
        <f>'8. Equipment and supplies'!$X$41</f>
        <v>0</v>
      </c>
    </row>
    <row r="6062" spans="1:7" x14ac:dyDescent="0.3">
      <c r="A6062" s="181">
        <v>6061</v>
      </c>
      <c r="B6062" s="181" t="str">
        <f t="shared" si="120"/>
        <v>0-8.17-3</v>
      </c>
      <c r="C6062" s="182">
        <f>'1. General information'!$R$8</f>
        <v>0</v>
      </c>
      <c r="D6062" s="182" t="s">
        <v>449</v>
      </c>
      <c r="E6062" s="183" t="s">
        <v>11624</v>
      </c>
      <c r="F6062" s="182" t="s">
        <v>11625</v>
      </c>
      <c r="G6062" s="184">
        <f>'8. Equipment and supplies'!$AA$41</f>
        <v>0</v>
      </c>
    </row>
    <row r="6063" spans="1:7" x14ac:dyDescent="0.3">
      <c r="A6063" s="181">
        <v>6062</v>
      </c>
      <c r="B6063" s="181" t="str">
        <f t="shared" si="120"/>
        <v>0-8.18-1</v>
      </c>
      <c r="C6063" s="182">
        <f>'1. General information'!$R$8</f>
        <v>0</v>
      </c>
      <c r="D6063" s="182" t="s">
        <v>449</v>
      </c>
      <c r="E6063" s="183" t="s">
        <v>11626</v>
      </c>
      <c r="F6063" s="182" t="s">
        <v>11627</v>
      </c>
      <c r="G6063" s="184">
        <f>'8. Equipment and supplies'!$U$42</f>
        <v>0</v>
      </c>
    </row>
    <row r="6064" spans="1:7" x14ac:dyDescent="0.3">
      <c r="A6064" s="181">
        <v>6063</v>
      </c>
      <c r="B6064" s="181" t="str">
        <f t="shared" si="120"/>
        <v>0-8.18-2</v>
      </c>
      <c r="C6064" s="182">
        <f>'1. General information'!$R$8</f>
        <v>0</v>
      </c>
      <c r="D6064" s="182" t="s">
        <v>449</v>
      </c>
      <c r="E6064" s="183" t="s">
        <v>11628</v>
      </c>
      <c r="F6064" s="182" t="s">
        <v>11629</v>
      </c>
      <c r="G6064" s="184">
        <f>'8. Equipment and supplies'!$X$42</f>
        <v>0</v>
      </c>
    </row>
    <row r="6065" spans="1:7" x14ac:dyDescent="0.3">
      <c r="A6065" s="181">
        <v>6064</v>
      </c>
      <c r="B6065" s="181" t="str">
        <f t="shared" si="120"/>
        <v>0-8.18-3</v>
      </c>
      <c r="C6065" s="182">
        <f>'1. General information'!$R$8</f>
        <v>0</v>
      </c>
      <c r="D6065" s="182" t="s">
        <v>449</v>
      </c>
      <c r="E6065" s="183" t="s">
        <v>11630</v>
      </c>
      <c r="F6065" s="182" t="s">
        <v>11631</v>
      </c>
      <c r="G6065" s="184">
        <f>'8. Equipment and supplies'!$AA$42</f>
        <v>0</v>
      </c>
    </row>
    <row r="6066" spans="1:7" x14ac:dyDescent="0.3">
      <c r="A6066" s="181">
        <v>6065</v>
      </c>
      <c r="B6066" s="181" t="str">
        <f t="shared" si="120"/>
        <v>0-8.19a</v>
      </c>
      <c r="C6066" s="182">
        <f>'1. General information'!$R$8</f>
        <v>0</v>
      </c>
      <c r="D6066" s="182" t="s">
        <v>449</v>
      </c>
      <c r="E6066" s="183" t="s">
        <v>11632</v>
      </c>
      <c r="F6066" s="182" t="s">
        <v>11633</v>
      </c>
      <c r="G6066" s="182">
        <f>'8. Equipment and supplies'!$I$49</f>
        <v>0</v>
      </c>
    </row>
    <row r="6067" spans="1:7" x14ac:dyDescent="0.3">
      <c r="A6067" s="181">
        <v>6066</v>
      </c>
      <c r="B6067" s="181" t="str">
        <f t="shared" si="120"/>
        <v>0-8.20a</v>
      </c>
      <c r="C6067" s="182">
        <f>'1. General information'!$R$8</f>
        <v>0</v>
      </c>
      <c r="D6067" s="182" t="s">
        <v>449</v>
      </c>
      <c r="E6067" s="183" t="s">
        <v>11634</v>
      </c>
      <c r="F6067" s="182" t="s">
        <v>11635</v>
      </c>
      <c r="G6067" s="182">
        <f>'8. Equipment and supplies'!$K$49</f>
        <v>0</v>
      </c>
    </row>
    <row r="6068" spans="1:7" x14ac:dyDescent="0.3">
      <c r="A6068" s="181">
        <v>6067</v>
      </c>
      <c r="B6068" s="181" t="str">
        <f t="shared" si="120"/>
        <v>0-8.21a</v>
      </c>
      <c r="C6068" s="182">
        <f>'1. General information'!$R$8</f>
        <v>0</v>
      </c>
      <c r="D6068" s="182" t="s">
        <v>449</v>
      </c>
      <c r="E6068" s="183" t="s">
        <v>11636</v>
      </c>
      <c r="F6068" s="182" t="s">
        <v>11637</v>
      </c>
      <c r="G6068" s="199">
        <f>'8. Equipment and supplies'!$M$49</f>
        <v>0</v>
      </c>
    </row>
    <row r="6069" spans="1:7" x14ac:dyDescent="0.3">
      <c r="A6069" s="181">
        <v>6068</v>
      </c>
      <c r="B6069" s="181" t="str">
        <f t="shared" si="120"/>
        <v>0-8.22a</v>
      </c>
      <c r="C6069" s="182">
        <f>'1. General information'!$R$8</f>
        <v>0</v>
      </c>
      <c r="D6069" s="182" t="s">
        <v>449</v>
      </c>
      <c r="E6069" s="183" t="s">
        <v>11638</v>
      </c>
      <c r="F6069" s="182" t="s">
        <v>11639</v>
      </c>
      <c r="G6069" s="182">
        <f>'8. Equipment and supplies'!$P$49</f>
        <v>0</v>
      </c>
    </row>
    <row r="6070" spans="1:7" x14ac:dyDescent="0.3">
      <c r="A6070" s="181">
        <v>6069</v>
      </c>
      <c r="B6070" s="181" t="str">
        <f t="shared" si="120"/>
        <v>0-8.23a</v>
      </c>
      <c r="C6070" s="182">
        <f>'1. General information'!$R$8</f>
        <v>0</v>
      </c>
      <c r="D6070" s="182" t="s">
        <v>449</v>
      </c>
      <c r="E6070" s="183" t="s">
        <v>11640</v>
      </c>
      <c r="F6070" s="182" t="s">
        <v>11641</v>
      </c>
      <c r="G6070" s="184">
        <f>'8. Equipment and supplies'!$T$49</f>
        <v>0</v>
      </c>
    </row>
    <row r="6071" spans="1:7" x14ac:dyDescent="0.3">
      <c r="A6071" s="181">
        <v>6070</v>
      </c>
      <c r="B6071" s="181" t="str">
        <f t="shared" si="120"/>
        <v>0-8.24a</v>
      </c>
      <c r="C6071" s="182">
        <f>'1. General information'!$R$8</f>
        <v>0</v>
      </c>
      <c r="D6071" s="182" t="s">
        <v>449</v>
      </c>
      <c r="E6071" s="183" t="s">
        <v>11642</v>
      </c>
      <c r="F6071" s="182" t="s">
        <v>11643</v>
      </c>
      <c r="G6071" s="184">
        <f>'8. Equipment and supplies'!$X$49</f>
        <v>0</v>
      </c>
    </row>
    <row r="6072" spans="1:7" x14ac:dyDescent="0.3">
      <c r="A6072" s="181">
        <v>6071</v>
      </c>
      <c r="B6072" s="181" t="str">
        <f t="shared" si="120"/>
        <v>0-8.25a</v>
      </c>
      <c r="C6072" s="182">
        <f>'1. General information'!$R$8</f>
        <v>0</v>
      </c>
      <c r="D6072" s="182" t="s">
        <v>449</v>
      </c>
      <c r="E6072" s="183" t="s">
        <v>11644</v>
      </c>
      <c r="F6072" s="182" t="s">
        <v>11645</v>
      </c>
      <c r="G6072" s="186">
        <f>'8. Equipment and supplies'!$AA$49</f>
        <v>0</v>
      </c>
    </row>
    <row r="6073" spans="1:7" x14ac:dyDescent="0.3">
      <c r="A6073" s="181">
        <v>6072</v>
      </c>
      <c r="B6073" s="181" t="str">
        <f t="shared" si="120"/>
        <v>0-8.19b</v>
      </c>
      <c r="C6073" s="182">
        <f>'1. General information'!$R$8</f>
        <v>0</v>
      </c>
      <c r="D6073" s="182" t="s">
        <v>449</v>
      </c>
      <c r="E6073" s="183" t="s">
        <v>11646</v>
      </c>
      <c r="F6073" s="182" t="s">
        <v>11647</v>
      </c>
      <c r="G6073" s="182">
        <f>'8. Equipment and supplies'!$I$50</f>
        <v>0</v>
      </c>
    </row>
    <row r="6074" spans="1:7" x14ac:dyDescent="0.3">
      <c r="A6074" s="181">
        <v>6073</v>
      </c>
      <c r="B6074" s="181" t="str">
        <f t="shared" si="120"/>
        <v>0-8.20b</v>
      </c>
      <c r="C6074" s="182">
        <f>'1. General information'!$R$8</f>
        <v>0</v>
      </c>
      <c r="D6074" s="182" t="s">
        <v>449</v>
      </c>
      <c r="E6074" s="183" t="s">
        <v>11648</v>
      </c>
      <c r="F6074" s="182" t="s">
        <v>11649</v>
      </c>
      <c r="G6074" s="182">
        <f>'8. Equipment and supplies'!$K$50</f>
        <v>0</v>
      </c>
    </row>
    <row r="6075" spans="1:7" x14ac:dyDescent="0.3">
      <c r="A6075" s="181">
        <v>6074</v>
      </c>
      <c r="B6075" s="181" t="str">
        <f t="shared" si="120"/>
        <v>0-8.21b</v>
      </c>
      <c r="C6075" s="182">
        <f>'1. General information'!$R$8</f>
        <v>0</v>
      </c>
      <c r="D6075" s="182" t="s">
        <v>449</v>
      </c>
      <c r="E6075" s="183" t="s">
        <v>11650</v>
      </c>
      <c r="F6075" s="182" t="s">
        <v>11651</v>
      </c>
      <c r="G6075" s="199">
        <f>'8. Equipment and supplies'!$M$50</f>
        <v>0</v>
      </c>
    </row>
    <row r="6076" spans="1:7" x14ac:dyDescent="0.3">
      <c r="A6076" s="181">
        <v>6075</v>
      </c>
      <c r="B6076" s="181" t="str">
        <f t="shared" si="120"/>
        <v>0-8.22b</v>
      </c>
      <c r="C6076" s="182">
        <f>'1. General information'!$R$8</f>
        <v>0</v>
      </c>
      <c r="D6076" s="182" t="s">
        <v>449</v>
      </c>
      <c r="E6076" s="183" t="s">
        <v>11652</v>
      </c>
      <c r="F6076" s="182" t="s">
        <v>11653</v>
      </c>
      <c r="G6076" s="182">
        <f>'8. Equipment and supplies'!$P$50</f>
        <v>0</v>
      </c>
    </row>
    <row r="6077" spans="1:7" x14ac:dyDescent="0.3">
      <c r="A6077" s="181">
        <v>6076</v>
      </c>
      <c r="B6077" s="181" t="str">
        <f t="shared" si="120"/>
        <v>0-8.23b</v>
      </c>
      <c r="C6077" s="182">
        <f>'1. General information'!$R$8</f>
        <v>0</v>
      </c>
      <c r="D6077" s="182" t="s">
        <v>449</v>
      </c>
      <c r="E6077" s="183" t="s">
        <v>11654</v>
      </c>
      <c r="F6077" s="182" t="s">
        <v>11655</v>
      </c>
      <c r="G6077" s="184">
        <f>'8. Equipment and supplies'!$T$50</f>
        <v>0</v>
      </c>
    </row>
    <row r="6078" spans="1:7" x14ac:dyDescent="0.3">
      <c r="A6078" s="181">
        <v>6077</v>
      </c>
      <c r="B6078" s="181" t="str">
        <f t="shared" si="120"/>
        <v>0-8.24b</v>
      </c>
      <c r="C6078" s="182">
        <f>'1. General information'!$R$8</f>
        <v>0</v>
      </c>
      <c r="D6078" s="182" t="s">
        <v>449</v>
      </c>
      <c r="E6078" s="183" t="s">
        <v>11656</v>
      </c>
      <c r="F6078" s="182" t="s">
        <v>11657</v>
      </c>
      <c r="G6078" s="184">
        <f>'8. Equipment and supplies'!$X$50</f>
        <v>0</v>
      </c>
    </row>
    <row r="6079" spans="1:7" x14ac:dyDescent="0.3">
      <c r="A6079" s="181">
        <v>6078</v>
      </c>
      <c r="B6079" s="181" t="str">
        <f t="shared" si="120"/>
        <v>0-8.25b</v>
      </c>
      <c r="C6079" s="182">
        <f>'1. General information'!$R$8</f>
        <v>0</v>
      </c>
      <c r="D6079" s="182" t="s">
        <v>449</v>
      </c>
      <c r="E6079" s="183" t="s">
        <v>11658</v>
      </c>
      <c r="F6079" s="182" t="s">
        <v>11659</v>
      </c>
      <c r="G6079" s="186">
        <f>'8. Equipment and supplies'!$AA$50</f>
        <v>0</v>
      </c>
    </row>
    <row r="6080" spans="1:7" x14ac:dyDescent="0.3">
      <c r="A6080" s="181">
        <v>6079</v>
      </c>
      <c r="B6080" s="181" t="str">
        <f t="shared" si="120"/>
        <v>0-8.19c</v>
      </c>
      <c r="C6080" s="182">
        <f>'1. General information'!$R$8</f>
        <v>0</v>
      </c>
      <c r="D6080" s="182" t="s">
        <v>449</v>
      </c>
      <c r="E6080" s="183" t="s">
        <v>11660</v>
      </c>
      <c r="F6080" s="182" t="s">
        <v>11661</v>
      </c>
      <c r="G6080" s="182">
        <f>'8. Equipment and supplies'!$I$51</f>
        <v>0</v>
      </c>
    </row>
    <row r="6081" spans="1:7" x14ac:dyDescent="0.3">
      <c r="A6081" s="181">
        <v>6080</v>
      </c>
      <c r="B6081" s="181" t="str">
        <f t="shared" si="120"/>
        <v>0-8.20c</v>
      </c>
      <c r="C6081" s="182">
        <f>'1. General information'!$R$8</f>
        <v>0</v>
      </c>
      <c r="D6081" s="182" t="s">
        <v>449</v>
      </c>
      <c r="E6081" s="183" t="s">
        <v>11662</v>
      </c>
      <c r="F6081" s="182" t="s">
        <v>11663</v>
      </c>
      <c r="G6081" s="182">
        <f>'8. Equipment and supplies'!$K$51</f>
        <v>0</v>
      </c>
    </row>
    <row r="6082" spans="1:7" x14ac:dyDescent="0.3">
      <c r="A6082" s="181">
        <v>6081</v>
      </c>
      <c r="B6082" s="181" t="str">
        <f t="shared" si="120"/>
        <v>0-8.21c</v>
      </c>
      <c r="C6082" s="182">
        <f>'1. General information'!$R$8</f>
        <v>0</v>
      </c>
      <c r="D6082" s="182" t="s">
        <v>449</v>
      </c>
      <c r="E6082" s="183" t="s">
        <v>11664</v>
      </c>
      <c r="F6082" s="182" t="s">
        <v>11665</v>
      </c>
      <c r="G6082" s="199">
        <f>'8. Equipment and supplies'!$M$51</f>
        <v>0</v>
      </c>
    </row>
    <row r="6083" spans="1:7" x14ac:dyDescent="0.3">
      <c r="A6083" s="181">
        <v>6082</v>
      </c>
      <c r="B6083" s="181" t="str">
        <f t="shared" si="120"/>
        <v>0-8.22c</v>
      </c>
      <c r="C6083" s="182">
        <f>'1. General information'!$R$8</f>
        <v>0</v>
      </c>
      <c r="D6083" s="182" t="s">
        <v>449</v>
      </c>
      <c r="E6083" s="183" t="s">
        <v>11666</v>
      </c>
      <c r="F6083" s="182" t="s">
        <v>11667</v>
      </c>
      <c r="G6083" s="182">
        <f>'8. Equipment and supplies'!$P$51</f>
        <v>0</v>
      </c>
    </row>
    <row r="6084" spans="1:7" x14ac:dyDescent="0.3">
      <c r="A6084" s="181">
        <v>6083</v>
      </c>
      <c r="B6084" s="181" t="str">
        <f t="shared" si="120"/>
        <v>0-8.23c</v>
      </c>
      <c r="C6084" s="182">
        <f>'1. General information'!$R$8</f>
        <v>0</v>
      </c>
      <c r="D6084" s="182" t="s">
        <v>449</v>
      </c>
      <c r="E6084" s="183" t="s">
        <v>11668</v>
      </c>
      <c r="F6084" s="182" t="s">
        <v>11669</v>
      </c>
      <c r="G6084" s="184">
        <f>'8. Equipment and supplies'!$T$51</f>
        <v>0</v>
      </c>
    </row>
    <row r="6085" spans="1:7" x14ac:dyDescent="0.3">
      <c r="A6085" s="181">
        <v>6084</v>
      </c>
      <c r="B6085" s="181" t="str">
        <f t="shared" si="120"/>
        <v>0-8.24c</v>
      </c>
      <c r="C6085" s="182">
        <f>'1. General information'!$R$8</f>
        <v>0</v>
      </c>
      <c r="D6085" s="182" t="s">
        <v>449</v>
      </c>
      <c r="E6085" s="183" t="s">
        <v>11670</v>
      </c>
      <c r="F6085" s="182" t="s">
        <v>11671</v>
      </c>
      <c r="G6085" s="184">
        <f>'8. Equipment and supplies'!$X$51</f>
        <v>0</v>
      </c>
    </row>
    <row r="6086" spans="1:7" x14ac:dyDescent="0.3">
      <c r="A6086" s="181">
        <v>6085</v>
      </c>
      <c r="B6086" s="181" t="str">
        <f t="shared" si="120"/>
        <v>0-8.25c</v>
      </c>
      <c r="C6086" s="182">
        <f>'1. General information'!$R$8</f>
        <v>0</v>
      </c>
      <c r="D6086" s="182" t="s">
        <v>449</v>
      </c>
      <c r="E6086" s="183" t="s">
        <v>11672</v>
      </c>
      <c r="F6086" s="182" t="s">
        <v>11673</v>
      </c>
      <c r="G6086" s="186">
        <f>'8. Equipment and supplies'!$AA$51</f>
        <v>0</v>
      </c>
    </row>
    <row r="6087" spans="1:7" x14ac:dyDescent="0.3">
      <c r="A6087" s="181">
        <v>6086</v>
      </c>
      <c r="B6087" s="181" t="str">
        <f t="shared" si="120"/>
        <v>0-8.19d</v>
      </c>
      <c r="C6087" s="182">
        <f>'1. General information'!$R$8</f>
        <v>0</v>
      </c>
      <c r="D6087" s="182" t="s">
        <v>449</v>
      </c>
      <c r="E6087" s="183" t="s">
        <v>11674</v>
      </c>
      <c r="F6087" s="182" t="s">
        <v>11675</v>
      </c>
      <c r="G6087" s="182">
        <f>'8. Equipment and supplies'!$I$52</f>
        <v>0</v>
      </c>
    </row>
    <row r="6088" spans="1:7" x14ac:dyDescent="0.3">
      <c r="A6088" s="181">
        <v>6087</v>
      </c>
      <c r="B6088" s="181" t="str">
        <f t="shared" si="120"/>
        <v>0-8.20d</v>
      </c>
      <c r="C6088" s="182">
        <f>'1. General information'!$R$8</f>
        <v>0</v>
      </c>
      <c r="D6088" s="182" t="s">
        <v>449</v>
      </c>
      <c r="E6088" s="183" t="s">
        <v>11676</v>
      </c>
      <c r="F6088" s="182" t="s">
        <v>11677</v>
      </c>
      <c r="G6088" s="182">
        <f>'8. Equipment and supplies'!$K$52</f>
        <v>0</v>
      </c>
    </row>
    <row r="6089" spans="1:7" x14ac:dyDescent="0.3">
      <c r="A6089" s="181">
        <v>6088</v>
      </c>
      <c r="B6089" s="181" t="str">
        <f t="shared" si="120"/>
        <v>0-8.21d</v>
      </c>
      <c r="C6089" s="182">
        <f>'1. General information'!$R$8</f>
        <v>0</v>
      </c>
      <c r="D6089" s="182" t="s">
        <v>449</v>
      </c>
      <c r="E6089" s="183" t="s">
        <v>11678</v>
      </c>
      <c r="F6089" s="182" t="s">
        <v>11679</v>
      </c>
      <c r="G6089" s="199">
        <f>'8. Equipment and supplies'!$M$52</f>
        <v>0</v>
      </c>
    </row>
    <row r="6090" spans="1:7" x14ac:dyDescent="0.3">
      <c r="A6090" s="181">
        <v>6089</v>
      </c>
      <c r="B6090" s="181" t="str">
        <f t="shared" si="120"/>
        <v>0-8.22d</v>
      </c>
      <c r="C6090" s="182">
        <f>'1. General information'!$R$8</f>
        <v>0</v>
      </c>
      <c r="D6090" s="182" t="s">
        <v>449</v>
      </c>
      <c r="E6090" s="183" t="s">
        <v>11680</v>
      </c>
      <c r="F6090" s="182" t="s">
        <v>11681</v>
      </c>
      <c r="G6090" s="182">
        <f>'8. Equipment and supplies'!$P$52</f>
        <v>0</v>
      </c>
    </row>
    <row r="6091" spans="1:7" x14ac:dyDescent="0.3">
      <c r="A6091" s="181">
        <v>6090</v>
      </c>
      <c r="B6091" s="181" t="str">
        <f t="shared" si="120"/>
        <v>0-8.23d</v>
      </c>
      <c r="C6091" s="182">
        <f>'1. General information'!$R$8</f>
        <v>0</v>
      </c>
      <c r="D6091" s="182" t="s">
        <v>449</v>
      </c>
      <c r="E6091" s="183" t="s">
        <v>11682</v>
      </c>
      <c r="F6091" s="182" t="s">
        <v>11683</v>
      </c>
      <c r="G6091" s="184">
        <f>'8. Equipment and supplies'!$T$52</f>
        <v>0</v>
      </c>
    </row>
    <row r="6092" spans="1:7" x14ac:dyDescent="0.3">
      <c r="A6092" s="181">
        <v>6091</v>
      </c>
      <c r="B6092" s="181" t="str">
        <f t="shared" si="120"/>
        <v>0-8.24d</v>
      </c>
      <c r="C6092" s="182">
        <f>'1. General information'!$R$8</f>
        <v>0</v>
      </c>
      <c r="D6092" s="182" t="s">
        <v>449</v>
      </c>
      <c r="E6092" s="183" t="s">
        <v>11684</v>
      </c>
      <c r="F6092" s="182" t="s">
        <v>11685</v>
      </c>
      <c r="G6092" s="184">
        <f>'8. Equipment and supplies'!$X$52</f>
        <v>0</v>
      </c>
    </row>
    <row r="6093" spans="1:7" x14ac:dyDescent="0.3">
      <c r="A6093" s="181">
        <v>6092</v>
      </c>
      <c r="B6093" s="181" t="str">
        <f t="shared" si="120"/>
        <v>0-8.25d</v>
      </c>
      <c r="C6093" s="182">
        <f>'1. General information'!$R$8</f>
        <v>0</v>
      </c>
      <c r="D6093" s="182" t="s">
        <v>449</v>
      </c>
      <c r="E6093" s="183" t="s">
        <v>11686</v>
      </c>
      <c r="F6093" s="182" t="s">
        <v>11687</v>
      </c>
      <c r="G6093" s="186">
        <f>'8. Equipment and supplies'!$AA$52</f>
        <v>0</v>
      </c>
    </row>
    <row r="6094" spans="1:7" x14ac:dyDescent="0.3">
      <c r="A6094" s="181">
        <v>6093</v>
      </c>
      <c r="B6094" s="181" t="str">
        <f t="shared" si="120"/>
        <v>0-8.19e</v>
      </c>
      <c r="C6094" s="182">
        <f>'1. General information'!$R$8</f>
        <v>0</v>
      </c>
      <c r="D6094" s="182" t="s">
        <v>449</v>
      </c>
      <c r="E6094" s="183" t="s">
        <v>11688</v>
      </c>
      <c r="F6094" s="182" t="s">
        <v>11689</v>
      </c>
      <c r="G6094" s="182">
        <f>'8. Equipment and supplies'!$I$53</f>
        <v>0</v>
      </c>
    </row>
    <row r="6095" spans="1:7" x14ac:dyDescent="0.3">
      <c r="A6095" s="181">
        <v>6094</v>
      </c>
      <c r="B6095" s="181" t="str">
        <f t="shared" ref="B6095:B6161" si="121">CONCATENATE(LEFT(C6095,2),"-",E6095)</f>
        <v>0-8.20e</v>
      </c>
      <c r="C6095" s="182">
        <f>'1. General information'!$R$8</f>
        <v>0</v>
      </c>
      <c r="D6095" s="182" t="s">
        <v>449</v>
      </c>
      <c r="E6095" s="183" t="s">
        <v>11690</v>
      </c>
      <c r="F6095" s="182" t="s">
        <v>11691</v>
      </c>
      <c r="G6095" s="182">
        <f>'8. Equipment and supplies'!$K$53</f>
        <v>0</v>
      </c>
    </row>
    <row r="6096" spans="1:7" x14ac:dyDescent="0.3">
      <c r="A6096" s="181">
        <v>6095</v>
      </c>
      <c r="B6096" s="181" t="str">
        <f t="shared" si="121"/>
        <v>0-8.21e</v>
      </c>
      <c r="C6096" s="182">
        <f>'1. General information'!$R$8</f>
        <v>0</v>
      </c>
      <c r="D6096" s="182" t="s">
        <v>449</v>
      </c>
      <c r="E6096" s="183" t="s">
        <v>11692</v>
      </c>
      <c r="F6096" s="182" t="s">
        <v>11693</v>
      </c>
      <c r="G6096" s="199">
        <f>'8. Equipment and supplies'!$M$53</f>
        <v>0</v>
      </c>
    </row>
    <row r="6097" spans="1:7" x14ac:dyDescent="0.3">
      <c r="A6097" s="181">
        <v>6096</v>
      </c>
      <c r="B6097" s="181" t="str">
        <f t="shared" si="121"/>
        <v>0-8.22e</v>
      </c>
      <c r="C6097" s="182">
        <f>'1. General information'!$R$8</f>
        <v>0</v>
      </c>
      <c r="D6097" s="182" t="s">
        <v>449</v>
      </c>
      <c r="E6097" s="183" t="s">
        <v>11694</v>
      </c>
      <c r="F6097" s="182" t="s">
        <v>11695</v>
      </c>
      <c r="G6097" s="182">
        <f>'8. Equipment and supplies'!$P$53</f>
        <v>0</v>
      </c>
    </row>
    <row r="6098" spans="1:7" x14ac:dyDescent="0.3">
      <c r="A6098" s="181">
        <v>6097</v>
      </c>
      <c r="B6098" s="181" t="str">
        <f t="shared" si="121"/>
        <v>0-8.23e</v>
      </c>
      <c r="C6098" s="182">
        <f>'1. General information'!$R$8</f>
        <v>0</v>
      </c>
      <c r="D6098" s="182" t="s">
        <v>449</v>
      </c>
      <c r="E6098" s="183" t="s">
        <v>11696</v>
      </c>
      <c r="F6098" s="182" t="s">
        <v>11697</v>
      </c>
      <c r="G6098" s="184">
        <f>'8. Equipment and supplies'!$T$53</f>
        <v>0</v>
      </c>
    </row>
    <row r="6099" spans="1:7" x14ac:dyDescent="0.3">
      <c r="A6099" s="181">
        <v>6098</v>
      </c>
      <c r="B6099" s="181" t="str">
        <f t="shared" si="121"/>
        <v>0-8.24e</v>
      </c>
      <c r="C6099" s="182">
        <f>'1. General information'!$R$8</f>
        <v>0</v>
      </c>
      <c r="D6099" s="182" t="s">
        <v>449</v>
      </c>
      <c r="E6099" s="183" t="s">
        <v>11698</v>
      </c>
      <c r="F6099" s="182" t="s">
        <v>11699</v>
      </c>
      <c r="G6099" s="184">
        <f>'8. Equipment and supplies'!$X$53</f>
        <v>0</v>
      </c>
    </row>
    <row r="6100" spans="1:7" x14ac:dyDescent="0.3">
      <c r="A6100" s="181">
        <v>6099</v>
      </c>
      <c r="B6100" s="181" t="str">
        <f t="shared" si="121"/>
        <v>0-8.25e</v>
      </c>
      <c r="C6100" s="182">
        <f>'1. General information'!$R$8</f>
        <v>0</v>
      </c>
      <c r="D6100" s="182" t="s">
        <v>449</v>
      </c>
      <c r="E6100" s="183" t="s">
        <v>11700</v>
      </c>
      <c r="F6100" s="182" t="s">
        <v>11701</v>
      </c>
      <c r="G6100" s="186">
        <f>'8. Equipment and supplies'!$AA$53</f>
        <v>0</v>
      </c>
    </row>
    <row r="6101" spans="1:7" x14ac:dyDescent="0.3">
      <c r="A6101" s="181">
        <v>6100</v>
      </c>
      <c r="B6101" s="181" t="str">
        <f t="shared" si="121"/>
        <v>0-8.19f</v>
      </c>
      <c r="C6101" s="182">
        <f>'1. General information'!$R$8</f>
        <v>0</v>
      </c>
      <c r="D6101" s="182" t="s">
        <v>449</v>
      </c>
      <c r="E6101" s="183" t="s">
        <v>11702</v>
      </c>
      <c r="F6101" s="182" t="s">
        <v>11703</v>
      </c>
      <c r="G6101" s="182">
        <f>'8. Equipment and supplies'!$I$54</f>
        <v>0</v>
      </c>
    </row>
    <row r="6102" spans="1:7" x14ac:dyDescent="0.3">
      <c r="A6102" s="181">
        <v>6101</v>
      </c>
      <c r="B6102" s="181" t="str">
        <f t="shared" si="121"/>
        <v>0-8.20f</v>
      </c>
      <c r="C6102" s="182">
        <f>'1. General information'!$R$8</f>
        <v>0</v>
      </c>
      <c r="D6102" s="182" t="s">
        <v>449</v>
      </c>
      <c r="E6102" s="183" t="s">
        <v>11704</v>
      </c>
      <c r="F6102" s="182" t="s">
        <v>11705</v>
      </c>
      <c r="G6102" s="182">
        <f>'8. Equipment and supplies'!$K$54</f>
        <v>0</v>
      </c>
    </row>
    <row r="6103" spans="1:7" x14ac:dyDescent="0.3">
      <c r="A6103" s="181">
        <v>6102</v>
      </c>
      <c r="B6103" s="181" t="str">
        <f t="shared" si="121"/>
        <v>0-8.21f</v>
      </c>
      <c r="C6103" s="182">
        <f>'1. General information'!$R$8</f>
        <v>0</v>
      </c>
      <c r="D6103" s="182" t="s">
        <v>449</v>
      </c>
      <c r="E6103" s="183" t="s">
        <v>11706</v>
      </c>
      <c r="F6103" s="182" t="s">
        <v>11707</v>
      </c>
      <c r="G6103" s="199">
        <f>'8. Equipment and supplies'!$M$54</f>
        <v>0</v>
      </c>
    </row>
    <row r="6104" spans="1:7" x14ac:dyDescent="0.3">
      <c r="A6104" s="181">
        <v>6103</v>
      </c>
      <c r="B6104" s="181" t="str">
        <f t="shared" si="121"/>
        <v>0-8.22f</v>
      </c>
      <c r="C6104" s="182">
        <f>'1. General information'!$R$8</f>
        <v>0</v>
      </c>
      <c r="D6104" s="182" t="s">
        <v>449</v>
      </c>
      <c r="E6104" s="183" t="s">
        <v>11708</v>
      </c>
      <c r="F6104" s="182" t="s">
        <v>11709</v>
      </c>
      <c r="G6104" s="182">
        <f>'8. Equipment and supplies'!$P$54</f>
        <v>0</v>
      </c>
    </row>
    <row r="6105" spans="1:7" x14ac:dyDescent="0.3">
      <c r="A6105" s="181">
        <v>6104</v>
      </c>
      <c r="B6105" s="181" t="str">
        <f t="shared" si="121"/>
        <v>0-8.23f</v>
      </c>
      <c r="C6105" s="182">
        <f>'1. General information'!$R$8</f>
        <v>0</v>
      </c>
      <c r="D6105" s="182" t="s">
        <v>449</v>
      </c>
      <c r="E6105" s="183" t="s">
        <v>11710</v>
      </c>
      <c r="F6105" s="182" t="s">
        <v>11711</v>
      </c>
      <c r="G6105" s="184">
        <f>'8. Equipment and supplies'!$T$54</f>
        <v>0</v>
      </c>
    </row>
    <row r="6106" spans="1:7" x14ac:dyDescent="0.3">
      <c r="A6106" s="181">
        <v>6105</v>
      </c>
      <c r="B6106" s="181" t="str">
        <f t="shared" si="121"/>
        <v>0-8.24f</v>
      </c>
      <c r="C6106" s="182">
        <f>'1. General information'!$R$8</f>
        <v>0</v>
      </c>
      <c r="D6106" s="182" t="s">
        <v>449</v>
      </c>
      <c r="E6106" s="183" t="s">
        <v>11712</v>
      </c>
      <c r="F6106" s="182" t="s">
        <v>11713</v>
      </c>
      <c r="G6106" s="184">
        <f>'8. Equipment and supplies'!$X$54</f>
        <v>0</v>
      </c>
    </row>
    <row r="6107" spans="1:7" x14ac:dyDescent="0.3">
      <c r="A6107" s="181">
        <v>6106</v>
      </c>
      <c r="B6107" s="181" t="str">
        <f t="shared" si="121"/>
        <v>0-8.25f</v>
      </c>
      <c r="C6107" s="182">
        <f>'1. General information'!$R$8</f>
        <v>0</v>
      </c>
      <c r="D6107" s="182" t="s">
        <v>449</v>
      </c>
      <c r="E6107" s="183" t="s">
        <v>11714</v>
      </c>
      <c r="F6107" s="182" t="s">
        <v>11715</v>
      </c>
      <c r="G6107" s="186">
        <f>'8. Equipment and supplies'!$AA$54</f>
        <v>0</v>
      </c>
    </row>
    <row r="6108" spans="1:7" x14ac:dyDescent="0.3">
      <c r="A6108" s="181">
        <v>6107</v>
      </c>
      <c r="B6108" s="181" t="str">
        <f t="shared" si="121"/>
        <v>0-8.19g</v>
      </c>
      <c r="C6108" s="182">
        <f>'1. General information'!$R$8</f>
        <v>0</v>
      </c>
      <c r="D6108" s="182" t="s">
        <v>449</v>
      </c>
      <c r="E6108" s="183" t="s">
        <v>11716</v>
      </c>
      <c r="F6108" s="182" t="s">
        <v>11717</v>
      </c>
      <c r="G6108" s="182">
        <f>'8. Equipment and supplies'!$I$55</f>
        <v>0</v>
      </c>
    </row>
    <row r="6109" spans="1:7" x14ac:dyDescent="0.3">
      <c r="A6109" s="181">
        <v>6108</v>
      </c>
      <c r="B6109" s="181" t="str">
        <f t="shared" si="121"/>
        <v>0-8.20g</v>
      </c>
      <c r="C6109" s="182">
        <f>'1. General information'!$R$8</f>
        <v>0</v>
      </c>
      <c r="D6109" s="182" t="s">
        <v>449</v>
      </c>
      <c r="E6109" s="183" t="s">
        <v>11718</v>
      </c>
      <c r="F6109" s="182" t="s">
        <v>11719</v>
      </c>
      <c r="G6109" s="182">
        <f>'8. Equipment and supplies'!$K$55</f>
        <v>0</v>
      </c>
    </row>
    <row r="6110" spans="1:7" x14ac:dyDescent="0.3">
      <c r="A6110" s="181">
        <v>6109</v>
      </c>
      <c r="B6110" s="181" t="str">
        <f t="shared" si="121"/>
        <v>0-8.21g</v>
      </c>
      <c r="C6110" s="182">
        <f>'1. General information'!$R$8</f>
        <v>0</v>
      </c>
      <c r="D6110" s="182" t="s">
        <v>449</v>
      </c>
      <c r="E6110" s="183" t="s">
        <v>11720</v>
      </c>
      <c r="F6110" s="182" t="s">
        <v>11721</v>
      </c>
      <c r="G6110" s="199">
        <f>'8. Equipment and supplies'!$M$55</f>
        <v>0</v>
      </c>
    </row>
    <row r="6111" spans="1:7" x14ac:dyDescent="0.3">
      <c r="A6111" s="181">
        <v>6110</v>
      </c>
      <c r="B6111" s="181" t="str">
        <f t="shared" si="121"/>
        <v>0-8.22g</v>
      </c>
      <c r="C6111" s="182">
        <f>'1. General information'!$R$8</f>
        <v>0</v>
      </c>
      <c r="D6111" s="182" t="s">
        <v>449</v>
      </c>
      <c r="E6111" s="183" t="s">
        <v>11722</v>
      </c>
      <c r="F6111" s="182" t="s">
        <v>11723</v>
      </c>
      <c r="G6111" s="182">
        <f>'8. Equipment and supplies'!$P$55</f>
        <v>0</v>
      </c>
    </row>
    <row r="6112" spans="1:7" x14ac:dyDescent="0.3">
      <c r="A6112" s="181">
        <v>6111</v>
      </c>
      <c r="B6112" s="181" t="str">
        <f t="shared" si="121"/>
        <v>0-8.23g</v>
      </c>
      <c r="C6112" s="182">
        <f>'1. General information'!$R$8</f>
        <v>0</v>
      </c>
      <c r="D6112" s="182" t="s">
        <v>449</v>
      </c>
      <c r="E6112" s="183" t="s">
        <v>11724</v>
      </c>
      <c r="F6112" s="182" t="s">
        <v>11725</v>
      </c>
      <c r="G6112" s="184">
        <f>'8. Equipment and supplies'!$T$55</f>
        <v>0</v>
      </c>
    </row>
    <row r="6113" spans="1:7" x14ac:dyDescent="0.3">
      <c r="A6113" s="181">
        <v>6112</v>
      </c>
      <c r="B6113" s="181" t="str">
        <f t="shared" si="121"/>
        <v>0-8.24g</v>
      </c>
      <c r="C6113" s="182">
        <f>'1. General information'!$R$8</f>
        <v>0</v>
      </c>
      <c r="D6113" s="182" t="s">
        <v>449</v>
      </c>
      <c r="E6113" s="183" t="s">
        <v>11726</v>
      </c>
      <c r="F6113" s="182" t="s">
        <v>11727</v>
      </c>
      <c r="G6113" s="184">
        <f>'8. Equipment and supplies'!$X$55</f>
        <v>0</v>
      </c>
    </row>
    <row r="6114" spans="1:7" x14ac:dyDescent="0.3">
      <c r="A6114" s="181">
        <v>6113</v>
      </c>
      <c r="B6114" s="181" t="str">
        <f t="shared" si="121"/>
        <v>0-8.25g</v>
      </c>
      <c r="C6114" s="182">
        <f>'1. General information'!$R$8</f>
        <v>0</v>
      </c>
      <c r="D6114" s="182" t="s">
        <v>449</v>
      </c>
      <c r="E6114" s="183" t="s">
        <v>11728</v>
      </c>
      <c r="F6114" s="182" t="s">
        <v>11729</v>
      </c>
      <c r="G6114" s="186">
        <f>'8. Equipment and supplies'!$AA$55</f>
        <v>0</v>
      </c>
    </row>
    <row r="6115" spans="1:7" x14ac:dyDescent="0.3">
      <c r="A6115" s="181">
        <v>6114</v>
      </c>
      <c r="B6115" s="181" t="str">
        <f t="shared" si="121"/>
        <v>0-8.19h</v>
      </c>
      <c r="C6115" s="182">
        <f>'1. General information'!$R$8</f>
        <v>0</v>
      </c>
      <c r="D6115" s="182" t="s">
        <v>449</v>
      </c>
      <c r="E6115" s="183" t="s">
        <v>11730</v>
      </c>
      <c r="F6115" s="182" t="s">
        <v>11731</v>
      </c>
      <c r="G6115" s="182">
        <f>'8. Equipment and supplies'!$I$56</f>
        <v>0</v>
      </c>
    </row>
    <row r="6116" spans="1:7" x14ac:dyDescent="0.3">
      <c r="A6116" s="181">
        <v>6115</v>
      </c>
      <c r="B6116" s="181" t="str">
        <f t="shared" si="121"/>
        <v>0-8.20h</v>
      </c>
      <c r="C6116" s="182">
        <f>'1. General information'!$R$8</f>
        <v>0</v>
      </c>
      <c r="D6116" s="182" t="s">
        <v>449</v>
      </c>
      <c r="E6116" s="183" t="s">
        <v>11732</v>
      </c>
      <c r="F6116" s="182" t="s">
        <v>11733</v>
      </c>
      <c r="G6116" s="182">
        <f>'8. Equipment and supplies'!$K$56</f>
        <v>0</v>
      </c>
    </row>
    <row r="6117" spans="1:7" x14ac:dyDescent="0.3">
      <c r="A6117" s="181">
        <v>6116</v>
      </c>
      <c r="B6117" s="181" t="str">
        <f t="shared" si="121"/>
        <v>0-8.21h</v>
      </c>
      <c r="C6117" s="182">
        <f>'1. General information'!$R$8</f>
        <v>0</v>
      </c>
      <c r="D6117" s="182" t="s">
        <v>449</v>
      </c>
      <c r="E6117" s="183" t="s">
        <v>11734</v>
      </c>
      <c r="F6117" s="182" t="s">
        <v>11735</v>
      </c>
      <c r="G6117" s="199">
        <f>'8. Equipment and supplies'!$M$56</f>
        <v>0</v>
      </c>
    </row>
    <row r="6118" spans="1:7" x14ac:dyDescent="0.3">
      <c r="A6118" s="181">
        <v>6117</v>
      </c>
      <c r="B6118" s="181" t="str">
        <f t="shared" si="121"/>
        <v>0-8.22h</v>
      </c>
      <c r="C6118" s="182">
        <f>'1. General information'!$R$8</f>
        <v>0</v>
      </c>
      <c r="D6118" s="182" t="s">
        <v>449</v>
      </c>
      <c r="E6118" s="183" t="s">
        <v>11736</v>
      </c>
      <c r="F6118" s="182" t="s">
        <v>11737</v>
      </c>
      <c r="G6118" s="182">
        <f>'8. Equipment and supplies'!$P$56</f>
        <v>0</v>
      </c>
    </row>
    <row r="6119" spans="1:7" x14ac:dyDescent="0.3">
      <c r="A6119" s="181">
        <v>6118</v>
      </c>
      <c r="B6119" s="181" t="str">
        <f t="shared" si="121"/>
        <v>0-8.23h</v>
      </c>
      <c r="C6119" s="182">
        <f>'1. General information'!$R$8</f>
        <v>0</v>
      </c>
      <c r="D6119" s="182" t="s">
        <v>449</v>
      </c>
      <c r="E6119" s="183" t="s">
        <v>11738</v>
      </c>
      <c r="F6119" s="182" t="s">
        <v>11739</v>
      </c>
      <c r="G6119" s="184">
        <f>'8. Equipment and supplies'!$T$56</f>
        <v>0</v>
      </c>
    </row>
    <row r="6120" spans="1:7" x14ac:dyDescent="0.3">
      <c r="A6120" s="181">
        <v>6119</v>
      </c>
      <c r="B6120" s="181" t="str">
        <f t="shared" si="121"/>
        <v>0-8.24h</v>
      </c>
      <c r="C6120" s="182">
        <f>'1. General information'!$R$8</f>
        <v>0</v>
      </c>
      <c r="D6120" s="182" t="s">
        <v>449</v>
      </c>
      <c r="E6120" s="183" t="s">
        <v>11740</v>
      </c>
      <c r="F6120" s="182" t="s">
        <v>11741</v>
      </c>
      <c r="G6120" s="184">
        <f>'8. Equipment and supplies'!$X$56</f>
        <v>0</v>
      </c>
    </row>
    <row r="6121" spans="1:7" x14ac:dyDescent="0.3">
      <c r="A6121" s="181">
        <v>6120</v>
      </c>
      <c r="B6121" s="181" t="str">
        <f t="shared" si="121"/>
        <v>0-8.25h</v>
      </c>
      <c r="C6121" s="182">
        <f>'1. General information'!$R$8</f>
        <v>0</v>
      </c>
      <c r="D6121" s="182" t="s">
        <v>449</v>
      </c>
      <c r="E6121" s="183" t="s">
        <v>11742</v>
      </c>
      <c r="F6121" s="182" t="s">
        <v>11743</v>
      </c>
      <c r="G6121" s="186">
        <f>'8. Equipment and supplies'!$AA$56</f>
        <v>0</v>
      </c>
    </row>
    <row r="6122" spans="1:7" x14ac:dyDescent="0.3">
      <c r="A6122" s="181">
        <v>6121</v>
      </c>
      <c r="B6122" s="181" t="str">
        <f t="shared" si="121"/>
        <v>0-8.19i</v>
      </c>
      <c r="C6122" s="182">
        <f>'1. General information'!$R$8</f>
        <v>0</v>
      </c>
      <c r="D6122" s="182" t="s">
        <v>449</v>
      </c>
      <c r="E6122" s="183" t="s">
        <v>11744</v>
      </c>
      <c r="F6122" s="182" t="s">
        <v>11745</v>
      </c>
      <c r="G6122" s="182">
        <f>'8. Equipment and supplies'!$I$57</f>
        <v>0</v>
      </c>
    </row>
    <row r="6123" spans="1:7" x14ac:dyDescent="0.3">
      <c r="A6123" s="181">
        <v>6122</v>
      </c>
      <c r="B6123" s="181" t="str">
        <f t="shared" si="121"/>
        <v>0-8.20i</v>
      </c>
      <c r="C6123" s="182">
        <f>'1. General information'!$R$8</f>
        <v>0</v>
      </c>
      <c r="D6123" s="182" t="s">
        <v>449</v>
      </c>
      <c r="E6123" s="183" t="s">
        <v>11746</v>
      </c>
      <c r="F6123" s="182" t="s">
        <v>11747</v>
      </c>
      <c r="G6123" s="182">
        <f>'8. Equipment and supplies'!$K$57</f>
        <v>0</v>
      </c>
    </row>
    <row r="6124" spans="1:7" x14ac:dyDescent="0.3">
      <c r="A6124" s="181">
        <v>6123</v>
      </c>
      <c r="B6124" s="181" t="str">
        <f t="shared" si="121"/>
        <v>0-8.21i</v>
      </c>
      <c r="C6124" s="182">
        <f>'1. General information'!$R$8</f>
        <v>0</v>
      </c>
      <c r="D6124" s="182" t="s">
        <v>449</v>
      </c>
      <c r="E6124" s="183" t="s">
        <v>11748</v>
      </c>
      <c r="F6124" s="182" t="s">
        <v>11749</v>
      </c>
      <c r="G6124" s="199">
        <f>'8. Equipment and supplies'!$M$57</f>
        <v>0</v>
      </c>
    </row>
    <row r="6125" spans="1:7" x14ac:dyDescent="0.3">
      <c r="A6125" s="181">
        <v>6124</v>
      </c>
      <c r="B6125" s="181" t="str">
        <f t="shared" si="121"/>
        <v>0-8.22i</v>
      </c>
      <c r="C6125" s="182">
        <f>'1. General information'!$R$8</f>
        <v>0</v>
      </c>
      <c r="D6125" s="182" t="s">
        <v>449</v>
      </c>
      <c r="E6125" s="183" t="s">
        <v>11750</v>
      </c>
      <c r="F6125" s="182" t="s">
        <v>11751</v>
      </c>
      <c r="G6125" s="182">
        <f>'8. Equipment and supplies'!$P$57</f>
        <v>0</v>
      </c>
    </row>
    <row r="6126" spans="1:7" x14ac:dyDescent="0.3">
      <c r="A6126" s="181">
        <v>6125</v>
      </c>
      <c r="B6126" s="181" t="str">
        <f t="shared" si="121"/>
        <v>0-8.23i</v>
      </c>
      <c r="C6126" s="182">
        <f>'1. General information'!$R$8</f>
        <v>0</v>
      </c>
      <c r="D6126" s="182" t="s">
        <v>449</v>
      </c>
      <c r="E6126" s="183" t="s">
        <v>11752</v>
      </c>
      <c r="F6126" s="182" t="s">
        <v>11753</v>
      </c>
      <c r="G6126" s="184">
        <f>'8. Equipment and supplies'!$T$57</f>
        <v>0</v>
      </c>
    </row>
    <row r="6127" spans="1:7" x14ac:dyDescent="0.3">
      <c r="A6127" s="181">
        <v>6126</v>
      </c>
      <c r="B6127" s="181" t="str">
        <f t="shared" si="121"/>
        <v>0-8.24i</v>
      </c>
      <c r="C6127" s="182">
        <f>'1. General information'!$R$8</f>
        <v>0</v>
      </c>
      <c r="D6127" s="182" t="s">
        <v>449</v>
      </c>
      <c r="E6127" s="183" t="s">
        <v>11754</v>
      </c>
      <c r="F6127" s="182" t="s">
        <v>11755</v>
      </c>
      <c r="G6127" s="184">
        <f>'8. Equipment and supplies'!$X$57</f>
        <v>0</v>
      </c>
    </row>
    <row r="6128" spans="1:7" x14ac:dyDescent="0.3">
      <c r="A6128" s="181">
        <v>6127</v>
      </c>
      <c r="B6128" s="181" t="str">
        <f t="shared" si="121"/>
        <v>0-8.25i</v>
      </c>
      <c r="C6128" s="182">
        <f>'1. General information'!$R$8</f>
        <v>0</v>
      </c>
      <c r="D6128" s="182" t="s">
        <v>449</v>
      </c>
      <c r="E6128" s="183" t="s">
        <v>11756</v>
      </c>
      <c r="F6128" s="182" t="s">
        <v>11757</v>
      </c>
      <c r="G6128" s="186">
        <f>'8. Equipment and supplies'!$AA$57</f>
        <v>0</v>
      </c>
    </row>
    <row r="6129" spans="1:7" x14ac:dyDescent="0.3">
      <c r="A6129" s="181">
        <v>6128</v>
      </c>
      <c r="B6129" s="181" t="str">
        <f t="shared" si="121"/>
        <v>0-8.26a</v>
      </c>
      <c r="C6129" s="182">
        <f>'1. General information'!$R$8</f>
        <v>0</v>
      </c>
      <c r="D6129" s="182" t="s">
        <v>449</v>
      </c>
      <c r="E6129" s="183" t="s">
        <v>11758</v>
      </c>
      <c r="F6129" s="182" t="s">
        <v>11759</v>
      </c>
      <c r="G6129" s="193">
        <f>'8. Equipment and supplies'!P61</f>
        <v>0</v>
      </c>
    </row>
    <row r="6130" spans="1:7" x14ac:dyDescent="0.3">
      <c r="A6130" s="181">
        <v>6129</v>
      </c>
      <c r="B6130" s="181" t="str">
        <f t="shared" si="121"/>
        <v>0-8.26b1</v>
      </c>
      <c r="C6130" s="182">
        <f>'1. General information'!$R$8</f>
        <v>0</v>
      </c>
      <c r="D6130" s="182" t="s">
        <v>449</v>
      </c>
      <c r="E6130" s="183" t="s">
        <v>12412</v>
      </c>
      <c r="F6130" s="182" t="s">
        <v>12404</v>
      </c>
      <c r="G6130" s="193">
        <f>'8. Equipment and supplies'!P62</f>
        <v>0</v>
      </c>
    </row>
    <row r="6131" spans="1:7" x14ac:dyDescent="0.3">
      <c r="A6131" s="181">
        <v>6130</v>
      </c>
      <c r="B6131" s="181" t="str">
        <f t="shared" ref="B6131:B6133" si="122">CONCATENATE(LEFT(C6131,2),"-",E6131)</f>
        <v>0-8.26b2</v>
      </c>
      <c r="C6131" s="182">
        <f>'1. General information'!$R$8</f>
        <v>0</v>
      </c>
      <c r="D6131" s="182" t="s">
        <v>449</v>
      </c>
      <c r="E6131" s="183" t="s">
        <v>12413</v>
      </c>
      <c r="F6131" s="182" t="s">
        <v>12409</v>
      </c>
      <c r="G6131" s="193">
        <f>'8. Equipment and supplies'!P63</f>
        <v>0</v>
      </c>
    </row>
    <row r="6132" spans="1:7" x14ac:dyDescent="0.3">
      <c r="A6132" s="181">
        <v>6131</v>
      </c>
      <c r="B6132" s="181" t="str">
        <f t="shared" si="122"/>
        <v>0-8.26b3</v>
      </c>
      <c r="C6132" s="182">
        <f>'1. General information'!$R$8</f>
        <v>0</v>
      </c>
      <c r="D6132" s="182" t="s">
        <v>449</v>
      </c>
      <c r="E6132" s="183" t="s">
        <v>12414</v>
      </c>
      <c r="F6132" s="182" t="s">
        <v>12410</v>
      </c>
      <c r="G6132" s="193">
        <f>'8. Equipment and supplies'!P64</f>
        <v>0</v>
      </c>
    </row>
    <row r="6133" spans="1:7" x14ac:dyDescent="0.3">
      <c r="A6133" s="181">
        <v>6132</v>
      </c>
      <c r="B6133" s="181" t="str">
        <f t="shared" si="122"/>
        <v>0-8.26b4</v>
      </c>
      <c r="C6133" s="182">
        <f>'1. General information'!$R$8</f>
        <v>0</v>
      </c>
      <c r="D6133" s="182" t="s">
        <v>449</v>
      </c>
      <c r="E6133" s="183" t="s">
        <v>12415</v>
      </c>
      <c r="F6133" s="182" t="s">
        <v>12411</v>
      </c>
      <c r="G6133" s="193">
        <f>'8. Equipment and supplies'!P65</f>
        <v>0</v>
      </c>
    </row>
    <row r="6134" spans="1:7" x14ac:dyDescent="0.3">
      <c r="A6134" s="181">
        <v>6133</v>
      </c>
      <c r="B6134" s="181" t="str">
        <f t="shared" si="121"/>
        <v>0-8.27a-C1</v>
      </c>
      <c r="C6134" s="182">
        <f>'1. General information'!$R$8</f>
        <v>0</v>
      </c>
      <c r="D6134" s="182" t="s">
        <v>449</v>
      </c>
      <c r="E6134" s="183" t="s">
        <v>11760</v>
      </c>
      <c r="F6134" s="182" t="s">
        <v>11761</v>
      </c>
      <c r="G6134" s="186">
        <f>'8. Equipment and supplies'!$O$65</f>
        <v>0</v>
      </c>
    </row>
    <row r="6135" spans="1:7" x14ac:dyDescent="0.3">
      <c r="A6135" s="181">
        <v>6134</v>
      </c>
      <c r="B6135" s="181" t="str">
        <f t="shared" si="121"/>
        <v>0-8.27a-C2</v>
      </c>
      <c r="C6135" s="182">
        <f>'1. General information'!$R$8</f>
        <v>0</v>
      </c>
      <c r="D6135" s="182" t="s">
        <v>449</v>
      </c>
      <c r="E6135" s="183" t="s">
        <v>11762</v>
      </c>
      <c r="F6135" s="182" t="s">
        <v>11763</v>
      </c>
      <c r="G6135" s="186">
        <f>'8. Equipment and supplies'!$T$65</f>
        <v>0</v>
      </c>
    </row>
    <row r="6136" spans="1:7" x14ac:dyDescent="0.3">
      <c r="A6136" s="181">
        <v>6135</v>
      </c>
      <c r="B6136" s="181" t="str">
        <f t="shared" si="121"/>
        <v>0-8.27a-C3</v>
      </c>
      <c r="C6136" s="182">
        <f>'1. General information'!$R$8</f>
        <v>0</v>
      </c>
      <c r="D6136" s="182" t="s">
        <v>449</v>
      </c>
      <c r="E6136" s="183" t="s">
        <v>11764</v>
      </c>
      <c r="F6136" s="182" t="s">
        <v>11765</v>
      </c>
      <c r="G6136" s="186">
        <f>'8. Equipment and supplies'!$X$65</f>
        <v>0</v>
      </c>
    </row>
    <row r="6137" spans="1:7" x14ac:dyDescent="0.3">
      <c r="A6137" s="181">
        <v>6136</v>
      </c>
      <c r="B6137" s="181" t="str">
        <f t="shared" si="121"/>
        <v>0-8.27a-C4</v>
      </c>
      <c r="C6137" s="182">
        <f>'1. General information'!$R$8</f>
        <v>0</v>
      </c>
      <c r="D6137" s="182" t="s">
        <v>449</v>
      </c>
      <c r="E6137" s="183" t="s">
        <v>11766</v>
      </c>
      <c r="F6137" s="182" t="s">
        <v>11767</v>
      </c>
      <c r="G6137" s="184">
        <f>'8. Equipment and supplies'!$Z$65</f>
        <v>0</v>
      </c>
    </row>
    <row r="6138" spans="1:7" x14ac:dyDescent="0.3">
      <c r="A6138" s="181">
        <v>6137</v>
      </c>
      <c r="B6138" s="181" t="str">
        <f t="shared" si="121"/>
        <v>0-8.27b-C1</v>
      </c>
      <c r="C6138" s="182">
        <f>'1. General information'!$R$8</f>
        <v>0</v>
      </c>
      <c r="D6138" s="182" t="s">
        <v>449</v>
      </c>
      <c r="E6138" s="183" t="s">
        <v>11768</v>
      </c>
      <c r="F6138" s="182" t="s">
        <v>11769</v>
      </c>
      <c r="G6138" s="186">
        <f>'8. Equipment and supplies'!$O$66</f>
        <v>0</v>
      </c>
    </row>
    <row r="6139" spans="1:7" x14ac:dyDescent="0.3">
      <c r="A6139" s="181">
        <v>6138</v>
      </c>
      <c r="B6139" s="181" t="str">
        <f t="shared" si="121"/>
        <v>0-8.27b-C2</v>
      </c>
      <c r="C6139" s="182">
        <f>'1. General information'!$R$8</f>
        <v>0</v>
      </c>
      <c r="D6139" s="182" t="s">
        <v>449</v>
      </c>
      <c r="E6139" s="183" t="s">
        <v>11770</v>
      </c>
      <c r="F6139" s="182" t="s">
        <v>11771</v>
      </c>
      <c r="G6139" s="186">
        <f>'8. Equipment and supplies'!$T$66</f>
        <v>0</v>
      </c>
    </row>
    <row r="6140" spans="1:7" x14ac:dyDescent="0.3">
      <c r="A6140" s="181">
        <v>6139</v>
      </c>
      <c r="B6140" s="181" t="str">
        <f t="shared" si="121"/>
        <v>0-8.27b-C3</v>
      </c>
      <c r="C6140" s="182">
        <f>'1. General information'!$R$8</f>
        <v>0</v>
      </c>
      <c r="D6140" s="182" t="s">
        <v>449</v>
      </c>
      <c r="E6140" s="183" t="s">
        <v>11772</v>
      </c>
      <c r="F6140" s="182" t="s">
        <v>11773</v>
      </c>
      <c r="G6140" s="186">
        <f>'8. Equipment and supplies'!$X$66</f>
        <v>0</v>
      </c>
    </row>
    <row r="6141" spans="1:7" x14ac:dyDescent="0.3">
      <c r="A6141" s="181">
        <v>6140</v>
      </c>
      <c r="B6141" s="181" t="str">
        <f t="shared" si="121"/>
        <v>0-8.27b-C4</v>
      </c>
      <c r="C6141" s="182">
        <f>'1. General information'!$R$8</f>
        <v>0</v>
      </c>
      <c r="D6141" s="182" t="s">
        <v>449</v>
      </c>
      <c r="E6141" s="183" t="s">
        <v>11774</v>
      </c>
      <c r="F6141" s="182" t="s">
        <v>11775</v>
      </c>
      <c r="G6141" s="184">
        <f>'8. Equipment and supplies'!$Z$66</f>
        <v>0</v>
      </c>
    </row>
    <row r="6142" spans="1:7" x14ac:dyDescent="0.3">
      <c r="A6142" s="181">
        <v>6141</v>
      </c>
      <c r="B6142" s="181" t="str">
        <f t="shared" si="121"/>
        <v>0-8.28a-C1</v>
      </c>
      <c r="C6142" s="182">
        <f>'1. General information'!$R$8</f>
        <v>0</v>
      </c>
      <c r="D6142" s="182" t="s">
        <v>449</v>
      </c>
      <c r="E6142" s="183" t="s">
        <v>11776</v>
      </c>
      <c r="F6142" s="182" t="s">
        <v>11777</v>
      </c>
      <c r="G6142" s="186" t="str">
        <f>'8. Equipment and supplies'!$O$67</f>
        <v>Contribution 1</v>
      </c>
    </row>
    <row r="6143" spans="1:7" x14ac:dyDescent="0.3">
      <c r="A6143" s="181">
        <v>6142</v>
      </c>
      <c r="B6143" s="181" t="str">
        <f t="shared" si="121"/>
        <v>0-8.28a-C2</v>
      </c>
      <c r="C6143" s="182">
        <f>'1. General information'!$R$8</f>
        <v>0</v>
      </c>
      <c r="D6143" s="182" t="s">
        <v>449</v>
      </c>
      <c r="E6143" s="183" t="s">
        <v>11778</v>
      </c>
      <c r="F6143" s="182" t="s">
        <v>11779</v>
      </c>
      <c r="G6143" s="186" t="str">
        <f>'8. Equipment and supplies'!$T$67</f>
        <v>Contribution 2</v>
      </c>
    </row>
    <row r="6144" spans="1:7" x14ac:dyDescent="0.3">
      <c r="A6144" s="181">
        <v>6143</v>
      </c>
      <c r="B6144" s="181" t="str">
        <f t="shared" si="121"/>
        <v>0-8.28a-C3</v>
      </c>
      <c r="C6144" s="182">
        <f>'1. General information'!$R$8</f>
        <v>0</v>
      </c>
      <c r="D6144" s="182" t="s">
        <v>449</v>
      </c>
      <c r="E6144" s="183" t="s">
        <v>11780</v>
      </c>
      <c r="F6144" s="182" t="s">
        <v>11781</v>
      </c>
      <c r="G6144" s="186" t="str">
        <f>'8. Equipment and supplies'!$X$67</f>
        <v>Contribution 3</v>
      </c>
    </row>
    <row r="6145" spans="1:7" x14ac:dyDescent="0.3">
      <c r="A6145" s="181">
        <v>6144</v>
      </c>
      <c r="B6145" s="181" t="str">
        <f t="shared" si="121"/>
        <v>0-8.28a-C4</v>
      </c>
      <c r="C6145" s="182">
        <f>'1. General information'!$R$8</f>
        <v>0</v>
      </c>
      <c r="D6145" s="182" t="s">
        <v>449</v>
      </c>
      <c r="E6145" s="183" t="s">
        <v>11782</v>
      </c>
      <c r="F6145" s="182" t="s">
        <v>11783</v>
      </c>
      <c r="G6145" s="184" t="str">
        <f>'8. Equipment and supplies'!$Z$67</f>
        <v>Contribution 4</v>
      </c>
    </row>
    <row r="6146" spans="1:7" x14ac:dyDescent="0.3">
      <c r="A6146" s="181">
        <v>6145</v>
      </c>
      <c r="B6146" s="181" t="str">
        <f t="shared" si="121"/>
        <v>0-8.28b-C1</v>
      </c>
      <c r="C6146" s="182">
        <f>'1. General information'!$R$8</f>
        <v>0</v>
      </c>
      <c r="D6146" s="182" t="s">
        <v>449</v>
      </c>
      <c r="E6146" s="183" t="s">
        <v>11784</v>
      </c>
      <c r="F6146" s="182" t="s">
        <v>11785</v>
      </c>
      <c r="G6146" s="186">
        <f>'8. Equipment and supplies'!$O$68</f>
        <v>0</v>
      </c>
    </row>
    <row r="6147" spans="1:7" x14ac:dyDescent="0.3">
      <c r="A6147" s="181">
        <v>6146</v>
      </c>
      <c r="B6147" s="181" t="str">
        <f t="shared" si="121"/>
        <v>0-8.28b-C2</v>
      </c>
      <c r="C6147" s="182">
        <f>'1. General information'!$R$8</f>
        <v>0</v>
      </c>
      <c r="D6147" s="182" t="s">
        <v>449</v>
      </c>
      <c r="E6147" s="183" t="s">
        <v>11786</v>
      </c>
      <c r="F6147" s="182" t="s">
        <v>11787</v>
      </c>
      <c r="G6147" s="186">
        <f>'8. Equipment and supplies'!$T$68</f>
        <v>0</v>
      </c>
    </row>
    <row r="6148" spans="1:7" x14ac:dyDescent="0.3">
      <c r="A6148" s="181">
        <v>6147</v>
      </c>
      <c r="B6148" s="181" t="str">
        <f t="shared" si="121"/>
        <v>0-8.28b-C3</v>
      </c>
      <c r="C6148" s="182">
        <f>'1. General information'!$R$8</f>
        <v>0</v>
      </c>
      <c r="D6148" s="182" t="s">
        <v>449</v>
      </c>
      <c r="E6148" s="183" t="s">
        <v>11788</v>
      </c>
      <c r="F6148" s="182" t="s">
        <v>11789</v>
      </c>
      <c r="G6148" s="186">
        <f>'8. Equipment and supplies'!$X$68</f>
        <v>0</v>
      </c>
    </row>
    <row r="6149" spans="1:7" x14ac:dyDescent="0.3">
      <c r="A6149" s="181">
        <v>6148</v>
      </c>
      <c r="B6149" s="181" t="str">
        <f t="shared" si="121"/>
        <v>0-8.28b-C4</v>
      </c>
      <c r="C6149" s="182">
        <f>'1. General information'!$R$8</f>
        <v>0</v>
      </c>
      <c r="D6149" s="182" t="s">
        <v>449</v>
      </c>
      <c r="E6149" s="183" t="s">
        <v>11790</v>
      </c>
      <c r="F6149" s="182" t="s">
        <v>11791</v>
      </c>
      <c r="G6149" s="184">
        <f>'8. Equipment and supplies'!$Z$68</f>
        <v>0</v>
      </c>
    </row>
    <row r="6150" spans="1:7" ht="28.5" customHeight="1" x14ac:dyDescent="0.3">
      <c r="A6150" s="181">
        <v>6149</v>
      </c>
      <c r="B6150" s="181" t="str">
        <f t="shared" si="121"/>
        <v>0-8.99</v>
      </c>
      <c r="C6150" s="182">
        <f>'1. General information'!$R$8</f>
        <v>0</v>
      </c>
      <c r="D6150" s="182" t="s">
        <v>449</v>
      </c>
      <c r="E6150" s="183">
        <v>8.99</v>
      </c>
      <c r="F6150" s="182" t="s">
        <v>11792</v>
      </c>
      <c r="G6150" s="200">
        <f>'8. Equipment and supplies'!B71</f>
        <v>0</v>
      </c>
    </row>
    <row r="6151" spans="1:7" x14ac:dyDescent="0.3">
      <c r="A6151" s="181">
        <v>6150</v>
      </c>
      <c r="B6151" s="181" t="str">
        <f t="shared" si="121"/>
        <v>0-9.01a</v>
      </c>
      <c r="C6151" s="182">
        <f>'1. General information'!$R$8</f>
        <v>0</v>
      </c>
      <c r="D6151" s="182" t="s">
        <v>451</v>
      </c>
      <c r="E6151" s="183" t="s">
        <v>11793</v>
      </c>
      <c r="F6151" s="182" t="s">
        <v>11794</v>
      </c>
      <c r="G6151" s="184">
        <f>IF('9. Per diem and other expenses'!$F$11="",'9. Per diem and other expenses'!$F$12*'9. Per diem and other expenses'!$F$13,'9. Per diem and other expenses'!$F$11)</f>
        <v>0</v>
      </c>
    </row>
    <row r="6152" spans="1:7" x14ac:dyDescent="0.3">
      <c r="A6152" s="181">
        <v>6151</v>
      </c>
      <c r="B6152" s="181" t="str">
        <f t="shared" si="121"/>
        <v>0-9.01b</v>
      </c>
      <c r="C6152" s="182">
        <f>'1. General information'!$R$8</f>
        <v>0</v>
      </c>
      <c r="D6152" s="182" t="s">
        <v>451</v>
      </c>
      <c r="E6152" s="183" t="s">
        <v>11795</v>
      </c>
      <c r="F6152" s="182" t="s">
        <v>11796</v>
      </c>
      <c r="G6152" s="184">
        <f>IF('9. Per diem and other expenses'!$H$11="",'9. Per diem and other expenses'!$H$12*'9. Per diem and other expenses'!$H$13,'9. Per diem and other expenses'!$H$11)</f>
        <v>0</v>
      </c>
    </row>
    <row r="6153" spans="1:7" x14ac:dyDescent="0.3">
      <c r="A6153" s="181">
        <v>6152</v>
      </c>
      <c r="B6153" s="181" t="str">
        <f t="shared" si="121"/>
        <v>0-9.01c</v>
      </c>
      <c r="C6153" s="182">
        <f>'1. General information'!$R$8</f>
        <v>0</v>
      </c>
      <c r="D6153" s="182" t="s">
        <v>451</v>
      </c>
      <c r="E6153" s="183" t="s">
        <v>11797</v>
      </c>
      <c r="F6153" s="182" t="s">
        <v>11798</v>
      </c>
      <c r="G6153" s="184">
        <f>IF('9. Per diem and other expenses'!$I$11="",'9. Per diem and other expenses'!$I$12*'9. Per diem and other expenses'!$I$13,'9. Per diem and other expenses'!$I$11)</f>
        <v>0</v>
      </c>
    </row>
    <row r="6154" spans="1:7" x14ac:dyDescent="0.3">
      <c r="A6154" s="181">
        <v>6153</v>
      </c>
      <c r="B6154" s="181" t="str">
        <f t="shared" si="121"/>
        <v>0-9.01d</v>
      </c>
      <c r="C6154" s="182">
        <f>'1. General information'!$R$8</f>
        <v>0</v>
      </c>
      <c r="D6154" s="182" t="s">
        <v>451</v>
      </c>
      <c r="E6154" s="183" t="s">
        <v>11799</v>
      </c>
      <c r="F6154" s="182" t="s">
        <v>11800</v>
      </c>
      <c r="G6154" s="184">
        <f>IF('9. Per diem and other expenses'!$J$11="",'9. Per diem and other expenses'!$J$12*'9. Per diem and other expenses'!$J$13,'9. Per diem and other expenses'!$J$11)</f>
        <v>0</v>
      </c>
    </row>
    <row r="6155" spans="1:7" x14ac:dyDescent="0.3">
      <c r="A6155" s="181">
        <v>6154</v>
      </c>
      <c r="B6155" s="181" t="str">
        <f t="shared" si="121"/>
        <v>0-9.01e</v>
      </c>
      <c r="C6155" s="182">
        <f>'1. General information'!$R$8</f>
        <v>0</v>
      </c>
      <c r="D6155" s="182" t="s">
        <v>451</v>
      </c>
      <c r="E6155" s="183" t="s">
        <v>11801</v>
      </c>
      <c r="F6155" s="182" t="s">
        <v>11802</v>
      </c>
      <c r="G6155" s="184">
        <f>IF('9. Per diem and other expenses'!$L$11="",'9. Per diem and other expenses'!$L$12*'9. Per diem and other expenses'!$L$13,'9. Per diem and other expenses'!$L$11)</f>
        <v>0</v>
      </c>
    </row>
    <row r="6156" spans="1:7" x14ac:dyDescent="0.3">
      <c r="A6156" s="181">
        <v>6155</v>
      </c>
      <c r="B6156" s="181" t="str">
        <f t="shared" si="121"/>
        <v>0-9.01f</v>
      </c>
      <c r="C6156" s="182">
        <f>'1. General information'!$R$8</f>
        <v>0</v>
      </c>
      <c r="D6156" s="182" t="s">
        <v>451</v>
      </c>
      <c r="E6156" s="183" t="s">
        <v>11803</v>
      </c>
      <c r="F6156" s="182" t="s">
        <v>11804</v>
      </c>
      <c r="G6156" s="184">
        <f>IF('9. Per diem and other expenses'!$N$11="",'9. Per diem and other expenses'!$N$12*'9. Per diem and other expenses'!$N$13,'9. Per diem and other expenses'!$N$11)</f>
        <v>0</v>
      </c>
    </row>
    <row r="6157" spans="1:7" x14ac:dyDescent="0.3">
      <c r="A6157" s="181">
        <v>6156</v>
      </c>
      <c r="B6157" s="181" t="str">
        <f t="shared" si="121"/>
        <v>0-9.01g</v>
      </c>
      <c r="C6157" s="182">
        <f>'1. General information'!$R$8</f>
        <v>0</v>
      </c>
      <c r="D6157" s="182" t="s">
        <v>451</v>
      </c>
      <c r="E6157" s="183" t="s">
        <v>11805</v>
      </c>
      <c r="F6157" s="182" t="s">
        <v>11806</v>
      </c>
      <c r="G6157" s="184">
        <f>IF('9. Per diem and other expenses'!$O$11="",'9. Per diem and other expenses'!$O$12*'9. Per diem and other expenses'!$O$13,'9. Per diem and other expenses'!$O$11)</f>
        <v>0</v>
      </c>
    </row>
    <row r="6158" spans="1:7" x14ac:dyDescent="0.3">
      <c r="A6158" s="181">
        <v>6157</v>
      </c>
      <c r="B6158" s="181" t="str">
        <f t="shared" si="121"/>
        <v>0-9.01h</v>
      </c>
      <c r="C6158" s="182">
        <f>'1. General information'!$R$8</f>
        <v>0</v>
      </c>
      <c r="D6158" s="182" t="s">
        <v>451</v>
      </c>
      <c r="E6158" s="183" t="s">
        <v>11807</v>
      </c>
      <c r="F6158" s="182" t="s">
        <v>11808</v>
      </c>
      <c r="G6158" s="184">
        <f>IF('9. Per diem and other expenses'!$P$11="",'9. Per diem and other expenses'!$P$12*'9. Per diem and other expenses'!$P$13,'9. Per diem and other expenses'!$P$11)</f>
        <v>0</v>
      </c>
    </row>
    <row r="6159" spans="1:7" x14ac:dyDescent="0.3">
      <c r="A6159" s="181">
        <v>6158</v>
      </c>
      <c r="B6159" s="181" t="str">
        <f t="shared" si="121"/>
        <v>0-9.01i</v>
      </c>
      <c r="C6159" s="182">
        <f>'1. General information'!$R$8</f>
        <v>0</v>
      </c>
      <c r="D6159" s="182" t="s">
        <v>451</v>
      </c>
      <c r="E6159" s="183" t="s">
        <v>11809</v>
      </c>
      <c r="F6159" s="182" t="s">
        <v>11810</v>
      </c>
      <c r="G6159" s="184">
        <f>IF('9. Per diem and other expenses'!$Q$11="",'9. Per diem and other expenses'!$Q$12*'9. Per diem and other expenses'!$Q$13,'9. Per diem and other expenses'!$Q$11)</f>
        <v>0</v>
      </c>
    </row>
    <row r="6160" spans="1:7" x14ac:dyDescent="0.3">
      <c r="A6160" s="181">
        <v>6159</v>
      </c>
      <c r="B6160" s="181" t="str">
        <f t="shared" si="121"/>
        <v>0-9.04a</v>
      </c>
      <c r="C6160" s="182">
        <f>'1. General information'!$R$8</f>
        <v>0</v>
      </c>
      <c r="D6160" s="182" t="s">
        <v>451</v>
      </c>
      <c r="E6160" s="183" t="s">
        <v>274</v>
      </c>
      <c r="F6160" s="182" t="s">
        <v>11811</v>
      </c>
      <c r="G6160" s="184">
        <f>'9. Per diem and other expenses'!$F$14</f>
        <v>0</v>
      </c>
    </row>
    <row r="6161" spans="1:7" x14ac:dyDescent="0.3">
      <c r="A6161" s="181">
        <v>6160</v>
      </c>
      <c r="B6161" s="181" t="str">
        <f t="shared" si="121"/>
        <v>0-9.04b</v>
      </c>
      <c r="C6161" s="182">
        <f>'1. General information'!$R$8</f>
        <v>0</v>
      </c>
      <c r="D6161" s="182" t="s">
        <v>451</v>
      </c>
      <c r="E6161" s="183" t="s">
        <v>11812</v>
      </c>
      <c r="F6161" s="182" t="s">
        <v>11813</v>
      </c>
      <c r="G6161" s="184">
        <f>'9. Per diem and other expenses'!$H$14</f>
        <v>0</v>
      </c>
    </row>
    <row r="6162" spans="1:7" x14ac:dyDescent="0.3">
      <c r="A6162" s="181">
        <v>6161</v>
      </c>
      <c r="B6162" s="181" t="str">
        <f t="shared" ref="B6162:B6209" si="123">CONCATENATE(LEFT(C6162,2),"-",E6162)</f>
        <v>0-9.04c</v>
      </c>
      <c r="C6162" s="182">
        <f>'1. General information'!$R$8</f>
        <v>0</v>
      </c>
      <c r="D6162" s="182" t="s">
        <v>451</v>
      </c>
      <c r="E6162" s="183" t="s">
        <v>11814</v>
      </c>
      <c r="F6162" s="182" t="s">
        <v>11815</v>
      </c>
      <c r="G6162" s="184">
        <f>'9. Per diem and other expenses'!$I$14</f>
        <v>0</v>
      </c>
    </row>
    <row r="6163" spans="1:7" x14ac:dyDescent="0.3">
      <c r="A6163" s="181">
        <v>6162</v>
      </c>
      <c r="B6163" s="181" t="str">
        <f t="shared" si="123"/>
        <v>0-9.04d</v>
      </c>
      <c r="C6163" s="182">
        <f>'1. General information'!$R$8</f>
        <v>0</v>
      </c>
      <c r="D6163" s="182" t="s">
        <v>451</v>
      </c>
      <c r="E6163" s="183" t="s">
        <v>11816</v>
      </c>
      <c r="F6163" s="182" t="s">
        <v>11817</v>
      </c>
      <c r="G6163" s="184">
        <f>'9. Per diem and other expenses'!$J$14</f>
        <v>0</v>
      </c>
    </row>
    <row r="6164" spans="1:7" x14ac:dyDescent="0.3">
      <c r="A6164" s="181">
        <v>6163</v>
      </c>
      <c r="B6164" s="181" t="str">
        <f t="shared" si="123"/>
        <v>0-9.04e</v>
      </c>
      <c r="C6164" s="182">
        <f>'1. General information'!$R$8</f>
        <v>0</v>
      </c>
      <c r="D6164" s="182" t="s">
        <v>451</v>
      </c>
      <c r="E6164" s="183" t="s">
        <v>11818</v>
      </c>
      <c r="F6164" s="182" t="s">
        <v>11819</v>
      </c>
      <c r="G6164" s="184">
        <f>'9. Per diem and other expenses'!$L$14</f>
        <v>0</v>
      </c>
    </row>
    <row r="6165" spans="1:7" x14ac:dyDescent="0.3">
      <c r="A6165" s="181">
        <v>6164</v>
      </c>
      <c r="B6165" s="181" t="str">
        <f t="shared" si="123"/>
        <v>0-9.04f</v>
      </c>
      <c r="C6165" s="182">
        <f>'1. General information'!$R$8</f>
        <v>0</v>
      </c>
      <c r="D6165" s="182" t="s">
        <v>451</v>
      </c>
      <c r="E6165" s="183" t="s">
        <v>11820</v>
      </c>
      <c r="F6165" s="182" t="s">
        <v>11821</v>
      </c>
      <c r="G6165" s="184">
        <f>'9. Per diem and other expenses'!$N$14</f>
        <v>0</v>
      </c>
    </row>
    <row r="6166" spans="1:7" x14ac:dyDescent="0.3">
      <c r="A6166" s="181">
        <v>6165</v>
      </c>
      <c r="B6166" s="181" t="str">
        <f t="shared" si="123"/>
        <v>0-9.04g</v>
      </c>
      <c r="C6166" s="182">
        <f>'1. General information'!$R$8</f>
        <v>0</v>
      </c>
      <c r="D6166" s="182" t="s">
        <v>451</v>
      </c>
      <c r="E6166" s="183" t="s">
        <v>11822</v>
      </c>
      <c r="F6166" s="182" t="s">
        <v>11823</v>
      </c>
      <c r="G6166" s="184">
        <f>'9. Per diem and other expenses'!$O$14</f>
        <v>0</v>
      </c>
    </row>
    <row r="6167" spans="1:7" x14ac:dyDescent="0.3">
      <c r="A6167" s="181">
        <v>6166</v>
      </c>
      <c r="B6167" s="181" t="str">
        <f t="shared" si="123"/>
        <v>0-9.04h</v>
      </c>
      <c r="C6167" s="182">
        <f>'1. General information'!$R$8</f>
        <v>0</v>
      </c>
      <c r="D6167" s="182" t="s">
        <v>451</v>
      </c>
      <c r="E6167" s="183" t="s">
        <v>11824</v>
      </c>
      <c r="F6167" s="182" t="s">
        <v>11825</v>
      </c>
      <c r="G6167" s="184">
        <f>'9. Per diem and other expenses'!$P$14</f>
        <v>0</v>
      </c>
    </row>
    <row r="6168" spans="1:7" x14ac:dyDescent="0.3">
      <c r="A6168" s="181">
        <v>6167</v>
      </c>
      <c r="B6168" s="181" t="str">
        <f t="shared" si="123"/>
        <v>0-9.04i</v>
      </c>
      <c r="C6168" s="182">
        <f>'1. General information'!$R$8</f>
        <v>0</v>
      </c>
      <c r="D6168" s="182" t="s">
        <v>451</v>
      </c>
      <c r="E6168" s="183" t="s">
        <v>11826</v>
      </c>
      <c r="F6168" s="182" t="s">
        <v>11827</v>
      </c>
      <c r="G6168" s="184">
        <f>'9. Per diem and other expenses'!$Q$14</f>
        <v>0</v>
      </c>
    </row>
    <row r="6169" spans="1:7" x14ac:dyDescent="0.3">
      <c r="A6169" s="181">
        <v>6168</v>
      </c>
      <c r="B6169" s="181" t="str">
        <f t="shared" si="123"/>
        <v>0-9.04aa</v>
      </c>
      <c r="C6169" s="182">
        <f>'1. General information'!$R$8</f>
        <v>0</v>
      </c>
      <c r="D6169" s="182" t="s">
        <v>451</v>
      </c>
      <c r="E6169" s="183" t="s">
        <v>11828</v>
      </c>
      <c r="F6169" s="182" t="s">
        <v>11829</v>
      </c>
      <c r="G6169" s="186">
        <f>'9. Per diem and other expenses'!$F$15</f>
        <v>0</v>
      </c>
    </row>
    <row r="6170" spans="1:7" x14ac:dyDescent="0.3">
      <c r="A6170" s="181">
        <v>6169</v>
      </c>
      <c r="B6170" s="181" t="str">
        <f t="shared" si="123"/>
        <v>0-9.04ab</v>
      </c>
      <c r="C6170" s="182">
        <f>'1. General information'!$R$8</f>
        <v>0</v>
      </c>
      <c r="D6170" s="182" t="s">
        <v>451</v>
      </c>
      <c r="E6170" s="183" t="s">
        <v>11830</v>
      </c>
      <c r="F6170" s="182" t="s">
        <v>11831</v>
      </c>
      <c r="G6170" s="186">
        <f>'9. Per diem and other expenses'!$H$15</f>
        <v>0</v>
      </c>
    </row>
    <row r="6171" spans="1:7" x14ac:dyDescent="0.3">
      <c r="A6171" s="181">
        <v>6170</v>
      </c>
      <c r="B6171" s="181" t="str">
        <f t="shared" si="123"/>
        <v>0-9.04ac</v>
      </c>
      <c r="C6171" s="182">
        <f>'1. General information'!$R$8</f>
        <v>0</v>
      </c>
      <c r="D6171" s="182" t="s">
        <v>451</v>
      </c>
      <c r="E6171" s="183" t="s">
        <v>11832</v>
      </c>
      <c r="F6171" s="182" t="s">
        <v>11833</v>
      </c>
      <c r="G6171" s="186">
        <f>'9. Per diem and other expenses'!$I$15</f>
        <v>0</v>
      </c>
    </row>
    <row r="6172" spans="1:7" x14ac:dyDescent="0.3">
      <c r="A6172" s="181">
        <v>6171</v>
      </c>
      <c r="B6172" s="181" t="str">
        <f t="shared" si="123"/>
        <v>0-9.04ad</v>
      </c>
      <c r="C6172" s="182">
        <f>'1. General information'!$R$8</f>
        <v>0</v>
      </c>
      <c r="D6172" s="182" t="s">
        <v>451</v>
      </c>
      <c r="E6172" s="183" t="s">
        <v>11834</v>
      </c>
      <c r="F6172" s="182" t="s">
        <v>11835</v>
      </c>
      <c r="G6172" s="186">
        <f>'9. Per diem and other expenses'!$J$15</f>
        <v>0</v>
      </c>
    </row>
    <row r="6173" spans="1:7" x14ac:dyDescent="0.3">
      <c r="A6173" s="181">
        <v>6172</v>
      </c>
      <c r="B6173" s="181" t="str">
        <f t="shared" si="123"/>
        <v>0-9.04ae</v>
      </c>
      <c r="C6173" s="182">
        <f>'1. General information'!$R$8</f>
        <v>0</v>
      </c>
      <c r="D6173" s="182" t="s">
        <v>451</v>
      </c>
      <c r="E6173" s="183" t="s">
        <v>11836</v>
      </c>
      <c r="F6173" s="182" t="s">
        <v>11837</v>
      </c>
      <c r="G6173" s="186">
        <f>'9. Per diem and other expenses'!$L$15</f>
        <v>0</v>
      </c>
    </row>
    <row r="6174" spans="1:7" x14ac:dyDescent="0.3">
      <c r="A6174" s="181">
        <v>6173</v>
      </c>
      <c r="B6174" s="181" t="str">
        <f t="shared" si="123"/>
        <v>0-9.04af</v>
      </c>
      <c r="C6174" s="182">
        <f>'1. General information'!$R$8</f>
        <v>0</v>
      </c>
      <c r="D6174" s="182" t="s">
        <v>451</v>
      </c>
      <c r="E6174" s="183" t="s">
        <v>11838</v>
      </c>
      <c r="F6174" s="182" t="s">
        <v>11839</v>
      </c>
      <c r="G6174" s="186">
        <f>'9. Per diem and other expenses'!$N$15</f>
        <v>0</v>
      </c>
    </row>
    <row r="6175" spans="1:7" x14ac:dyDescent="0.3">
      <c r="A6175" s="181">
        <v>6174</v>
      </c>
      <c r="B6175" s="181" t="str">
        <f t="shared" si="123"/>
        <v>0-9.04ag</v>
      </c>
      <c r="C6175" s="182">
        <f>'1. General information'!$R$8</f>
        <v>0</v>
      </c>
      <c r="D6175" s="182" t="s">
        <v>451</v>
      </c>
      <c r="E6175" s="183" t="s">
        <v>11840</v>
      </c>
      <c r="F6175" s="182" t="s">
        <v>11841</v>
      </c>
      <c r="G6175" s="186">
        <f>'9. Per diem and other expenses'!$O$15</f>
        <v>0</v>
      </c>
    </row>
    <row r="6176" spans="1:7" x14ac:dyDescent="0.3">
      <c r="A6176" s="181">
        <v>6175</v>
      </c>
      <c r="B6176" s="181" t="str">
        <f t="shared" si="123"/>
        <v>0-9.04ah</v>
      </c>
      <c r="C6176" s="182">
        <f>'1. General information'!$R$8</f>
        <v>0</v>
      </c>
      <c r="D6176" s="182" t="s">
        <v>451</v>
      </c>
      <c r="E6176" s="183" t="s">
        <v>11842</v>
      </c>
      <c r="F6176" s="182" t="s">
        <v>11843</v>
      </c>
      <c r="G6176" s="186">
        <f>'9. Per diem and other expenses'!$P$15</f>
        <v>0</v>
      </c>
    </row>
    <row r="6177" spans="1:7" x14ac:dyDescent="0.3">
      <c r="A6177" s="181">
        <v>6176</v>
      </c>
      <c r="B6177" s="181" t="str">
        <f t="shared" si="123"/>
        <v>0-9.04ai</v>
      </c>
      <c r="C6177" s="182">
        <f>'1. General information'!$R$8</f>
        <v>0</v>
      </c>
      <c r="D6177" s="182" t="s">
        <v>451</v>
      </c>
      <c r="E6177" s="183" t="s">
        <v>11844</v>
      </c>
      <c r="F6177" s="182" t="s">
        <v>11845</v>
      </c>
      <c r="G6177" s="186">
        <f>'9. Per diem and other expenses'!$Q$15</f>
        <v>0</v>
      </c>
    </row>
    <row r="6178" spans="1:7" x14ac:dyDescent="0.3">
      <c r="A6178" s="181">
        <v>6177</v>
      </c>
      <c r="B6178" s="181" t="str">
        <f t="shared" si="123"/>
        <v>0-9.05</v>
      </c>
      <c r="C6178" s="182">
        <f>'1. General information'!$R$8</f>
        <v>0</v>
      </c>
      <c r="D6178" s="182" t="s">
        <v>451</v>
      </c>
      <c r="E6178" s="183">
        <v>9.0500000000000007</v>
      </c>
      <c r="F6178" s="182" t="s">
        <v>11846</v>
      </c>
      <c r="G6178" s="184">
        <f>'9. Per diem and other expenses'!I18</f>
        <v>0</v>
      </c>
    </row>
    <row r="6179" spans="1:7" x14ac:dyDescent="0.3">
      <c r="A6179" s="181">
        <v>6178</v>
      </c>
      <c r="B6179" s="181" t="str">
        <f t="shared" si="123"/>
        <v>0-9.05a</v>
      </c>
      <c r="C6179" s="182">
        <f>'1. General information'!$R$8</f>
        <v>0</v>
      </c>
      <c r="D6179" s="182" t="s">
        <v>451</v>
      </c>
      <c r="E6179" s="183" t="s">
        <v>277</v>
      </c>
      <c r="F6179" s="182" t="s">
        <v>11847</v>
      </c>
      <c r="G6179" s="184">
        <f>'9. Per diem and other expenses'!I19</f>
        <v>0</v>
      </c>
    </row>
    <row r="6180" spans="1:7" x14ac:dyDescent="0.3">
      <c r="A6180" s="181">
        <v>6179</v>
      </c>
      <c r="B6180" s="181" t="str">
        <f t="shared" si="123"/>
        <v>0-9.06</v>
      </c>
      <c r="C6180" s="182">
        <f>'1. General information'!$R$8</f>
        <v>0</v>
      </c>
      <c r="D6180" s="182" t="s">
        <v>451</v>
      </c>
      <c r="E6180" s="183">
        <v>9.06</v>
      </c>
      <c r="F6180" s="182" t="s">
        <v>11848</v>
      </c>
      <c r="G6180" s="186">
        <f>'9. Per diem and other expenses'!$I$20</f>
        <v>0</v>
      </c>
    </row>
    <row r="6181" spans="1:7" x14ac:dyDescent="0.3">
      <c r="A6181" s="181">
        <v>6180</v>
      </c>
      <c r="B6181" s="181" t="str">
        <f t="shared" si="123"/>
        <v>0-9.06a</v>
      </c>
      <c r="C6181" s="182">
        <f>'1. General information'!$R$8</f>
        <v>0</v>
      </c>
      <c r="D6181" s="182" t="s">
        <v>451</v>
      </c>
      <c r="E6181" s="183" t="s">
        <v>478</v>
      </c>
      <c r="F6181" s="182" t="s">
        <v>11849</v>
      </c>
      <c r="G6181" s="186">
        <f>'9. Per diem and other expenses'!R18</f>
        <v>0</v>
      </c>
    </row>
    <row r="6182" spans="1:7" x14ac:dyDescent="0.3">
      <c r="A6182" s="181">
        <v>6181</v>
      </c>
      <c r="B6182" s="181" t="str">
        <f t="shared" si="123"/>
        <v>0-9.06b</v>
      </c>
      <c r="C6182" s="182">
        <f>'1. General information'!$R$8</f>
        <v>0</v>
      </c>
      <c r="D6182" s="182" t="s">
        <v>451</v>
      </c>
      <c r="E6182" s="183" t="s">
        <v>479</v>
      </c>
      <c r="F6182" s="182" t="s">
        <v>11850</v>
      </c>
      <c r="G6182" s="186">
        <f>'9. Per diem and other expenses'!R19</f>
        <v>0</v>
      </c>
    </row>
    <row r="6183" spans="1:7" x14ac:dyDescent="0.3">
      <c r="A6183" s="181">
        <v>6182</v>
      </c>
      <c r="B6183" s="181" t="str">
        <f t="shared" si="123"/>
        <v>0-9.06c</v>
      </c>
      <c r="C6183" s="182">
        <f>'1. General information'!$R$8</f>
        <v>0</v>
      </c>
      <c r="D6183" s="182" t="s">
        <v>451</v>
      </c>
      <c r="E6183" s="183" t="s">
        <v>480</v>
      </c>
      <c r="F6183" s="182" t="s">
        <v>11851</v>
      </c>
      <c r="G6183" s="186">
        <f>'9. Per diem and other expenses'!R20</f>
        <v>0</v>
      </c>
    </row>
    <row r="6184" spans="1:7" x14ac:dyDescent="0.3">
      <c r="A6184" s="181">
        <v>6183</v>
      </c>
      <c r="B6184" s="181" t="str">
        <f t="shared" si="123"/>
        <v>0-9.07</v>
      </c>
      <c r="C6184" s="182">
        <f>'1. General information'!$R$8</f>
        <v>0</v>
      </c>
      <c r="D6184" s="182" t="s">
        <v>451</v>
      </c>
      <c r="E6184" s="183">
        <v>9.07</v>
      </c>
      <c r="F6184" s="182" t="s">
        <v>11852</v>
      </c>
      <c r="G6184" s="186">
        <f>'9. Per diem and other expenses'!J23</f>
        <v>0</v>
      </c>
    </row>
    <row r="6185" spans="1:7" x14ac:dyDescent="0.3">
      <c r="A6185" s="181">
        <v>6184</v>
      </c>
      <c r="B6185" s="181" t="str">
        <f t="shared" si="123"/>
        <v>0-9.08</v>
      </c>
      <c r="C6185" s="182">
        <f>'1. General information'!$R$8</f>
        <v>0</v>
      </c>
      <c r="D6185" s="182" t="s">
        <v>451</v>
      </c>
      <c r="E6185" s="183">
        <v>9.08</v>
      </c>
      <c r="F6185" s="182" t="s">
        <v>11853</v>
      </c>
      <c r="G6185" s="186">
        <f>'9. Per diem and other expenses'!J24</f>
        <v>0</v>
      </c>
    </row>
    <row r="6186" spans="1:7" x14ac:dyDescent="0.3">
      <c r="A6186" s="181">
        <v>6185</v>
      </c>
      <c r="B6186" s="181" t="str">
        <f t="shared" si="123"/>
        <v>0-9.08a</v>
      </c>
      <c r="C6186" s="182">
        <f>'1. General information'!$R$8</f>
        <v>0</v>
      </c>
      <c r="D6186" s="182" t="s">
        <v>451</v>
      </c>
      <c r="E6186" s="183" t="s">
        <v>281</v>
      </c>
      <c r="F6186" s="182" t="s">
        <v>11854</v>
      </c>
      <c r="G6186" s="186">
        <f>'9. Per diem and other expenses'!J25</f>
        <v>0</v>
      </c>
    </row>
    <row r="6187" spans="1:7" x14ac:dyDescent="0.3">
      <c r="A6187" s="181">
        <v>6186</v>
      </c>
      <c r="B6187" s="181" t="str">
        <f t="shared" si="123"/>
        <v>0-9.09</v>
      </c>
      <c r="C6187" s="182">
        <f>'1. General information'!$R$8</f>
        <v>0</v>
      </c>
      <c r="D6187" s="182" t="s">
        <v>451</v>
      </c>
      <c r="E6187" s="183">
        <v>9.09</v>
      </c>
      <c r="F6187" s="182" t="s">
        <v>11855</v>
      </c>
      <c r="G6187" s="186">
        <f>'9. Per diem and other expenses'!J28</f>
        <v>0</v>
      </c>
    </row>
    <row r="6188" spans="1:7" x14ac:dyDescent="0.3">
      <c r="A6188" s="181">
        <v>6187</v>
      </c>
      <c r="B6188" s="181" t="str">
        <f t="shared" si="123"/>
        <v>0-9.1</v>
      </c>
      <c r="C6188" s="182">
        <f>'1. General information'!$R$8</f>
        <v>0</v>
      </c>
      <c r="D6188" s="182" t="s">
        <v>451</v>
      </c>
      <c r="E6188" s="195">
        <v>9.1</v>
      </c>
      <c r="F6188" s="182" t="s">
        <v>11856</v>
      </c>
      <c r="G6188" s="186">
        <f>'9. Per diem and other expenses'!J29</f>
        <v>0</v>
      </c>
    </row>
    <row r="6189" spans="1:7" x14ac:dyDescent="0.3">
      <c r="A6189" s="181">
        <v>6188</v>
      </c>
      <c r="B6189" s="181" t="str">
        <f t="shared" si="123"/>
        <v>0-9.10a</v>
      </c>
      <c r="C6189" s="182">
        <f>'1. General information'!$R$8</f>
        <v>0</v>
      </c>
      <c r="D6189" s="182" t="s">
        <v>451</v>
      </c>
      <c r="E6189" s="201" t="s">
        <v>12482</v>
      </c>
      <c r="F6189" s="182" t="s">
        <v>11858</v>
      </c>
      <c r="G6189" s="186">
        <f>'9. Per diem and other expenses'!J30</f>
        <v>0</v>
      </c>
    </row>
    <row r="6190" spans="1:7" x14ac:dyDescent="0.3">
      <c r="A6190" s="181">
        <v>6189</v>
      </c>
      <c r="B6190" s="181" t="str">
        <f t="shared" si="123"/>
        <v>0-9.11</v>
      </c>
      <c r="C6190" s="182">
        <f>'1. General information'!$R$8</f>
        <v>0</v>
      </c>
      <c r="D6190" s="182" t="s">
        <v>451</v>
      </c>
      <c r="E6190" s="201" t="s">
        <v>11857</v>
      </c>
      <c r="F6190" s="182" t="s">
        <v>11860</v>
      </c>
      <c r="G6190" s="186">
        <f>'9. Per diem and other expenses'!J33</f>
        <v>0</v>
      </c>
    </row>
    <row r="6191" spans="1:7" x14ac:dyDescent="0.3">
      <c r="A6191" s="181">
        <v>6190</v>
      </c>
      <c r="B6191" s="181" t="str">
        <f t="shared" si="123"/>
        <v>0-9.12</v>
      </c>
      <c r="C6191" s="182">
        <f>'1. General information'!$R$8</f>
        <v>0</v>
      </c>
      <c r="D6191" s="182" t="s">
        <v>451</v>
      </c>
      <c r="E6191" s="201" t="s">
        <v>11859</v>
      </c>
      <c r="F6191" s="182" t="s">
        <v>11862</v>
      </c>
      <c r="G6191" s="186">
        <f>'9. Per diem and other expenses'!J34</f>
        <v>0</v>
      </c>
    </row>
    <row r="6192" spans="1:7" x14ac:dyDescent="0.3">
      <c r="A6192" s="181">
        <v>6191</v>
      </c>
      <c r="B6192" s="181" t="str">
        <f t="shared" si="123"/>
        <v>0-9.13</v>
      </c>
      <c r="C6192" s="182">
        <f>'1. General information'!$R$8</f>
        <v>0</v>
      </c>
      <c r="D6192" s="182" t="s">
        <v>451</v>
      </c>
      <c r="E6192" s="201" t="s">
        <v>11861</v>
      </c>
      <c r="F6192" s="182" t="s">
        <v>11863</v>
      </c>
      <c r="G6192" s="186">
        <f>'9. Per diem and other expenses'!J35</f>
        <v>0</v>
      </c>
    </row>
    <row r="6193" spans="1:7" x14ac:dyDescent="0.3">
      <c r="A6193" s="181">
        <v>6192</v>
      </c>
      <c r="B6193" s="181" t="str">
        <f t="shared" si="123"/>
        <v>0-9.14a-C1</v>
      </c>
      <c r="C6193" s="182">
        <f>'1. General information'!$R$8</f>
        <v>0</v>
      </c>
      <c r="D6193" s="182" t="s">
        <v>451</v>
      </c>
      <c r="E6193" s="183" t="s">
        <v>12483</v>
      </c>
      <c r="F6193" s="182" t="s">
        <v>11865</v>
      </c>
      <c r="G6193" s="186">
        <f>'9. Per diem and other expenses'!$I$38</f>
        <v>0</v>
      </c>
    </row>
    <row r="6194" spans="1:7" x14ac:dyDescent="0.3">
      <c r="A6194" s="181">
        <v>6193</v>
      </c>
      <c r="B6194" s="181" t="str">
        <f t="shared" si="123"/>
        <v>0-9.14a-C2</v>
      </c>
      <c r="C6194" s="182">
        <f>'1. General information'!$R$8</f>
        <v>0</v>
      </c>
      <c r="D6194" s="182" t="s">
        <v>451</v>
      </c>
      <c r="E6194" s="183" t="s">
        <v>12484</v>
      </c>
      <c r="F6194" s="182" t="s">
        <v>11867</v>
      </c>
      <c r="G6194" s="186">
        <f>'9. Per diem and other expenses'!$K$38</f>
        <v>0</v>
      </c>
    </row>
    <row r="6195" spans="1:7" x14ac:dyDescent="0.3">
      <c r="A6195" s="181">
        <v>6194</v>
      </c>
      <c r="B6195" s="181" t="str">
        <f t="shared" si="123"/>
        <v>0-9.14a-C3</v>
      </c>
      <c r="C6195" s="182">
        <f>'1. General information'!$R$8</f>
        <v>0</v>
      </c>
      <c r="D6195" s="182" t="s">
        <v>451</v>
      </c>
      <c r="E6195" s="183" t="s">
        <v>12485</v>
      </c>
      <c r="F6195" s="182" t="s">
        <v>11869</v>
      </c>
      <c r="G6195" s="186">
        <f>'9. Per diem and other expenses'!$O$38</f>
        <v>0</v>
      </c>
    </row>
    <row r="6196" spans="1:7" x14ac:dyDescent="0.3">
      <c r="A6196" s="181">
        <v>6195</v>
      </c>
      <c r="B6196" s="181" t="str">
        <f t="shared" si="123"/>
        <v>0-9.14a-C4</v>
      </c>
      <c r="C6196" s="182">
        <f>'1. General information'!$R$8</f>
        <v>0</v>
      </c>
      <c r="D6196" s="182" t="s">
        <v>451</v>
      </c>
      <c r="E6196" s="183" t="s">
        <v>12486</v>
      </c>
      <c r="F6196" s="182" t="s">
        <v>11871</v>
      </c>
      <c r="G6196" s="186">
        <f>'9. Per diem and other expenses'!$Q$38</f>
        <v>0</v>
      </c>
    </row>
    <row r="6197" spans="1:7" x14ac:dyDescent="0.3">
      <c r="A6197" s="181">
        <v>6196</v>
      </c>
      <c r="B6197" s="181" t="str">
        <f t="shared" si="123"/>
        <v>0-9.14b-C1</v>
      </c>
      <c r="C6197" s="182">
        <f>'1. General information'!$R$8</f>
        <v>0</v>
      </c>
      <c r="D6197" s="182" t="s">
        <v>451</v>
      </c>
      <c r="E6197" s="183" t="s">
        <v>12487</v>
      </c>
      <c r="F6197" s="182" t="s">
        <v>11873</v>
      </c>
      <c r="G6197" s="186">
        <f>'9. Per diem and other expenses'!$I$39</f>
        <v>0</v>
      </c>
    </row>
    <row r="6198" spans="1:7" x14ac:dyDescent="0.3">
      <c r="A6198" s="181">
        <v>6197</v>
      </c>
      <c r="B6198" s="181" t="str">
        <f t="shared" si="123"/>
        <v>0-9.14b-C2</v>
      </c>
      <c r="C6198" s="182">
        <f>'1. General information'!$R$8</f>
        <v>0</v>
      </c>
      <c r="D6198" s="182" t="s">
        <v>451</v>
      </c>
      <c r="E6198" s="183" t="s">
        <v>12488</v>
      </c>
      <c r="F6198" s="182" t="s">
        <v>11875</v>
      </c>
      <c r="G6198" s="186">
        <f>'9. Per diem and other expenses'!$K$39</f>
        <v>0</v>
      </c>
    </row>
    <row r="6199" spans="1:7" x14ac:dyDescent="0.3">
      <c r="A6199" s="181">
        <v>6198</v>
      </c>
      <c r="B6199" s="181" t="str">
        <f t="shared" si="123"/>
        <v>0-9.14b-C3</v>
      </c>
      <c r="C6199" s="182">
        <f>'1. General information'!$R$8</f>
        <v>0</v>
      </c>
      <c r="D6199" s="182" t="s">
        <v>451</v>
      </c>
      <c r="E6199" s="183" t="s">
        <v>12489</v>
      </c>
      <c r="F6199" s="182" t="s">
        <v>11877</v>
      </c>
      <c r="G6199" s="186">
        <f>'9. Per diem and other expenses'!$O$39</f>
        <v>0</v>
      </c>
    </row>
    <row r="6200" spans="1:7" x14ac:dyDescent="0.3">
      <c r="A6200" s="181">
        <v>6199</v>
      </c>
      <c r="B6200" s="181" t="str">
        <f t="shared" si="123"/>
        <v>0-9.14b-C4</v>
      </c>
      <c r="C6200" s="182">
        <f>'1. General information'!$R$8</f>
        <v>0</v>
      </c>
      <c r="D6200" s="182" t="s">
        <v>451</v>
      </c>
      <c r="E6200" s="183" t="s">
        <v>12490</v>
      </c>
      <c r="F6200" s="182" t="s">
        <v>11879</v>
      </c>
      <c r="G6200" s="186">
        <f>'9. Per diem and other expenses'!$Q$39</f>
        <v>0</v>
      </c>
    </row>
    <row r="6201" spans="1:7" x14ac:dyDescent="0.3">
      <c r="A6201" s="181">
        <v>6200</v>
      </c>
      <c r="B6201" s="181" t="str">
        <f t="shared" si="123"/>
        <v>0-9.15a-C1</v>
      </c>
      <c r="C6201" s="182">
        <f>'1. General information'!$R$8</f>
        <v>0</v>
      </c>
      <c r="D6201" s="182" t="s">
        <v>451</v>
      </c>
      <c r="E6201" s="183" t="s">
        <v>11864</v>
      </c>
      <c r="F6201" s="182" t="s">
        <v>11880</v>
      </c>
      <c r="G6201" s="186">
        <f>'9. Per diem and other expenses'!$I$40</f>
        <v>0</v>
      </c>
    </row>
    <row r="6202" spans="1:7" x14ac:dyDescent="0.3">
      <c r="A6202" s="181">
        <v>6201</v>
      </c>
      <c r="B6202" s="181" t="str">
        <f t="shared" si="123"/>
        <v>0-9.15a-C2</v>
      </c>
      <c r="C6202" s="182">
        <f>'1. General information'!$R$8</f>
        <v>0</v>
      </c>
      <c r="D6202" s="182" t="s">
        <v>451</v>
      </c>
      <c r="E6202" s="183" t="s">
        <v>11866</v>
      </c>
      <c r="F6202" s="182" t="s">
        <v>11881</v>
      </c>
      <c r="G6202" s="186">
        <f>'9. Per diem and other expenses'!$K$40</f>
        <v>0</v>
      </c>
    </row>
    <row r="6203" spans="1:7" x14ac:dyDescent="0.3">
      <c r="A6203" s="181">
        <v>6202</v>
      </c>
      <c r="B6203" s="181" t="str">
        <f t="shared" si="123"/>
        <v>0-9.15a-C3</v>
      </c>
      <c r="C6203" s="182">
        <f>'1. General information'!$R$8</f>
        <v>0</v>
      </c>
      <c r="D6203" s="182" t="s">
        <v>451</v>
      </c>
      <c r="E6203" s="183" t="s">
        <v>11868</v>
      </c>
      <c r="F6203" s="182" t="s">
        <v>11882</v>
      </c>
      <c r="G6203" s="186">
        <f>'9. Per diem and other expenses'!$O$40</f>
        <v>0</v>
      </c>
    </row>
    <row r="6204" spans="1:7" x14ac:dyDescent="0.3">
      <c r="A6204" s="181">
        <v>6203</v>
      </c>
      <c r="B6204" s="181" t="str">
        <f t="shared" si="123"/>
        <v>0-9.15a-C4</v>
      </c>
      <c r="C6204" s="182">
        <f>'1. General information'!$R$8</f>
        <v>0</v>
      </c>
      <c r="D6204" s="182" t="s">
        <v>451</v>
      </c>
      <c r="E6204" s="183" t="s">
        <v>11870</v>
      </c>
      <c r="F6204" s="182" t="s">
        <v>11883</v>
      </c>
      <c r="G6204" s="186">
        <f>'9. Per diem and other expenses'!$Q$40</f>
        <v>0</v>
      </c>
    </row>
    <row r="6205" spans="1:7" x14ac:dyDescent="0.3">
      <c r="A6205" s="181">
        <v>6204</v>
      </c>
      <c r="B6205" s="181" t="str">
        <f t="shared" si="123"/>
        <v>0-9.15b-C1</v>
      </c>
      <c r="C6205" s="182">
        <f>'1. General information'!$R$8</f>
        <v>0</v>
      </c>
      <c r="D6205" s="182" t="s">
        <v>451</v>
      </c>
      <c r="E6205" s="183" t="s">
        <v>11872</v>
      </c>
      <c r="F6205" s="182" t="s">
        <v>11884</v>
      </c>
      <c r="G6205" s="186">
        <f>'9. Per diem and other expenses'!$I$41</f>
        <v>0</v>
      </c>
    </row>
    <row r="6206" spans="1:7" x14ac:dyDescent="0.3">
      <c r="A6206" s="181">
        <v>6205</v>
      </c>
      <c r="B6206" s="181" t="str">
        <f t="shared" si="123"/>
        <v>0-9.15b-C2</v>
      </c>
      <c r="C6206" s="182">
        <f>'1. General information'!$R$8</f>
        <v>0</v>
      </c>
      <c r="D6206" s="182" t="s">
        <v>451</v>
      </c>
      <c r="E6206" s="183" t="s">
        <v>11874</v>
      </c>
      <c r="F6206" s="182" t="s">
        <v>11885</v>
      </c>
      <c r="G6206" s="186">
        <f>'9. Per diem and other expenses'!$K$41</f>
        <v>0</v>
      </c>
    </row>
    <row r="6207" spans="1:7" x14ac:dyDescent="0.3">
      <c r="A6207" s="181">
        <v>6206</v>
      </c>
      <c r="B6207" s="181" t="str">
        <f t="shared" si="123"/>
        <v>0-9.15b-C3</v>
      </c>
      <c r="C6207" s="182">
        <f>'1. General information'!$R$8</f>
        <v>0</v>
      </c>
      <c r="D6207" s="182" t="s">
        <v>451</v>
      </c>
      <c r="E6207" s="183" t="s">
        <v>11876</v>
      </c>
      <c r="F6207" s="182" t="s">
        <v>11886</v>
      </c>
      <c r="G6207" s="186">
        <f>'9. Per diem and other expenses'!$O$41</f>
        <v>0</v>
      </c>
    </row>
    <row r="6208" spans="1:7" x14ac:dyDescent="0.3">
      <c r="A6208" s="181">
        <v>6207</v>
      </c>
      <c r="B6208" s="181" t="str">
        <f t="shared" si="123"/>
        <v>0-9.15b-C4</v>
      </c>
      <c r="C6208" s="182">
        <f>'1. General information'!$R$8</f>
        <v>0</v>
      </c>
      <c r="D6208" s="182" t="s">
        <v>451</v>
      </c>
      <c r="E6208" s="183" t="s">
        <v>11878</v>
      </c>
      <c r="F6208" s="182" t="s">
        <v>11887</v>
      </c>
      <c r="G6208" s="186">
        <f>'9. Per diem and other expenses'!$Q$41</f>
        <v>0</v>
      </c>
    </row>
    <row r="6209" spans="1:7" ht="81.75" customHeight="1" x14ac:dyDescent="0.3">
      <c r="A6209" s="181">
        <v>6208</v>
      </c>
      <c r="B6209" s="181" t="str">
        <f t="shared" si="123"/>
        <v>0-9.99</v>
      </c>
      <c r="C6209" s="182">
        <f>'1. General information'!$R$8</f>
        <v>0</v>
      </c>
      <c r="D6209" s="182" t="s">
        <v>451</v>
      </c>
      <c r="E6209" s="183">
        <v>9.99</v>
      </c>
      <c r="F6209" s="182" t="s">
        <v>11888</v>
      </c>
      <c r="G6209" s="200">
        <f>'9. Per diem and other expenses'!B44</f>
        <v>0</v>
      </c>
    </row>
  </sheetData>
  <phoneticPr fontId="27" type="noConversion"/>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3CCC8D-4534-42CA-B276-7DCFF78CE77C}">
  <sheetPr>
    <tabColor theme="8" tint="0.39997558519241921"/>
  </sheetPr>
  <dimension ref="A1:XFB40"/>
  <sheetViews>
    <sheetView showGridLines="0" topLeftCell="B1" workbookViewId="0">
      <selection activeCell="R11" sqref="R11"/>
    </sheetView>
  </sheetViews>
  <sheetFormatPr defaultColWidth="0" defaultRowHeight="14.4" zeroHeight="1" x14ac:dyDescent="0.3"/>
  <cols>
    <col min="1" max="1" width="8.88671875" hidden="1" customWidth="1"/>
    <col min="2" max="2" width="1.6640625" customWidth="1"/>
    <col min="3" max="3" width="8.88671875" customWidth="1"/>
    <col min="4" max="4" width="27.44140625" customWidth="1"/>
    <col min="5" max="5" width="1.6640625" customWidth="1"/>
    <col min="6" max="6" width="8.88671875" customWidth="1"/>
    <col min="7" max="7" width="15.33203125" customWidth="1"/>
    <col min="8" max="8" width="27.33203125" customWidth="1"/>
    <col min="9" max="9" width="1.6640625" customWidth="1"/>
    <col min="10" max="10" width="8.88671875" customWidth="1"/>
    <col min="11" max="11" width="15.5546875" customWidth="1"/>
    <col min="12" max="17" width="8.88671875" customWidth="1"/>
    <col min="18" max="18" width="16.33203125" customWidth="1"/>
    <col min="19" max="19" width="1.6640625" customWidth="1"/>
    <col min="20" max="23" width="8.88671875" hidden="1" customWidth="1"/>
    <col min="24" max="16382" width="8.88671875" hidden="1"/>
    <col min="16383" max="16384" width="9.6640625" hidden="1"/>
  </cols>
  <sheetData>
    <row r="1" spans="1:23" ht="22.2" customHeight="1" x14ac:dyDescent="0.3">
      <c r="B1" s="294" t="s">
        <v>12606</v>
      </c>
      <c r="C1" s="294"/>
      <c r="D1" s="294"/>
      <c r="E1" s="294"/>
      <c r="F1" s="294"/>
      <c r="G1" s="294"/>
      <c r="H1" s="294"/>
      <c r="I1" s="294"/>
      <c r="J1" s="294"/>
      <c r="K1" s="294"/>
      <c r="L1" s="294"/>
      <c r="M1" s="294"/>
      <c r="N1" s="294"/>
      <c r="O1" s="294"/>
      <c r="P1" s="294"/>
      <c r="Q1" s="294"/>
      <c r="R1" s="294"/>
      <c r="S1" s="294"/>
    </row>
    <row r="2" spans="1:23" ht="22.2" customHeight="1" x14ac:dyDescent="0.3">
      <c r="B2" s="294"/>
      <c r="C2" s="294"/>
      <c r="D2" s="294"/>
      <c r="E2" s="294"/>
      <c r="F2" s="294"/>
      <c r="G2" s="294"/>
      <c r="H2" s="294"/>
      <c r="I2" s="294"/>
      <c r="J2" s="294"/>
      <c r="K2" s="294"/>
      <c r="L2" s="294"/>
      <c r="M2" s="294"/>
      <c r="N2" s="294"/>
      <c r="O2" s="294"/>
      <c r="P2" s="294"/>
      <c r="Q2" s="294"/>
      <c r="R2" s="294"/>
      <c r="S2" s="294"/>
    </row>
    <row r="3" spans="1:23" ht="10.199999999999999" customHeight="1" x14ac:dyDescent="0.3"/>
    <row r="4" spans="1:23" x14ac:dyDescent="0.3">
      <c r="C4" s="308" t="s">
        <v>291</v>
      </c>
      <c r="D4" s="308"/>
      <c r="E4" s="308"/>
      <c r="F4" s="308"/>
      <c r="G4" s="308"/>
      <c r="H4" s="308"/>
      <c r="I4" s="308"/>
      <c r="J4" s="308"/>
      <c r="K4" s="308"/>
      <c r="L4" s="308"/>
      <c r="M4" s="308"/>
      <c r="N4" s="308"/>
      <c r="O4" s="308"/>
      <c r="P4" s="308"/>
      <c r="Q4" s="308"/>
      <c r="R4" s="308"/>
    </row>
    <row r="5" spans="1:23" x14ac:dyDescent="0.3">
      <c r="C5" s="308"/>
      <c r="D5" s="308"/>
      <c r="E5" s="308"/>
      <c r="F5" s="308"/>
      <c r="G5" s="308"/>
      <c r="H5" s="308"/>
      <c r="I5" s="308"/>
      <c r="J5" s="308"/>
      <c r="K5" s="308"/>
      <c r="L5" s="308"/>
      <c r="M5" s="308"/>
      <c r="N5" s="308"/>
      <c r="O5" s="308"/>
      <c r="P5" s="308"/>
      <c r="Q5" s="308"/>
      <c r="R5" s="308"/>
    </row>
    <row r="6" spans="1:23" ht="10.199999999999999" customHeight="1" x14ac:dyDescent="0.3"/>
    <row r="7" spans="1:23" ht="22.2" customHeight="1" x14ac:dyDescent="0.3">
      <c r="C7" s="62" t="s">
        <v>292</v>
      </c>
      <c r="D7" s="62"/>
      <c r="E7" s="62"/>
      <c r="F7" s="62"/>
      <c r="G7" s="62"/>
      <c r="H7" s="62"/>
      <c r="J7" s="309" t="s">
        <v>293</v>
      </c>
      <c r="K7" s="309"/>
      <c r="L7" s="309"/>
      <c r="M7" s="309"/>
      <c r="N7" s="309"/>
      <c r="O7" s="309"/>
      <c r="P7" s="309"/>
      <c r="Q7" s="309"/>
      <c r="R7" s="309"/>
    </row>
    <row r="8" spans="1:23" ht="39.6" x14ac:dyDescent="0.3">
      <c r="A8" s="88"/>
      <c r="B8" s="88"/>
      <c r="C8" s="14">
        <v>0.01</v>
      </c>
      <c r="D8" s="127" t="s">
        <v>294</v>
      </c>
      <c r="E8" s="88"/>
      <c r="F8" s="14">
        <v>0.04</v>
      </c>
      <c r="G8" s="313" t="s">
        <v>295</v>
      </c>
      <c r="H8" s="315"/>
      <c r="I8" s="88"/>
      <c r="J8" s="28">
        <v>0.05</v>
      </c>
      <c r="K8" s="316" t="s">
        <v>296</v>
      </c>
      <c r="L8" s="316"/>
      <c r="M8" s="316"/>
      <c r="N8" s="316"/>
      <c r="O8" s="316"/>
      <c r="P8" s="316"/>
      <c r="Q8" s="316"/>
      <c r="R8" s="317"/>
      <c r="S8" s="88"/>
      <c r="T8" s="88"/>
      <c r="U8" s="88"/>
      <c r="V8" s="88"/>
      <c r="W8" s="88"/>
    </row>
    <row r="9" spans="1:23" hidden="1" x14ac:dyDescent="0.3">
      <c r="A9" s="88"/>
      <c r="B9" s="88"/>
      <c r="C9" s="128"/>
      <c r="D9" s="129" t="s">
        <v>297</v>
      </c>
      <c r="E9" s="88"/>
      <c r="F9" s="128"/>
      <c r="G9" s="129" t="str">
        <f>'0d. Support language'!A38</f>
        <v>Select cadre</v>
      </c>
      <c r="H9" s="129"/>
      <c r="I9" s="88"/>
      <c r="J9" s="28"/>
      <c r="K9" s="130"/>
      <c r="L9" s="130"/>
      <c r="M9" s="130"/>
      <c r="N9" s="130"/>
      <c r="O9" s="130"/>
      <c r="P9" s="130"/>
      <c r="Q9" s="130"/>
      <c r="R9" s="131"/>
      <c r="S9" s="88"/>
      <c r="T9" s="88"/>
      <c r="U9" s="88"/>
      <c r="V9" s="88"/>
      <c r="W9" s="88"/>
    </row>
    <row r="10" spans="1:23" x14ac:dyDescent="0.3">
      <c r="A10" s="88"/>
      <c r="B10" s="88"/>
      <c r="C10" s="132" t="s">
        <v>43</v>
      </c>
      <c r="D10" s="133" t="s">
        <v>12583</v>
      </c>
      <c r="E10" s="88"/>
      <c r="F10" s="132" t="s">
        <v>43</v>
      </c>
      <c r="G10" s="134" t="s">
        <v>298</v>
      </c>
      <c r="H10" s="135"/>
      <c r="I10" s="88"/>
      <c r="J10" s="14" t="s">
        <v>43</v>
      </c>
      <c r="K10" s="318" t="s">
        <v>299</v>
      </c>
      <c r="L10" s="318"/>
      <c r="M10" s="318"/>
      <c r="N10" s="318"/>
      <c r="O10" s="318"/>
      <c r="P10" s="318"/>
      <c r="Q10" s="319"/>
      <c r="R10" s="30" t="s">
        <v>12681</v>
      </c>
      <c r="S10" s="88"/>
      <c r="T10" s="88"/>
      <c r="U10" s="88"/>
      <c r="V10" s="88"/>
      <c r="W10" s="88"/>
    </row>
    <row r="11" spans="1:23" x14ac:dyDescent="0.3">
      <c r="A11" s="88"/>
      <c r="B11" s="88"/>
      <c r="C11" s="136" t="s">
        <v>45</v>
      </c>
      <c r="D11" s="133" t="s">
        <v>12491</v>
      </c>
      <c r="E11" s="88"/>
      <c r="F11" s="136" t="s">
        <v>45</v>
      </c>
      <c r="G11" s="134" t="s">
        <v>301</v>
      </c>
      <c r="H11" s="135"/>
      <c r="I11" s="88"/>
      <c r="J11" s="16" t="s">
        <v>45</v>
      </c>
      <c r="K11" s="318" t="s">
        <v>302</v>
      </c>
      <c r="L11" s="318"/>
      <c r="M11" s="318"/>
      <c r="N11" s="318"/>
      <c r="O11" s="318"/>
      <c r="P11" s="318"/>
      <c r="Q11" s="319"/>
      <c r="R11" s="30"/>
      <c r="S11" s="88"/>
      <c r="T11" s="88"/>
      <c r="U11" s="88"/>
      <c r="V11" s="88"/>
      <c r="W11" s="88"/>
    </row>
    <row r="12" spans="1:23" x14ac:dyDescent="0.3">
      <c r="A12" s="88"/>
      <c r="B12" s="88"/>
      <c r="C12" s="136" t="s">
        <v>46</v>
      </c>
      <c r="D12" s="133" t="s">
        <v>12492</v>
      </c>
      <c r="E12" s="88"/>
      <c r="F12" s="136" t="s">
        <v>46</v>
      </c>
      <c r="G12" s="134" t="s">
        <v>303</v>
      </c>
      <c r="H12" s="135"/>
      <c r="I12" s="88"/>
      <c r="S12" s="88"/>
      <c r="T12" s="88"/>
      <c r="U12" s="88"/>
      <c r="V12" s="88"/>
      <c r="W12" s="88"/>
    </row>
    <row r="13" spans="1:23" ht="15.6" x14ac:dyDescent="0.3">
      <c r="A13" s="88"/>
      <c r="B13" s="88"/>
      <c r="C13" s="137" t="s">
        <v>47</v>
      </c>
      <c r="D13" s="133" t="s">
        <v>12493</v>
      </c>
      <c r="E13" s="88"/>
      <c r="F13" s="137" t="s">
        <v>47</v>
      </c>
      <c r="G13" s="134" t="s">
        <v>304</v>
      </c>
      <c r="H13" s="135"/>
      <c r="I13" s="88"/>
      <c r="J13" s="309" t="s">
        <v>305</v>
      </c>
      <c r="K13" s="309"/>
      <c r="L13" s="309"/>
      <c r="M13" s="309"/>
      <c r="N13" s="309"/>
      <c r="O13" s="309"/>
      <c r="P13" s="309"/>
      <c r="Q13" s="309"/>
      <c r="R13" s="309"/>
      <c r="S13" s="88"/>
      <c r="T13" s="88"/>
      <c r="U13" s="88"/>
      <c r="V13" s="88"/>
      <c r="W13" s="88"/>
    </row>
    <row r="14" spans="1:23" x14ac:dyDescent="0.3">
      <c r="A14" s="88"/>
      <c r="B14" s="88"/>
      <c r="E14" s="88"/>
      <c r="F14" s="136" t="s">
        <v>48</v>
      </c>
      <c r="G14" s="134" t="s">
        <v>306</v>
      </c>
      <c r="H14" s="135"/>
      <c r="I14" s="88"/>
      <c r="J14" s="138">
        <v>0.08</v>
      </c>
      <c r="K14" s="310" t="s">
        <v>307</v>
      </c>
      <c r="L14" s="310"/>
      <c r="M14" s="310"/>
      <c r="N14" s="310"/>
      <c r="O14" s="310"/>
      <c r="P14" s="310"/>
      <c r="Q14" s="310"/>
      <c r="R14" s="139" t="s">
        <v>308</v>
      </c>
      <c r="S14" s="88"/>
      <c r="T14" s="88"/>
      <c r="U14" s="88"/>
      <c r="V14" s="88"/>
      <c r="W14" s="88"/>
    </row>
    <row r="15" spans="1:23" x14ac:dyDescent="0.3">
      <c r="A15" s="88"/>
      <c r="B15" s="88"/>
      <c r="E15" s="88"/>
      <c r="F15" s="136" t="s">
        <v>55</v>
      </c>
      <c r="G15" s="134" t="s">
        <v>309</v>
      </c>
      <c r="H15" s="135"/>
      <c r="I15" s="88"/>
      <c r="J15" s="14">
        <v>0.08</v>
      </c>
      <c r="K15" s="313" t="s">
        <v>310</v>
      </c>
      <c r="L15" s="313"/>
      <c r="M15" s="313"/>
      <c r="N15" s="313"/>
      <c r="O15" s="313"/>
      <c r="P15" s="313"/>
      <c r="Q15" s="313"/>
      <c r="R15" s="140" t="s">
        <v>311</v>
      </c>
      <c r="S15" s="88"/>
      <c r="T15" s="88"/>
      <c r="U15" s="88"/>
      <c r="V15" s="88"/>
      <c r="W15" s="88"/>
    </row>
    <row r="16" spans="1:23" x14ac:dyDescent="0.3">
      <c r="A16" s="88"/>
      <c r="B16" s="88"/>
      <c r="E16" s="88"/>
      <c r="F16" s="136" t="s">
        <v>56</v>
      </c>
      <c r="G16" s="134" t="s">
        <v>312</v>
      </c>
      <c r="H16" s="135"/>
      <c r="I16" s="88"/>
      <c r="J16" s="88"/>
      <c r="K16" s="88"/>
      <c r="L16" s="88"/>
      <c r="M16" s="88"/>
      <c r="N16" s="88"/>
      <c r="O16" s="88"/>
      <c r="P16" s="88"/>
      <c r="Q16" s="88"/>
      <c r="R16" s="88"/>
      <c r="S16" s="88"/>
      <c r="T16" s="88"/>
      <c r="U16" s="88"/>
      <c r="V16" s="88"/>
      <c r="W16" s="88"/>
    </row>
    <row r="17" spans="1:23" ht="15.6" x14ac:dyDescent="0.3">
      <c r="A17" s="88"/>
      <c r="B17" s="88"/>
      <c r="E17" s="88"/>
      <c r="F17" s="137" t="s">
        <v>57</v>
      </c>
      <c r="G17" s="134" t="s">
        <v>466</v>
      </c>
      <c r="H17" s="135"/>
      <c r="I17" s="88"/>
      <c r="J17" s="314" t="s">
        <v>314</v>
      </c>
      <c r="K17" s="314"/>
      <c r="L17" s="314"/>
      <c r="M17" s="314"/>
      <c r="N17" s="314"/>
      <c r="O17" s="314"/>
      <c r="P17" s="314"/>
      <c r="Q17" s="314"/>
      <c r="R17" s="314"/>
      <c r="S17" s="88"/>
      <c r="T17" s="88"/>
      <c r="U17" s="88"/>
      <c r="V17" s="88"/>
      <c r="W17" s="88"/>
    </row>
    <row r="18" spans="1:23" x14ac:dyDescent="0.3">
      <c r="A18" s="88"/>
      <c r="B18" s="88"/>
      <c r="E18" s="88"/>
      <c r="F18" s="136" t="s">
        <v>58</v>
      </c>
      <c r="G18" s="134" t="s">
        <v>473</v>
      </c>
      <c r="H18" s="135"/>
      <c r="I18" s="88"/>
      <c r="J18" s="14">
        <v>0.08</v>
      </c>
      <c r="K18" s="313" t="s">
        <v>315</v>
      </c>
      <c r="L18" s="313"/>
      <c r="M18" s="313"/>
      <c r="N18" s="313"/>
      <c r="O18" s="313"/>
      <c r="P18" s="313"/>
      <c r="Q18" s="313"/>
      <c r="R18" s="315"/>
      <c r="S18" s="88"/>
      <c r="T18" s="88"/>
      <c r="U18" s="88"/>
      <c r="V18" s="88"/>
      <c r="W18" s="88"/>
    </row>
    <row r="19" spans="1:23" x14ac:dyDescent="0.3">
      <c r="A19" s="88"/>
      <c r="B19" s="88"/>
      <c r="E19" s="88"/>
      <c r="F19" s="136" t="s">
        <v>59</v>
      </c>
      <c r="G19" s="134" t="s">
        <v>472</v>
      </c>
      <c r="H19" s="135"/>
      <c r="I19" s="88"/>
      <c r="J19" s="132" t="s">
        <v>43</v>
      </c>
      <c r="K19" s="336" t="s">
        <v>38</v>
      </c>
      <c r="L19" s="336"/>
      <c r="M19" s="336"/>
      <c r="N19" s="336"/>
      <c r="O19" s="336"/>
      <c r="P19" s="336"/>
      <c r="Q19" s="336"/>
      <c r="R19" s="336"/>
      <c r="S19" s="88"/>
      <c r="T19" s="88"/>
      <c r="U19" s="88"/>
      <c r="V19" s="88"/>
      <c r="W19" s="88"/>
    </row>
    <row r="20" spans="1:23" x14ac:dyDescent="0.3">
      <c r="A20" s="88"/>
      <c r="B20" s="88"/>
      <c r="E20" s="88"/>
      <c r="F20" s="136" t="s">
        <v>60</v>
      </c>
      <c r="G20" s="134" t="s">
        <v>313</v>
      </c>
      <c r="H20" s="135"/>
      <c r="I20" s="88"/>
      <c r="J20" s="136" t="s">
        <v>45</v>
      </c>
      <c r="K20" s="340" t="s">
        <v>50</v>
      </c>
      <c r="L20" s="341"/>
      <c r="M20" s="341"/>
      <c r="N20" s="341"/>
      <c r="O20" s="341"/>
      <c r="P20" s="341"/>
      <c r="Q20" s="341"/>
      <c r="R20" s="342"/>
      <c r="S20" s="88"/>
      <c r="T20" s="88"/>
      <c r="U20" s="88"/>
      <c r="V20" s="88"/>
      <c r="W20" s="88"/>
    </row>
    <row r="21" spans="1:23" x14ac:dyDescent="0.3">
      <c r="A21" s="88"/>
      <c r="B21" s="88"/>
      <c r="E21" s="88"/>
      <c r="F21" s="136" t="s">
        <v>61</v>
      </c>
      <c r="G21" s="134"/>
      <c r="H21" s="135"/>
      <c r="I21" s="88"/>
      <c r="J21" s="136" t="s">
        <v>46</v>
      </c>
      <c r="K21" s="336"/>
      <c r="L21" s="336"/>
      <c r="M21" s="336"/>
      <c r="N21" s="336"/>
      <c r="O21" s="336"/>
      <c r="P21" s="336"/>
      <c r="Q21" s="336"/>
      <c r="R21" s="336"/>
      <c r="S21" s="88"/>
      <c r="T21" s="88"/>
      <c r="U21" s="88"/>
      <c r="V21" s="88"/>
      <c r="W21" s="88"/>
    </row>
    <row r="22" spans="1:23" x14ac:dyDescent="0.3">
      <c r="A22" s="88"/>
      <c r="B22" s="88"/>
      <c r="E22" s="88"/>
      <c r="F22" s="136" t="s">
        <v>62</v>
      </c>
      <c r="G22" s="134"/>
      <c r="H22" s="135"/>
      <c r="I22" s="88"/>
      <c r="J22" s="136" t="s">
        <v>47</v>
      </c>
      <c r="K22" s="336"/>
      <c r="L22" s="336"/>
      <c r="M22" s="336"/>
      <c r="N22" s="336"/>
      <c r="O22" s="336"/>
      <c r="P22" s="336"/>
      <c r="Q22" s="336"/>
      <c r="R22" s="336"/>
      <c r="S22" s="88"/>
      <c r="T22" s="88"/>
      <c r="U22" s="88"/>
      <c r="V22" s="88"/>
      <c r="W22" s="88"/>
    </row>
    <row r="23" spans="1:23" ht="10.199999999999999" customHeight="1" x14ac:dyDescent="0.3"/>
    <row r="24" spans="1:23" ht="22.2" customHeight="1" x14ac:dyDescent="0.3">
      <c r="A24" s="11"/>
      <c r="B24" s="11"/>
      <c r="C24" s="309" t="s">
        <v>316</v>
      </c>
      <c r="D24" s="309"/>
      <c r="E24" s="309"/>
      <c r="F24" s="309"/>
      <c r="G24" s="309"/>
      <c r="H24" s="309"/>
      <c r="I24" s="309"/>
      <c r="J24" s="309"/>
      <c r="K24" s="309"/>
      <c r="L24" s="309"/>
      <c r="M24" s="309"/>
      <c r="N24" s="309"/>
      <c r="O24" s="309"/>
      <c r="P24" s="309"/>
      <c r="Q24" s="309"/>
      <c r="R24" s="309"/>
      <c r="S24" s="11"/>
      <c r="T24" s="11"/>
      <c r="U24" s="13"/>
      <c r="V24" s="11"/>
      <c r="W24" s="11"/>
    </row>
    <row r="25" spans="1:23" x14ac:dyDescent="0.3">
      <c r="A25" s="103"/>
      <c r="B25" s="103"/>
      <c r="C25" s="320">
        <v>0.09</v>
      </c>
      <c r="D25" s="321" t="s">
        <v>317</v>
      </c>
      <c r="E25" s="311"/>
      <c r="F25" s="337" t="s">
        <v>318</v>
      </c>
      <c r="G25" s="337"/>
      <c r="H25" s="321" t="s">
        <v>319</v>
      </c>
      <c r="I25" s="338"/>
      <c r="J25" s="338"/>
      <c r="K25" s="321" t="s">
        <v>320</v>
      </c>
      <c r="L25" s="338"/>
      <c r="M25" s="338"/>
      <c r="N25" s="311"/>
      <c r="O25" s="311" t="s">
        <v>321</v>
      </c>
      <c r="P25" s="343" t="s">
        <v>322</v>
      </c>
      <c r="Q25" s="344"/>
      <c r="R25" s="347" t="s">
        <v>323</v>
      </c>
      <c r="S25" s="103"/>
      <c r="T25" s="103"/>
      <c r="U25" s="103"/>
      <c r="V25" s="103"/>
      <c r="W25" s="103"/>
    </row>
    <row r="26" spans="1:23" ht="26.4" x14ac:dyDescent="0.3">
      <c r="A26" s="103"/>
      <c r="B26" s="103"/>
      <c r="C26" s="320"/>
      <c r="D26" s="322"/>
      <c r="E26" s="312"/>
      <c r="F26" s="337"/>
      <c r="G26" s="337"/>
      <c r="H26" s="322"/>
      <c r="I26" s="339"/>
      <c r="J26" s="339"/>
      <c r="K26" s="141" t="s">
        <v>324</v>
      </c>
      <c r="L26" s="322" t="s">
        <v>325</v>
      </c>
      <c r="M26" s="339"/>
      <c r="N26" s="312"/>
      <c r="O26" s="312"/>
      <c r="P26" s="345"/>
      <c r="Q26" s="346"/>
      <c r="R26" s="348"/>
      <c r="S26" s="103"/>
      <c r="T26" s="103"/>
      <c r="U26" s="103"/>
      <c r="V26" s="103"/>
      <c r="W26" s="103"/>
    </row>
    <row r="27" spans="1:23" x14ac:dyDescent="0.3">
      <c r="A27" t="str">
        <f>U27</f>
        <v>Yellow Fever (Injectable, 10 doses/vial)</v>
      </c>
      <c r="C27" s="142" t="s">
        <v>43</v>
      </c>
      <c r="D27" s="329" t="s">
        <v>326</v>
      </c>
      <c r="E27" s="330"/>
      <c r="F27" s="349" t="s">
        <v>327</v>
      </c>
      <c r="G27" s="350"/>
      <c r="H27" s="333" t="s">
        <v>328</v>
      </c>
      <c r="I27" s="334"/>
      <c r="J27" s="335"/>
      <c r="K27" s="143">
        <v>10</v>
      </c>
      <c r="L27" s="331" t="s">
        <v>329</v>
      </c>
      <c r="M27" s="331"/>
      <c r="N27" s="331"/>
      <c r="O27" s="144">
        <v>3.6</v>
      </c>
      <c r="P27" s="333"/>
      <c r="Q27" s="334"/>
      <c r="R27" s="145" t="s">
        <v>330</v>
      </c>
      <c r="U27" s="160" t="str">
        <f>IF(F27="","",(CONCATENATE(F27," (",H27,", ",K27," ",L27,")")))</f>
        <v>Yellow Fever (Injectable, 10 doses/vial)</v>
      </c>
      <c r="W27" s="160" t="str">
        <f>IF(D35=0,"",D35)</f>
        <v/>
      </c>
    </row>
    <row r="28" spans="1:23" x14ac:dyDescent="0.3">
      <c r="A28" t="str">
        <f t="shared" ref="A28:A32" si="0">U28</f>
        <v>Meningitis A (Injectable, 10 doses/vial)</v>
      </c>
      <c r="C28" s="142" t="s">
        <v>45</v>
      </c>
      <c r="D28" s="329" t="s">
        <v>326</v>
      </c>
      <c r="E28" s="330"/>
      <c r="F28" s="331" t="s">
        <v>331</v>
      </c>
      <c r="G28" s="332"/>
      <c r="H28" s="351" t="s">
        <v>328</v>
      </c>
      <c r="I28" s="334"/>
      <c r="J28" s="335"/>
      <c r="K28" s="146">
        <v>10</v>
      </c>
      <c r="L28" s="331" t="s">
        <v>329</v>
      </c>
      <c r="M28" s="331"/>
      <c r="N28" s="331"/>
      <c r="O28" s="144"/>
      <c r="P28" s="333"/>
      <c r="Q28" s="334"/>
      <c r="R28" s="144"/>
      <c r="U28" s="160" t="str">
        <f t="shared" ref="U28:U32" si="1">IF(F28="","",(CONCATENATE(F28," (",H28,", ",K28," ",L28,")")))</f>
        <v>Meningitis A (Injectable, 10 doses/vial)</v>
      </c>
      <c r="W28" s="160">
        <f>D36</f>
        <v>0</v>
      </c>
    </row>
    <row r="29" spans="1:23" x14ac:dyDescent="0.3">
      <c r="A29" t="str">
        <f t="shared" si="0"/>
        <v/>
      </c>
      <c r="C29" s="142" t="s">
        <v>46</v>
      </c>
      <c r="D29" s="329"/>
      <c r="E29" s="330"/>
      <c r="F29" s="331"/>
      <c r="G29" s="332"/>
      <c r="H29" s="333"/>
      <c r="I29" s="334"/>
      <c r="J29" s="335"/>
      <c r="K29" s="146"/>
      <c r="L29" s="331"/>
      <c r="M29" s="331"/>
      <c r="N29" s="331"/>
      <c r="O29" s="144"/>
      <c r="P29" s="333"/>
      <c r="Q29" s="334"/>
      <c r="R29" s="144"/>
      <c r="U29" s="160" t="str">
        <f t="shared" si="1"/>
        <v/>
      </c>
      <c r="W29" s="160" t="str">
        <f>IF(G35=0,"",G35)</f>
        <v/>
      </c>
    </row>
    <row r="30" spans="1:23" x14ac:dyDescent="0.3">
      <c r="A30" t="str">
        <f t="shared" si="0"/>
        <v/>
      </c>
      <c r="C30" s="142" t="s">
        <v>47</v>
      </c>
      <c r="D30" s="329"/>
      <c r="E30" s="330"/>
      <c r="F30" s="331"/>
      <c r="G30" s="332"/>
      <c r="H30" s="333"/>
      <c r="I30" s="334"/>
      <c r="J30" s="335"/>
      <c r="K30" s="146"/>
      <c r="L30" s="331"/>
      <c r="M30" s="331"/>
      <c r="N30" s="331"/>
      <c r="O30" s="144"/>
      <c r="P30" s="333"/>
      <c r="Q30" s="334"/>
      <c r="R30" s="144"/>
      <c r="U30" s="160" t="str">
        <f t="shared" si="1"/>
        <v/>
      </c>
      <c r="W30" s="160" t="str">
        <f>IF(G36=0,"",G36)</f>
        <v/>
      </c>
    </row>
    <row r="31" spans="1:23" x14ac:dyDescent="0.3">
      <c r="A31" t="str">
        <f t="shared" si="0"/>
        <v/>
      </c>
      <c r="C31" s="142" t="s">
        <v>48</v>
      </c>
      <c r="D31" s="329"/>
      <c r="E31" s="330"/>
      <c r="F31" s="331"/>
      <c r="G31" s="332"/>
      <c r="H31" s="333"/>
      <c r="I31" s="334"/>
      <c r="J31" s="335"/>
      <c r="K31" s="146"/>
      <c r="L31" s="331"/>
      <c r="M31" s="331"/>
      <c r="N31" s="331"/>
      <c r="O31" s="144"/>
      <c r="P31" s="333"/>
      <c r="Q31" s="334"/>
      <c r="R31" s="144"/>
      <c r="U31" s="160" t="str">
        <f t="shared" si="1"/>
        <v/>
      </c>
      <c r="W31" s="160" t="str">
        <f>IF(K35=0,"",K35)</f>
        <v/>
      </c>
    </row>
    <row r="32" spans="1:23" x14ac:dyDescent="0.3">
      <c r="A32" t="str">
        <f t="shared" si="0"/>
        <v/>
      </c>
      <c r="C32" s="142" t="s">
        <v>55</v>
      </c>
      <c r="D32" s="329"/>
      <c r="E32" s="330"/>
      <c r="F32" s="331"/>
      <c r="G32" s="332"/>
      <c r="H32" s="333"/>
      <c r="I32" s="334"/>
      <c r="J32" s="335"/>
      <c r="K32" s="146"/>
      <c r="L32" s="331"/>
      <c r="M32" s="331"/>
      <c r="N32" s="331"/>
      <c r="O32" s="144"/>
      <c r="P32" s="333"/>
      <c r="Q32" s="334"/>
      <c r="R32" s="144"/>
      <c r="U32" s="160" t="str">
        <f t="shared" si="1"/>
        <v/>
      </c>
      <c r="W32" s="160" t="str">
        <f>IF(K36=0,"",K36)</f>
        <v/>
      </c>
    </row>
    <row r="33" spans="1:23" ht="10.199999999999999" customHeight="1" x14ac:dyDescent="0.3">
      <c r="W33" s="160" t="str">
        <f>IF(N35=0,"",N35)</f>
        <v/>
      </c>
    </row>
    <row r="34" spans="1:23" ht="22.2" customHeight="1" x14ac:dyDescent="0.3">
      <c r="C34" s="309" t="s">
        <v>332</v>
      </c>
      <c r="D34" s="309"/>
      <c r="E34" s="309"/>
      <c r="F34" s="309"/>
      <c r="G34" s="309"/>
      <c r="H34" s="309"/>
      <c r="I34" s="309"/>
      <c r="J34" s="309"/>
      <c r="K34" s="309"/>
      <c r="L34" s="309"/>
      <c r="M34" s="309"/>
      <c r="N34" s="309"/>
      <c r="O34" s="309"/>
      <c r="P34" s="309"/>
      <c r="Q34" s="309"/>
      <c r="R34" s="309"/>
      <c r="W34" s="160" t="str">
        <f>IF(N36=0,"",N36)</f>
        <v/>
      </c>
    </row>
    <row r="35" spans="1:23" x14ac:dyDescent="0.3">
      <c r="A35" s="88"/>
      <c r="B35" s="88"/>
      <c r="C35" s="132" t="s">
        <v>333</v>
      </c>
      <c r="D35" s="147"/>
      <c r="E35" s="88"/>
      <c r="F35" s="132" t="s">
        <v>334</v>
      </c>
      <c r="G35" s="336"/>
      <c r="H35" s="336"/>
      <c r="I35" s="88"/>
      <c r="J35" s="132" t="s">
        <v>335</v>
      </c>
      <c r="K35" s="148"/>
      <c r="L35" s="88"/>
      <c r="M35" s="132" t="s">
        <v>336</v>
      </c>
      <c r="N35" s="336"/>
      <c r="O35" s="336"/>
      <c r="P35" s="88"/>
      <c r="Q35" s="132" t="s">
        <v>337</v>
      </c>
      <c r="R35" s="148"/>
      <c r="S35" s="88"/>
      <c r="T35" s="88"/>
      <c r="U35" s="88"/>
      <c r="V35" s="88"/>
      <c r="W35" s="161" t="str">
        <f>IF(R35=0,"",R35)</f>
        <v/>
      </c>
    </row>
    <row r="36" spans="1:23" x14ac:dyDescent="0.3">
      <c r="A36" s="88"/>
      <c r="B36" s="88"/>
      <c r="C36" s="132" t="s">
        <v>338</v>
      </c>
      <c r="D36" s="148"/>
      <c r="E36" s="88"/>
      <c r="F36" s="132" t="s">
        <v>339</v>
      </c>
      <c r="G36" s="336"/>
      <c r="H36" s="336"/>
      <c r="I36" s="88"/>
      <c r="J36" s="132" t="s">
        <v>340</v>
      </c>
      <c r="K36" s="148"/>
      <c r="L36" s="88"/>
      <c r="M36" s="132" t="s">
        <v>341</v>
      </c>
      <c r="N36" s="336"/>
      <c r="O36" s="336"/>
      <c r="P36" s="88"/>
      <c r="Q36" s="132" t="s">
        <v>342</v>
      </c>
      <c r="R36" s="148"/>
      <c r="S36" s="88"/>
      <c r="T36" s="88"/>
      <c r="U36" s="88"/>
      <c r="V36" s="88"/>
      <c r="W36" s="161" t="str">
        <f>IF(R36=0,"",R36)</f>
        <v/>
      </c>
    </row>
    <row r="37" spans="1:23" ht="10.199999999999999" customHeight="1" x14ac:dyDescent="0.3">
      <c r="G37" s="149"/>
      <c r="H37" s="149"/>
      <c r="I37" s="149"/>
      <c r="J37" s="149"/>
      <c r="K37" s="149"/>
      <c r="L37" s="149"/>
    </row>
    <row r="38" spans="1:23" ht="22.2" customHeight="1" x14ac:dyDescent="0.3">
      <c r="C38" s="296" t="s">
        <v>290</v>
      </c>
      <c r="D38" s="296"/>
      <c r="E38" s="296"/>
      <c r="F38" s="296"/>
      <c r="G38" s="296"/>
      <c r="H38" s="296"/>
      <c r="I38" s="296"/>
      <c r="J38" s="296"/>
      <c r="K38" s="296"/>
      <c r="L38" s="296"/>
      <c r="M38" s="296"/>
      <c r="N38" s="296"/>
      <c r="O38" s="296"/>
      <c r="P38" s="296"/>
      <c r="Q38" s="296"/>
      <c r="R38" s="296"/>
    </row>
    <row r="39" spans="1:23" x14ac:dyDescent="0.3">
      <c r="C39" s="323"/>
      <c r="D39" s="324"/>
      <c r="E39" s="324"/>
      <c r="F39" s="324"/>
      <c r="G39" s="324"/>
      <c r="H39" s="324"/>
      <c r="I39" s="324"/>
      <c r="J39" s="324"/>
      <c r="K39" s="324"/>
      <c r="L39" s="324"/>
      <c r="M39" s="324"/>
      <c r="N39" s="324"/>
      <c r="O39" s="324"/>
      <c r="P39" s="324"/>
      <c r="Q39" s="324"/>
      <c r="R39" s="325"/>
    </row>
    <row r="40" spans="1:23" ht="67.2" customHeight="1" x14ac:dyDescent="0.3">
      <c r="C40" s="326"/>
      <c r="D40" s="327"/>
      <c r="E40" s="327"/>
      <c r="F40" s="327"/>
      <c r="G40" s="327"/>
      <c r="H40" s="327"/>
      <c r="I40" s="327"/>
      <c r="J40" s="327"/>
      <c r="K40" s="327"/>
      <c r="L40" s="327"/>
      <c r="M40" s="327"/>
      <c r="N40" s="327"/>
      <c r="O40" s="327"/>
      <c r="P40" s="327"/>
      <c r="Q40" s="327"/>
      <c r="R40" s="328"/>
    </row>
  </sheetData>
  <mergeCells count="63">
    <mergeCell ref="D30:E30"/>
    <mergeCell ref="F30:G30"/>
    <mergeCell ref="H30:J30"/>
    <mergeCell ref="L30:N30"/>
    <mergeCell ref="P30:Q30"/>
    <mergeCell ref="D31:E31"/>
    <mergeCell ref="F31:G31"/>
    <mergeCell ref="H31:J31"/>
    <mergeCell ref="L31:N31"/>
    <mergeCell ref="P31:Q31"/>
    <mergeCell ref="D28:E28"/>
    <mergeCell ref="F28:G28"/>
    <mergeCell ref="H28:J28"/>
    <mergeCell ref="L28:N28"/>
    <mergeCell ref="P28:Q28"/>
    <mergeCell ref="D29:E29"/>
    <mergeCell ref="F29:G29"/>
    <mergeCell ref="H29:J29"/>
    <mergeCell ref="L29:N29"/>
    <mergeCell ref="P29:Q29"/>
    <mergeCell ref="D27:E27"/>
    <mergeCell ref="F27:G27"/>
    <mergeCell ref="H27:J27"/>
    <mergeCell ref="L27:N27"/>
    <mergeCell ref="P27:Q27"/>
    <mergeCell ref="F25:G26"/>
    <mergeCell ref="H25:J26"/>
    <mergeCell ref="K25:N25"/>
    <mergeCell ref="K19:R19"/>
    <mergeCell ref="K20:R20"/>
    <mergeCell ref="K21:R21"/>
    <mergeCell ref="K22:R22"/>
    <mergeCell ref="C24:R24"/>
    <mergeCell ref="P25:Q26"/>
    <mergeCell ref="R25:R26"/>
    <mergeCell ref="L26:N26"/>
    <mergeCell ref="C39:R40"/>
    <mergeCell ref="D32:E32"/>
    <mergeCell ref="F32:G32"/>
    <mergeCell ref="H32:J32"/>
    <mergeCell ref="L32:N32"/>
    <mergeCell ref="P32:Q32"/>
    <mergeCell ref="C34:R34"/>
    <mergeCell ref="G35:H35"/>
    <mergeCell ref="N35:O35"/>
    <mergeCell ref="G36:H36"/>
    <mergeCell ref="N36:O36"/>
    <mergeCell ref="B1:S2"/>
    <mergeCell ref="C4:R5"/>
    <mergeCell ref="J7:R7"/>
    <mergeCell ref="K14:Q14"/>
    <mergeCell ref="C38:R38"/>
    <mergeCell ref="O25:O26"/>
    <mergeCell ref="K15:Q15"/>
    <mergeCell ref="J17:R17"/>
    <mergeCell ref="K18:R18"/>
    <mergeCell ref="G8:H8"/>
    <mergeCell ref="K8:R8"/>
    <mergeCell ref="K10:Q10"/>
    <mergeCell ref="K11:Q11"/>
    <mergeCell ref="J13:R13"/>
    <mergeCell ref="C25:C26"/>
    <mergeCell ref="D25:E26"/>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81F311-E30B-40A7-8573-707D7E79C977}">
  <sheetPr>
    <tabColor theme="8" tint="0.39997558519241921"/>
  </sheetPr>
  <dimension ref="A1:X82"/>
  <sheetViews>
    <sheetView showGridLines="0" topLeftCell="A6" workbookViewId="0">
      <selection activeCell="O23" sqref="O23"/>
    </sheetView>
  </sheetViews>
  <sheetFormatPr defaultColWidth="0" defaultRowHeight="14.4" zeroHeight="1" x14ac:dyDescent="0.3"/>
  <cols>
    <col min="1" max="1" width="1.6640625" customWidth="1"/>
    <col min="2" max="6" width="8.88671875" customWidth="1"/>
    <col min="7" max="7" width="15.6640625" customWidth="1"/>
    <col min="8" max="8" width="17.109375" customWidth="1"/>
    <col min="9" max="9" width="18.44140625" customWidth="1"/>
    <col min="10" max="10" width="12" customWidth="1"/>
    <col min="11" max="11" width="13" customWidth="1"/>
    <col min="12" max="12" width="13.6640625" customWidth="1"/>
    <col min="13" max="13" width="15.33203125" customWidth="1"/>
    <col min="14" max="14" width="13.88671875" customWidth="1"/>
    <col min="15" max="15" width="15.5546875" customWidth="1"/>
    <col min="16" max="16" width="14.109375" customWidth="1"/>
    <col min="17" max="17" width="18.88671875" customWidth="1"/>
    <col min="18" max="18" width="8.88671875" customWidth="1"/>
    <col min="19" max="19" width="14.33203125" customWidth="1"/>
    <col min="20" max="21" width="8.88671875" customWidth="1"/>
    <col min="22" max="22" width="12.109375" customWidth="1"/>
    <col min="23" max="24" width="1.6640625" customWidth="1"/>
    <col min="25" max="16384" width="8.88671875" hidden="1"/>
  </cols>
  <sheetData>
    <row r="1" spans="1:24" ht="22.2" customHeight="1" x14ac:dyDescent="0.3">
      <c r="A1" s="294" t="s">
        <v>12607</v>
      </c>
      <c r="B1" s="295"/>
      <c r="C1" s="295"/>
      <c r="D1" s="295"/>
      <c r="E1" s="295"/>
      <c r="F1" s="295"/>
      <c r="G1" s="295"/>
      <c r="H1" s="295"/>
      <c r="I1" s="295"/>
      <c r="J1" s="295"/>
      <c r="K1" s="295"/>
      <c r="L1" s="295"/>
      <c r="M1" s="295"/>
      <c r="N1" s="295"/>
      <c r="O1" s="295"/>
      <c r="P1" s="295"/>
      <c r="Q1" s="295"/>
      <c r="R1" s="295"/>
      <c r="S1" s="295"/>
      <c r="T1" s="295"/>
      <c r="U1" s="295"/>
      <c r="V1" s="295"/>
      <c r="W1" s="295"/>
      <c r="X1" s="295"/>
    </row>
    <row r="2" spans="1:24" ht="22.2" customHeight="1" x14ac:dyDescent="0.3">
      <c r="A2" s="295"/>
      <c r="B2" s="295"/>
      <c r="C2" s="295"/>
      <c r="D2" s="295"/>
      <c r="E2" s="295"/>
      <c r="F2" s="295"/>
      <c r="G2" s="295"/>
      <c r="H2" s="295"/>
      <c r="I2" s="295"/>
      <c r="J2" s="295"/>
      <c r="K2" s="295"/>
      <c r="L2" s="295"/>
      <c r="M2" s="295"/>
      <c r="N2" s="295"/>
      <c r="O2" s="295"/>
      <c r="P2" s="295"/>
      <c r="Q2" s="295"/>
      <c r="R2" s="295"/>
      <c r="S2" s="295"/>
      <c r="T2" s="295"/>
      <c r="U2" s="295"/>
      <c r="V2" s="295"/>
      <c r="W2" s="295"/>
      <c r="X2" s="295"/>
    </row>
    <row r="3" spans="1:24" ht="10.199999999999999" customHeight="1" x14ac:dyDescent="0.3"/>
    <row r="4" spans="1:24" x14ac:dyDescent="0.3">
      <c r="A4" s="26"/>
      <c r="B4" s="308" t="s">
        <v>343</v>
      </c>
      <c r="C4" s="308"/>
      <c r="D4" s="308"/>
      <c r="E4" s="308"/>
      <c r="F4" s="308"/>
      <c r="G4" s="308"/>
      <c r="H4" s="308"/>
      <c r="I4" s="308"/>
      <c r="J4" s="308"/>
      <c r="K4" s="308"/>
      <c r="L4" s="308"/>
      <c r="M4" s="308"/>
      <c r="N4" s="308"/>
      <c r="O4" s="308"/>
      <c r="P4" s="308"/>
      <c r="Q4" s="308"/>
      <c r="R4" s="308"/>
      <c r="S4" s="308"/>
      <c r="T4" s="308"/>
      <c r="U4" s="308"/>
      <c r="V4" s="308"/>
      <c r="W4" s="308"/>
      <c r="X4" s="26"/>
    </row>
    <row r="5" spans="1:24" ht="20.7" customHeight="1" x14ac:dyDescent="0.3">
      <c r="A5" s="26"/>
      <c r="B5" s="308"/>
      <c r="C5" s="308"/>
      <c r="D5" s="308"/>
      <c r="E5" s="308"/>
      <c r="F5" s="308"/>
      <c r="G5" s="308"/>
      <c r="H5" s="308"/>
      <c r="I5" s="308"/>
      <c r="J5" s="308"/>
      <c r="K5" s="308"/>
      <c r="L5" s="308"/>
      <c r="M5" s="308"/>
      <c r="N5" s="308"/>
      <c r="O5" s="308"/>
      <c r="P5" s="308"/>
      <c r="Q5" s="308"/>
      <c r="R5" s="308"/>
      <c r="S5" s="308"/>
      <c r="T5" s="308"/>
      <c r="U5" s="308"/>
      <c r="V5" s="308"/>
      <c r="W5" s="308"/>
      <c r="X5" s="26"/>
    </row>
    <row r="6" spans="1:24" ht="10.199999999999999" customHeight="1" x14ac:dyDescent="0.3">
      <c r="A6" s="11"/>
      <c r="B6" s="11"/>
      <c r="C6" s="11"/>
      <c r="D6" s="11"/>
      <c r="E6" s="11"/>
      <c r="F6" s="11"/>
      <c r="G6" s="11"/>
      <c r="H6" s="11"/>
      <c r="I6" s="11"/>
      <c r="J6" s="11"/>
      <c r="K6" s="11"/>
      <c r="L6" s="11"/>
      <c r="M6" s="11"/>
      <c r="N6" s="11"/>
      <c r="O6" s="11"/>
      <c r="P6" s="11"/>
      <c r="Q6" s="11"/>
      <c r="R6" s="11"/>
      <c r="S6" s="11"/>
      <c r="T6" s="11"/>
      <c r="U6" s="11"/>
      <c r="V6" s="11"/>
      <c r="W6" s="11"/>
      <c r="X6" s="11"/>
    </row>
    <row r="7" spans="1:24" ht="22.2" customHeight="1" x14ac:dyDescent="0.3">
      <c r="A7" s="11"/>
      <c r="B7" s="296" t="s">
        <v>344</v>
      </c>
      <c r="C7" s="296"/>
      <c r="D7" s="296"/>
      <c r="E7" s="296"/>
      <c r="F7" s="296"/>
      <c r="G7" s="296"/>
      <c r="H7" s="13"/>
      <c r="I7" s="309" t="str">
        <f>CONCATENATE("B.  ADMINISTRATION SUPPLIES UNIT COSTS  (in ",'0a. Country information'!R10,")")</f>
        <v>B.  ADMINISTRATION SUPPLIES UNIT COSTS  (in USD)</v>
      </c>
      <c r="J7" s="309"/>
      <c r="K7" s="309"/>
      <c r="L7" s="309"/>
      <c r="M7" s="309"/>
      <c r="N7" s="309"/>
      <c r="O7" s="309"/>
      <c r="P7" s="309"/>
      <c r="Q7" s="309"/>
      <c r="R7" s="309"/>
      <c r="S7" s="309"/>
      <c r="T7" s="309"/>
      <c r="U7" s="309"/>
      <c r="V7" s="309"/>
      <c r="W7" s="13"/>
      <c r="X7" s="11"/>
    </row>
    <row r="8" spans="1:24" x14ac:dyDescent="0.3">
      <c r="A8" s="11"/>
      <c r="B8" s="126">
        <v>0.11</v>
      </c>
      <c r="C8" s="352" t="s">
        <v>345</v>
      </c>
      <c r="D8" s="352"/>
      <c r="E8" s="352"/>
      <c r="F8" s="353"/>
      <c r="G8" s="150"/>
      <c r="H8" s="11"/>
      <c r="I8" s="20">
        <v>0.17</v>
      </c>
      <c r="J8" s="341" t="s">
        <v>346</v>
      </c>
      <c r="K8" s="341"/>
      <c r="L8" s="341"/>
      <c r="M8" s="341" t="s">
        <v>347</v>
      </c>
      <c r="N8" s="342"/>
      <c r="O8" s="150"/>
      <c r="P8" s="151"/>
      <c r="Q8" s="69">
        <v>0.24</v>
      </c>
      <c r="R8" s="354" t="s">
        <v>348</v>
      </c>
      <c r="S8" s="354"/>
      <c r="T8" s="341" t="s">
        <v>349</v>
      </c>
      <c r="U8" s="355"/>
      <c r="V8" s="150"/>
      <c r="W8" s="11"/>
      <c r="X8" s="11"/>
    </row>
    <row r="9" spans="1:24" x14ac:dyDescent="0.3">
      <c r="A9" s="11"/>
      <c r="B9" s="20">
        <v>0.12</v>
      </c>
      <c r="C9" s="352" t="s">
        <v>350</v>
      </c>
      <c r="D9" s="352"/>
      <c r="E9" s="352"/>
      <c r="F9" s="353"/>
      <c r="G9" s="150"/>
      <c r="H9" s="11"/>
      <c r="I9" s="126">
        <v>0.18</v>
      </c>
      <c r="J9" s="354" t="s">
        <v>351</v>
      </c>
      <c r="K9" s="354"/>
      <c r="L9" s="354"/>
      <c r="M9" s="354" t="s">
        <v>347</v>
      </c>
      <c r="N9" s="356"/>
      <c r="O9" s="150"/>
      <c r="P9" s="151"/>
      <c r="Q9" s="69">
        <v>0.25</v>
      </c>
      <c r="R9" s="354" t="s">
        <v>352</v>
      </c>
      <c r="S9" s="354"/>
      <c r="T9" s="341" t="s">
        <v>353</v>
      </c>
      <c r="U9" s="355"/>
      <c r="V9" s="150"/>
      <c r="W9" s="11"/>
      <c r="X9" s="11"/>
    </row>
    <row r="10" spans="1:24" x14ac:dyDescent="0.3">
      <c r="A10" s="11"/>
      <c r="B10" s="69">
        <v>0.13</v>
      </c>
      <c r="C10" s="318" t="s">
        <v>354</v>
      </c>
      <c r="D10" s="352"/>
      <c r="E10" s="352"/>
      <c r="F10" s="353"/>
      <c r="G10" s="150"/>
      <c r="H10" s="11"/>
      <c r="I10" s="69">
        <v>0.19</v>
      </c>
      <c r="J10" s="354" t="s">
        <v>355</v>
      </c>
      <c r="K10" s="354"/>
      <c r="L10" s="354"/>
      <c r="M10" s="354" t="s">
        <v>356</v>
      </c>
      <c r="N10" s="356"/>
      <c r="O10" s="150"/>
      <c r="P10" s="151"/>
      <c r="Q10" s="69">
        <v>0.26</v>
      </c>
      <c r="R10" s="354" t="s">
        <v>357</v>
      </c>
      <c r="S10" s="354"/>
      <c r="T10" s="341" t="s">
        <v>358</v>
      </c>
      <c r="U10" s="355"/>
      <c r="V10" s="150"/>
      <c r="W10" s="11"/>
      <c r="X10" s="11"/>
    </row>
    <row r="11" spans="1:24" x14ac:dyDescent="0.3">
      <c r="A11" s="11"/>
      <c r="B11" s="69">
        <v>0.14000000000000001</v>
      </c>
      <c r="C11" s="352" t="str">
        <f>CONCATENATE("Kerosene (cost per ",'0a. Country information'!R15,")")</f>
        <v>Kerosene (cost per liter)</v>
      </c>
      <c r="D11" s="352"/>
      <c r="E11" s="352"/>
      <c r="F11" s="353"/>
      <c r="G11" s="150"/>
      <c r="H11" s="11"/>
      <c r="I11" s="126">
        <v>0.2</v>
      </c>
      <c r="J11" s="354" t="s">
        <v>359</v>
      </c>
      <c r="K11" s="354"/>
      <c r="L11" s="354"/>
      <c r="M11" s="354" t="s">
        <v>360</v>
      </c>
      <c r="N11" s="356"/>
      <c r="O11" s="150"/>
      <c r="P11" s="151"/>
      <c r="Q11" s="69">
        <v>0.27</v>
      </c>
      <c r="R11" s="354" t="s">
        <v>361</v>
      </c>
      <c r="S11" s="354"/>
      <c r="T11" s="341" t="s">
        <v>362</v>
      </c>
      <c r="U11" s="355"/>
      <c r="V11" s="150"/>
      <c r="W11" s="11"/>
      <c r="X11" s="11"/>
    </row>
    <row r="12" spans="1:24" x14ac:dyDescent="0.3">
      <c r="A12" s="11"/>
      <c r="B12" s="69">
        <v>0.15</v>
      </c>
      <c r="C12" s="352" t="str">
        <f>CONCATENATE("Diesel (cost per ",'0a. Country information'!R15,")")</f>
        <v>Diesel (cost per liter)</v>
      </c>
      <c r="D12" s="352"/>
      <c r="E12" s="352"/>
      <c r="F12" s="353"/>
      <c r="G12" s="150"/>
      <c r="H12" s="11"/>
      <c r="I12" s="69">
        <v>0.21</v>
      </c>
      <c r="J12" s="354" t="s">
        <v>363</v>
      </c>
      <c r="K12" s="354"/>
      <c r="L12" s="354"/>
      <c r="M12" s="354" t="s">
        <v>349</v>
      </c>
      <c r="N12" s="356"/>
      <c r="O12" s="150"/>
      <c r="P12" s="151"/>
      <c r="Q12" s="69">
        <v>0.28000000000000003</v>
      </c>
      <c r="R12" s="354" t="s">
        <v>364</v>
      </c>
      <c r="S12" s="354"/>
      <c r="T12" s="341" t="s">
        <v>365</v>
      </c>
      <c r="U12" s="355"/>
      <c r="V12" s="150"/>
      <c r="W12" s="11"/>
      <c r="X12" s="11"/>
    </row>
    <row r="13" spans="1:24" x14ac:dyDescent="0.3">
      <c r="A13" s="11"/>
      <c r="B13" s="69">
        <v>0.16</v>
      </c>
      <c r="C13" s="352" t="str">
        <f>CONCATENATE("Petrol (cost per ",'0a. Country information'!R15,")")</f>
        <v>Petrol (cost per liter)</v>
      </c>
      <c r="D13" s="352"/>
      <c r="E13" s="352"/>
      <c r="F13" s="353"/>
      <c r="G13" s="150"/>
      <c r="H13" s="11"/>
      <c r="I13" s="126">
        <v>0.22</v>
      </c>
      <c r="J13" s="354" t="s">
        <v>366</v>
      </c>
      <c r="K13" s="354"/>
      <c r="L13" s="354"/>
      <c r="M13" s="354" t="s">
        <v>349</v>
      </c>
      <c r="N13" s="356"/>
      <c r="O13" s="150"/>
      <c r="P13" s="151"/>
      <c r="Q13" s="69">
        <v>0.28999999999999998</v>
      </c>
      <c r="R13" s="341" t="str">
        <f>'0d. Support language'!A41</f>
        <v>Other (specify)</v>
      </c>
      <c r="S13" s="341"/>
      <c r="T13" s="357" t="str">
        <f>'0d. Support language'!A42</f>
        <v>(specify unit here)</v>
      </c>
      <c r="U13" s="355"/>
      <c r="V13" s="150"/>
      <c r="W13" s="11"/>
      <c r="X13" s="11"/>
    </row>
    <row r="14" spans="1:24" x14ac:dyDescent="0.3">
      <c r="A14" s="11"/>
      <c r="H14" s="11"/>
      <c r="I14" s="69">
        <v>0.23</v>
      </c>
      <c r="J14" s="354" t="s">
        <v>367</v>
      </c>
      <c r="K14" s="354"/>
      <c r="L14" s="354"/>
      <c r="M14" s="354" t="s">
        <v>360</v>
      </c>
      <c r="N14" s="356"/>
      <c r="O14" s="150"/>
      <c r="P14" s="151"/>
      <c r="Q14" s="152">
        <v>0.3</v>
      </c>
      <c r="R14" s="341" t="str">
        <f>'0d. Support language'!A41</f>
        <v>Other (specify)</v>
      </c>
      <c r="S14" s="341"/>
      <c r="T14" s="357" t="str">
        <f>'0d. Support language'!A42</f>
        <v>(specify unit here)</v>
      </c>
      <c r="U14" s="355"/>
      <c r="V14" s="150"/>
      <c r="W14" s="11"/>
      <c r="X14" s="11"/>
    </row>
    <row r="15" spans="1:24" ht="10.199999999999999" customHeight="1" x14ac:dyDescent="0.3">
      <c r="A15" s="11"/>
      <c r="B15" s="11"/>
      <c r="C15" s="11"/>
      <c r="D15" s="11"/>
      <c r="E15" s="11"/>
      <c r="F15" s="11"/>
      <c r="G15" s="11"/>
      <c r="H15" s="11"/>
      <c r="I15" s="11"/>
      <c r="J15" s="11"/>
      <c r="K15" s="11"/>
      <c r="L15" s="11"/>
      <c r="M15" s="11"/>
      <c r="N15" s="11"/>
      <c r="O15" s="11"/>
      <c r="P15" s="11"/>
      <c r="Q15" s="11"/>
      <c r="R15" s="11"/>
      <c r="S15" s="11"/>
      <c r="T15" s="11"/>
      <c r="U15" s="11"/>
      <c r="V15" s="11"/>
      <c r="W15" s="11"/>
      <c r="X15" s="11"/>
    </row>
    <row r="16" spans="1:24" ht="22.2" customHeight="1" x14ac:dyDescent="0.3">
      <c r="A16" s="11"/>
      <c r="B16" s="263"/>
      <c r="C16" s="263"/>
      <c r="D16" s="263"/>
      <c r="E16" s="263"/>
      <c r="F16" s="263"/>
      <c r="G16" s="263"/>
      <c r="H16" s="263"/>
      <c r="I16" s="263"/>
      <c r="J16" s="263"/>
      <c r="K16" s="263"/>
      <c r="L16" s="263"/>
      <c r="M16" s="263"/>
      <c r="N16" s="263"/>
      <c r="O16" s="263"/>
      <c r="P16" s="263"/>
      <c r="Q16" s="263"/>
      <c r="R16" s="263"/>
      <c r="S16" s="263"/>
      <c r="T16" s="263"/>
      <c r="U16" s="263"/>
      <c r="V16" s="263"/>
      <c r="W16" s="11"/>
      <c r="X16" s="11"/>
    </row>
    <row r="17" spans="1:24" ht="15.6" x14ac:dyDescent="0.3">
      <c r="A17" s="11"/>
      <c r="B17" s="358" t="s">
        <v>12647</v>
      </c>
      <c r="C17" s="358"/>
      <c r="D17" s="358"/>
      <c r="E17" s="358"/>
      <c r="F17" s="358"/>
      <c r="G17" s="358"/>
      <c r="H17" s="122"/>
      <c r="I17" s="122"/>
      <c r="J17" s="122"/>
      <c r="K17" s="122"/>
      <c r="L17" s="122"/>
      <c r="M17" s="122"/>
      <c r="N17" s="122"/>
      <c r="O17" s="122"/>
      <c r="P17" s="122"/>
      <c r="Q17" s="122"/>
      <c r="R17" s="233"/>
      <c r="S17" s="233"/>
      <c r="T17" s="233"/>
      <c r="U17" s="233"/>
      <c r="V17" s="233"/>
      <c r="W17" s="11"/>
      <c r="X17" s="11"/>
    </row>
    <row r="18" spans="1:24" ht="15.6" x14ac:dyDescent="0.3">
      <c r="A18" s="11"/>
      <c r="B18" s="264">
        <v>0.31</v>
      </c>
      <c r="C18" s="359" t="s">
        <v>12648</v>
      </c>
      <c r="D18" s="360"/>
      <c r="E18" s="360"/>
      <c r="F18" s="361"/>
      <c r="G18" s="265">
        <v>0.03</v>
      </c>
      <c r="H18" s="122"/>
      <c r="I18" s="122"/>
      <c r="J18" s="122"/>
      <c r="K18" s="122"/>
      <c r="L18" s="122"/>
      <c r="M18" s="122"/>
      <c r="N18" s="122"/>
      <c r="O18" s="122"/>
      <c r="P18" s="122"/>
      <c r="Q18" s="122"/>
      <c r="R18" s="235"/>
      <c r="S18" s="235"/>
      <c r="T18" s="235"/>
      <c r="U18" s="235"/>
      <c r="V18" s="235"/>
      <c r="W18" s="11"/>
      <c r="X18" s="11"/>
    </row>
    <row r="19" spans="1:24" ht="15.6" x14ac:dyDescent="0.3">
      <c r="A19" s="11"/>
      <c r="B19" s="264">
        <v>0.32</v>
      </c>
      <c r="C19" s="359" t="s">
        <v>12649</v>
      </c>
      <c r="D19" s="360"/>
      <c r="E19" s="360"/>
      <c r="F19" s="361"/>
      <c r="G19" s="266">
        <f>4.6</f>
        <v>4.5999999999999996</v>
      </c>
      <c r="H19" s="122"/>
      <c r="I19" s="122"/>
      <c r="J19" s="122"/>
      <c r="K19" s="122"/>
      <c r="L19" s="122"/>
      <c r="M19" s="122"/>
      <c r="N19" s="122"/>
      <c r="O19" s="122"/>
      <c r="P19" s="122"/>
      <c r="Q19" s="122"/>
      <c r="R19" s="235"/>
      <c r="S19" s="235"/>
      <c r="T19" s="235"/>
      <c r="U19" s="235"/>
      <c r="V19" s="235"/>
      <c r="W19" s="11"/>
      <c r="X19" s="11"/>
    </row>
    <row r="20" spans="1:24" ht="15.6" x14ac:dyDescent="0.3">
      <c r="A20" s="11"/>
      <c r="B20" s="122"/>
      <c r="C20" s="122"/>
      <c r="D20" s="122"/>
      <c r="E20" s="122"/>
      <c r="F20" s="122"/>
      <c r="G20" s="122"/>
      <c r="H20" s="122"/>
      <c r="I20" s="122"/>
      <c r="J20" s="267"/>
      <c r="L20" s="268"/>
      <c r="M20" s="122"/>
      <c r="N20" s="122"/>
      <c r="O20" s="122"/>
      <c r="P20" s="122"/>
      <c r="Q20" s="122"/>
      <c r="R20" s="235"/>
      <c r="S20" s="235"/>
      <c r="T20" s="235"/>
      <c r="U20" s="235"/>
      <c r="V20" s="235"/>
      <c r="W20" s="11"/>
      <c r="X20" s="11"/>
    </row>
    <row r="21" spans="1:24" ht="63" customHeight="1" x14ac:dyDescent="0.3">
      <c r="A21" s="11"/>
      <c r="B21" s="362" t="s">
        <v>12650</v>
      </c>
      <c r="C21" s="362"/>
      <c r="D21" s="362"/>
      <c r="E21" s="362"/>
      <c r="F21" s="362"/>
      <c r="G21" s="269" t="s">
        <v>12651</v>
      </c>
      <c r="H21" s="269" t="s">
        <v>12652</v>
      </c>
      <c r="I21" s="122"/>
      <c r="J21" s="362" t="s">
        <v>12653</v>
      </c>
      <c r="K21" s="362"/>
      <c r="L21" s="362"/>
      <c r="M21" s="362"/>
      <c r="N21" s="362"/>
      <c r="O21" s="270" t="s">
        <v>12654</v>
      </c>
      <c r="P21" s="363" t="s">
        <v>12652</v>
      </c>
      <c r="Q21" s="363"/>
      <c r="R21" s="235"/>
      <c r="S21" s="235"/>
      <c r="T21" s="235"/>
      <c r="U21" s="235"/>
      <c r="V21" s="235"/>
      <c r="W21" s="11"/>
      <c r="X21" s="11"/>
    </row>
    <row r="22" spans="1:24" ht="15.6" x14ac:dyDescent="0.3">
      <c r="A22" s="11"/>
      <c r="B22" s="264">
        <v>0.33</v>
      </c>
      <c r="C22" s="359" t="s">
        <v>12680</v>
      </c>
      <c r="D22" s="360"/>
      <c r="E22" s="360"/>
      <c r="F22" s="361"/>
      <c r="G22" s="271"/>
      <c r="H22" s="272"/>
      <c r="I22" s="122"/>
      <c r="J22" s="264">
        <v>0.35</v>
      </c>
      <c r="K22" s="364" t="s">
        <v>12680</v>
      </c>
      <c r="L22" s="365"/>
      <c r="M22" s="365"/>
      <c r="N22" s="366"/>
      <c r="O22" s="273"/>
      <c r="P22" s="367"/>
      <c r="Q22" s="367"/>
      <c r="R22" s="235"/>
      <c r="S22" s="235"/>
      <c r="T22" s="235"/>
      <c r="U22" s="235"/>
      <c r="V22" s="235"/>
      <c r="W22" s="11"/>
      <c r="X22" s="11"/>
    </row>
    <row r="23" spans="1:24" ht="15.6" x14ac:dyDescent="0.3">
      <c r="A23" s="11"/>
      <c r="B23" s="264">
        <v>0.34</v>
      </c>
      <c r="C23" s="359" t="s">
        <v>331</v>
      </c>
      <c r="D23" s="360"/>
      <c r="E23" s="360"/>
      <c r="F23" s="361"/>
      <c r="G23" s="271"/>
      <c r="H23" s="272"/>
      <c r="I23" s="122"/>
      <c r="J23" s="264">
        <v>0.36</v>
      </c>
      <c r="K23" s="364" t="s">
        <v>331</v>
      </c>
      <c r="L23" s="365"/>
      <c r="M23" s="365"/>
      <c r="N23" s="366"/>
      <c r="O23" s="273"/>
      <c r="P23" s="367"/>
      <c r="Q23" s="367"/>
      <c r="R23" s="235"/>
      <c r="S23" s="235"/>
      <c r="T23" s="235"/>
      <c r="U23" s="235"/>
      <c r="V23" s="235"/>
      <c r="W23" s="11"/>
      <c r="X23" s="11"/>
    </row>
    <row r="24" spans="1:24" ht="15.6" x14ac:dyDescent="0.3">
      <c r="A24" s="11"/>
      <c r="B24" s="11"/>
      <c r="C24" s="11"/>
      <c r="D24" s="11"/>
      <c r="E24" s="122"/>
      <c r="F24" s="122"/>
      <c r="G24" s="122"/>
      <c r="H24" s="122"/>
      <c r="I24" s="122"/>
      <c r="J24" s="122"/>
      <c r="K24" s="122"/>
      <c r="L24" s="122"/>
      <c r="M24" s="122"/>
      <c r="N24" s="122"/>
      <c r="O24" s="122"/>
      <c r="P24" s="122"/>
      <c r="Q24" s="122"/>
      <c r="R24" s="235"/>
      <c r="S24" s="235"/>
      <c r="T24" s="235"/>
      <c r="U24" s="235"/>
      <c r="V24" s="235"/>
      <c r="W24" s="11"/>
      <c r="X24" s="11"/>
    </row>
    <row r="25" spans="1:24" ht="15.6" x14ac:dyDescent="0.3">
      <c r="A25" s="11"/>
      <c r="B25" s="11"/>
      <c r="C25" s="11"/>
      <c r="D25" s="11"/>
      <c r="E25" s="122"/>
      <c r="F25" s="122"/>
      <c r="G25" s="122"/>
      <c r="H25" s="122"/>
      <c r="I25" s="122"/>
      <c r="J25" s="122"/>
      <c r="K25" s="122"/>
      <c r="L25" s="122"/>
      <c r="M25" s="122"/>
      <c r="N25" s="122"/>
      <c r="O25" s="122"/>
      <c r="P25" s="122"/>
      <c r="Q25" s="122"/>
      <c r="R25" s="235"/>
      <c r="S25" s="235"/>
      <c r="T25" s="235"/>
      <c r="U25" s="235"/>
      <c r="V25" s="235"/>
      <c r="W25" s="11"/>
      <c r="X25" s="11"/>
    </row>
    <row r="26" spans="1:24" ht="15.75" customHeight="1" x14ac:dyDescent="0.3">
      <c r="A26" s="11"/>
      <c r="B26" s="362" t="s">
        <v>12655</v>
      </c>
      <c r="C26" s="362"/>
      <c r="D26" s="362"/>
      <c r="E26" s="362"/>
      <c r="F26" s="362"/>
      <c r="G26" s="274" t="s">
        <v>12656</v>
      </c>
      <c r="H26" s="274" t="s">
        <v>12652</v>
      </c>
      <c r="I26" s="122"/>
      <c r="J26" s="362" t="s">
        <v>12657</v>
      </c>
      <c r="K26" s="362"/>
      <c r="L26" s="362"/>
      <c r="M26" s="362"/>
      <c r="N26" s="362"/>
      <c r="O26" s="274" t="s">
        <v>12656</v>
      </c>
      <c r="P26" s="363" t="s">
        <v>12652</v>
      </c>
      <c r="Q26" s="363"/>
      <c r="R26" s="235"/>
      <c r="S26" s="235"/>
      <c r="T26" s="235"/>
      <c r="U26" s="235"/>
      <c r="V26" s="235"/>
      <c r="W26" s="11"/>
      <c r="X26" s="11"/>
    </row>
    <row r="27" spans="1:24" x14ac:dyDescent="0.3">
      <c r="A27" s="11"/>
      <c r="B27" s="264">
        <v>0.37</v>
      </c>
      <c r="C27" s="359" t="s">
        <v>12658</v>
      </c>
      <c r="D27" s="360"/>
      <c r="E27" s="360"/>
      <c r="F27" s="361"/>
      <c r="G27" s="275"/>
      <c r="H27" s="276"/>
      <c r="J27" s="264">
        <v>0.39</v>
      </c>
      <c r="K27" s="364" t="s">
        <v>12658</v>
      </c>
      <c r="L27" s="365"/>
      <c r="M27" s="365"/>
      <c r="N27" s="366"/>
      <c r="O27" s="275"/>
      <c r="P27" s="367"/>
      <c r="Q27" s="367"/>
      <c r="R27" s="235"/>
      <c r="S27" s="235"/>
      <c r="T27" s="235"/>
      <c r="U27" s="235"/>
      <c r="V27" s="235"/>
      <c r="W27" s="11"/>
      <c r="X27" s="11"/>
    </row>
    <row r="28" spans="1:24" x14ac:dyDescent="0.3">
      <c r="A28" s="11"/>
      <c r="B28" s="264">
        <v>0.38</v>
      </c>
      <c r="C28" s="359" t="s">
        <v>12659</v>
      </c>
      <c r="D28" s="360"/>
      <c r="E28" s="360"/>
      <c r="F28" s="361"/>
      <c r="G28" s="275"/>
      <c r="H28" s="276"/>
      <c r="I28" s="11"/>
      <c r="J28" s="277">
        <v>0.4</v>
      </c>
      <c r="K28" s="364" t="s">
        <v>12659</v>
      </c>
      <c r="L28" s="365"/>
      <c r="M28" s="365"/>
      <c r="N28" s="366"/>
      <c r="O28" s="275"/>
      <c r="P28" s="367"/>
      <c r="Q28" s="367"/>
      <c r="R28" s="235"/>
      <c r="S28" s="235"/>
      <c r="T28" s="235"/>
      <c r="U28" s="235"/>
      <c r="V28" s="235"/>
      <c r="W28" s="11"/>
      <c r="X28" s="11"/>
    </row>
    <row r="29" spans="1:24" ht="15.6" x14ac:dyDescent="0.3">
      <c r="A29" s="11"/>
      <c r="B29" s="11"/>
      <c r="C29" s="11"/>
      <c r="D29" s="11"/>
      <c r="E29" s="11"/>
      <c r="F29" s="11"/>
      <c r="G29" s="11"/>
      <c r="H29" s="11"/>
      <c r="I29" s="11"/>
      <c r="J29" s="11"/>
      <c r="K29" s="11"/>
      <c r="L29" s="11"/>
      <c r="M29" s="11"/>
      <c r="N29" s="122"/>
      <c r="O29" s="122"/>
      <c r="P29" s="122"/>
      <c r="Q29" s="122"/>
      <c r="R29" s="235"/>
      <c r="S29" s="235"/>
      <c r="T29" s="235"/>
      <c r="U29" s="235"/>
      <c r="V29" s="235"/>
      <c r="W29" s="11"/>
      <c r="X29" s="11"/>
    </row>
    <row r="30" spans="1:24" ht="15.6" x14ac:dyDescent="0.3">
      <c r="A30" s="11"/>
      <c r="B30" s="11"/>
      <c r="C30" s="11"/>
      <c r="D30" s="11"/>
      <c r="E30" s="11"/>
      <c r="F30" s="11"/>
      <c r="G30" s="11"/>
      <c r="H30" s="11"/>
      <c r="I30" s="11"/>
      <c r="J30" s="11"/>
      <c r="K30" s="11"/>
      <c r="L30" s="11"/>
      <c r="M30" s="11"/>
      <c r="N30" s="122"/>
      <c r="O30" s="122"/>
      <c r="P30" s="122"/>
      <c r="Q30" s="122"/>
      <c r="R30" s="235"/>
      <c r="S30" s="235"/>
      <c r="T30" s="235"/>
      <c r="U30" s="235"/>
      <c r="V30" s="235"/>
      <c r="W30" s="11"/>
      <c r="X30" s="11"/>
    </row>
    <row r="31" spans="1:24" ht="48.75" customHeight="1" x14ac:dyDescent="0.3">
      <c r="A31" s="11"/>
      <c r="B31" s="358" t="s">
        <v>12660</v>
      </c>
      <c r="C31" s="358"/>
      <c r="D31" s="358"/>
      <c r="E31" s="358"/>
      <c r="F31" s="358"/>
      <c r="G31" s="270" t="s">
        <v>12658</v>
      </c>
      <c r="H31" s="278" t="s">
        <v>12659</v>
      </c>
      <c r="I31" s="278" t="s">
        <v>12652</v>
      </c>
      <c r="J31" s="11"/>
      <c r="K31" s="362" t="s">
        <v>12661</v>
      </c>
      <c r="L31" s="362"/>
      <c r="M31" s="362"/>
      <c r="N31" s="362"/>
      <c r="O31" s="270" t="s">
        <v>12658</v>
      </c>
      <c r="P31" s="278" t="s">
        <v>12659</v>
      </c>
      <c r="Q31" s="278" t="s">
        <v>12652</v>
      </c>
      <c r="R31" s="235"/>
      <c r="S31" s="235"/>
      <c r="T31" s="235"/>
      <c r="U31" s="235"/>
      <c r="V31" s="235"/>
      <c r="W31" s="11"/>
      <c r="X31" s="11"/>
    </row>
    <row r="32" spans="1:24" x14ac:dyDescent="0.3">
      <c r="A32" s="11"/>
      <c r="B32" s="264">
        <v>0.41</v>
      </c>
      <c r="C32" s="359" t="s">
        <v>223</v>
      </c>
      <c r="D32" s="360"/>
      <c r="E32" s="360"/>
      <c r="F32" s="361"/>
      <c r="G32" s="275"/>
      <c r="H32" s="275"/>
      <c r="I32" s="279"/>
      <c r="K32" s="264">
        <f>$B$43+0.01</f>
        <v>0.53</v>
      </c>
      <c r="L32" s="368" t="s">
        <v>247</v>
      </c>
      <c r="M32" s="369"/>
      <c r="N32" s="370"/>
      <c r="O32" s="275"/>
      <c r="P32" s="275"/>
      <c r="Q32" s="279"/>
      <c r="R32" s="235"/>
      <c r="S32" s="235"/>
      <c r="T32" s="235"/>
      <c r="U32" s="235"/>
      <c r="V32" s="235"/>
      <c r="W32" s="11"/>
      <c r="X32" s="11"/>
    </row>
    <row r="33" spans="1:24" x14ac:dyDescent="0.3">
      <c r="A33" s="11"/>
      <c r="B33" s="264">
        <f>B32+0.01</f>
        <v>0.42</v>
      </c>
      <c r="C33" s="359" t="s">
        <v>224</v>
      </c>
      <c r="D33" s="360"/>
      <c r="E33" s="360"/>
      <c r="F33" s="361"/>
      <c r="G33" s="275"/>
      <c r="H33" s="275"/>
      <c r="I33" s="279"/>
      <c r="K33" s="264">
        <f>K32+0.01</f>
        <v>0.54</v>
      </c>
      <c r="L33" s="368" t="s">
        <v>248</v>
      </c>
      <c r="M33" s="369"/>
      <c r="N33" s="370"/>
      <c r="O33" s="275"/>
      <c r="P33" s="275"/>
      <c r="Q33" s="279"/>
      <c r="R33" s="235"/>
      <c r="S33" s="235"/>
      <c r="T33" s="235"/>
      <c r="U33" s="235"/>
      <c r="V33" s="235"/>
      <c r="W33" s="11"/>
      <c r="X33" s="11"/>
    </row>
    <row r="34" spans="1:24" x14ac:dyDescent="0.3">
      <c r="A34" s="11"/>
      <c r="B34" s="264">
        <f t="shared" ref="B34:B44" si="0">B33+0.01</f>
        <v>0.43</v>
      </c>
      <c r="C34" s="359" t="s">
        <v>225</v>
      </c>
      <c r="D34" s="360"/>
      <c r="E34" s="360"/>
      <c r="F34" s="361"/>
      <c r="G34" s="275"/>
      <c r="H34" s="275"/>
      <c r="I34" s="279"/>
      <c r="K34" s="264">
        <f t="shared" ref="K34:K40" si="1">K33+0.01</f>
        <v>0.55000000000000004</v>
      </c>
      <c r="L34" s="368" t="s">
        <v>249</v>
      </c>
      <c r="M34" s="369"/>
      <c r="N34" s="370"/>
      <c r="O34" s="275"/>
      <c r="P34" s="275"/>
      <c r="Q34" s="279"/>
      <c r="R34" s="235"/>
      <c r="S34" s="235"/>
      <c r="T34" s="235"/>
      <c r="U34" s="235"/>
      <c r="V34" s="235"/>
      <c r="W34" s="11"/>
      <c r="X34" s="11"/>
    </row>
    <row r="35" spans="1:24" x14ac:dyDescent="0.3">
      <c r="A35" s="11"/>
      <c r="B35" s="264">
        <f t="shared" si="0"/>
        <v>0.44</v>
      </c>
      <c r="C35" s="359" t="s">
        <v>226</v>
      </c>
      <c r="D35" s="360"/>
      <c r="E35" s="360"/>
      <c r="F35" s="361"/>
      <c r="G35" s="275"/>
      <c r="H35" s="275"/>
      <c r="I35" s="279"/>
      <c r="K35" s="264">
        <f t="shared" si="1"/>
        <v>0.56000000000000005</v>
      </c>
      <c r="L35" s="368" t="s">
        <v>250</v>
      </c>
      <c r="M35" s="369"/>
      <c r="N35" s="370"/>
      <c r="O35" s="275"/>
      <c r="P35" s="275"/>
      <c r="Q35" s="279"/>
      <c r="R35" s="235"/>
      <c r="S35" s="235"/>
      <c r="T35" s="235"/>
      <c r="U35" s="235"/>
      <c r="V35" s="235"/>
      <c r="W35" s="11"/>
      <c r="X35" s="11"/>
    </row>
    <row r="36" spans="1:24" x14ac:dyDescent="0.3">
      <c r="A36" s="11"/>
      <c r="B36" s="264">
        <f t="shared" si="0"/>
        <v>0.45</v>
      </c>
      <c r="C36" s="359" t="s">
        <v>227</v>
      </c>
      <c r="D36" s="360"/>
      <c r="E36" s="360"/>
      <c r="F36" s="361"/>
      <c r="G36" s="275"/>
      <c r="H36" s="275"/>
      <c r="I36" s="279"/>
      <c r="K36" s="264">
        <f t="shared" si="1"/>
        <v>0.57000000000000006</v>
      </c>
      <c r="L36" s="368" t="s">
        <v>251</v>
      </c>
      <c r="M36" s="369"/>
      <c r="N36" s="370"/>
      <c r="O36" s="275"/>
      <c r="P36" s="275"/>
      <c r="Q36" s="279"/>
      <c r="R36" s="235"/>
      <c r="S36" s="235"/>
      <c r="T36" s="235"/>
      <c r="U36" s="235"/>
      <c r="V36" s="235"/>
      <c r="W36" s="11"/>
      <c r="X36" s="11"/>
    </row>
    <row r="37" spans="1:24" x14ac:dyDescent="0.3">
      <c r="A37" s="11"/>
      <c r="B37" s="264">
        <f t="shared" si="0"/>
        <v>0.46</v>
      </c>
      <c r="C37" s="359" t="s">
        <v>228</v>
      </c>
      <c r="D37" s="360"/>
      <c r="E37" s="360"/>
      <c r="F37" s="361"/>
      <c r="G37" s="275"/>
      <c r="H37" s="275"/>
      <c r="I37" s="279"/>
      <c r="K37" s="264">
        <f t="shared" si="1"/>
        <v>0.58000000000000007</v>
      </c>
      <c r="L37" s="368" t="s">
        <v>252</v>
      </c>
      <c r="M37" s="369"/>
      <c r="N37" s="370"/>
      <c r="O37" s="275"/>
      <c r="P37" s="275"/>
      <c r="Q37" s="279"/>
      <c r="R37" s="235"/>
      <c r="S37" s="235"/>
      <c r="T37" s="235"/>
      <c r="U37" s="235"/>
      <c r="V37" s="235"/>
      <c r="W37" s="11"/>
      <c r="X37" s="11"/>
    </row>
    <row r="38" spans="1:24" x14ac:dyDescent="0.3">
      <c r="A38" s="11"/>
      <c r="B38" s="264">
        <f t="shared" si="0"/>
        <v>0.47000000000000003</v>
      </c>
      <c r="C38" s="359" t="s">
        <v>229</v>
      </c>
      <c r="D38" s="360"/>
      <c r="E38" s="360"/>
      <c r="F38" s="361"/>
      <c r="G38" s="275"/>
      <c r="H38" s="275"/>
      <c r="I38" s="279"/>
      <c r="K38" s="277">
        <f t="shared" si="1"/>
        <v>0.59000000000000008</v>
      </c>
      <c r="L38" s="368" t="s">
        <v>253</v>
      </c>
      <c r="M38" s="369"/>
      <c r="N38" s="370"/>
      <c r="O38" s="275"/>
      <c r="P38" s="275"/>
      <c r="Q38" s="279"/>
      <c r="R38" s="235"/>
      <c r="S38" s="235"/>
      <c r="T38" s="235"/>
      <c r="U38" s="235"/>
      <c r="V38" s="235"/>
      <c r="W38" s="11"/>
      <c r="X38" s="11"/>
    </row>
    <row r="39" spans="1:24" x14ac:dyDescent="0.3">
      <c r="A39" s="11"/>
      <c r="B39" s="264">
        <f t="shared" si="0"/>
        <v>0.48000000000000004</v>
      </c>
      <c r="C39" s="359" t="s">
        <v>230</v>
      </c>
      <c r="D39" s="360"/>
      <c r="E39" s="360"/>
      <c r="F39" s="361"/>
      <c r="G39" s="275"/>
      <c r="H39" s="275"/>
      <c r="I39" s="279"/>
      <c r="K39" s="264">
        <f t="shared" si="1"/>
        <v>0.60000000000000009</v>
      </c>
      <c r="L39" s="368" t="s">
        <v>254</v>
      </c>
      <c r="M39" s="369"/>
      <c r="N39" s="370"/>
      <c r="O39" s="275"/>
      <c r="P39" s="275"/>
      <c r="Q39" s="279"/>
      <c r="R39" s="235"/>
      <c r="S39" s="235"/>
      <c r="T39" s="235"/>
      <c r="U39" s="235"/>
      <c r="V39" s="235"/>
      <c r="W39" s="11"/>
      <c r="X39" s="11"/>
    </row>
    <row r="40" spans="1:24" x14ac:dyDescent="0.3">
      <c r="A40" s="11"/>
      <c r="B40" s="264">
        <f t="shared" si="0"/>
        <v>0.49000000000000005</v>
      </c>
      <c r="C40" s="359" t="s">
        <v>231</v>
      </c>
      <c r="D40" s="360"/>
      <c r="E40" s="360"/>
      <c r="F40" s="361"/>
      <c r="G40" s="275"/>
      <c r="H40" s="275"/>
      <c r="I40" s="279"/>
      <c r="K40" s="264">
        <f t="shared" si="1"/>
        <v>0.6100000000000001</v>
      </c>
      <c r="L40" s="368" t="s">
        <v>255</v>
      </c>
      <c r="M40" s="369"/>
      <c r="N40" s="370"/>
      <c r="O40" s="275"/>
      <c r="P40" s="275"/>
      <c r="Q40" s="279"/>
      <c r="R40" s="235"/>
      <c r="S40" s="235"/>
      <c r="T40" s="235"/>
      <c r="U40" s="235"/>
      <c r="V40" s="235"/>
      <c r="W40" s="11"/>
      <c r="X40" s="11"/>
    </row>
    <row r="41" spans="1:24" ht="15.6" x14ac:dyDescent="0.3">
      <c r="A41" s="11"/>
      <c r="B41" s="277">
        <f t="shared" si="0"/>
        <v>0.5</v>
      </c>
      <c r="C41" s="359" t="s">
        <v>232</v>
      </c>
      <c r="D41" s="360"/>
      <c r="E41" s="360"/>
      <c r="F41" s="361"/>
      <c r="G41" s="275"/>
      <c r="H41" s="275"/>
      <c r="I41" s="279"/>
      <c r="N41" s="122"/>
      <c r="O41" s="122"/>
      <c r="P41" s="122"/>
      <c r="Q41" s="122"/>
      <c r="R41" s="235"/>
      <c r="S41" s="235"/>
      <c r="T41" s="235"/>
      <c r="U41" s="235"/>
      <c r="V41" s="235"/>
      <c r="W41" s="11"/>
      <c r="X41" s="11"/>
    </row>
    <row r="42" spans="1:24" ht="15.6" x14ac:dyDescent="0.3">
      <c r="A42" s="11"/>
      <c r="B42" s="264">
        <f t="shared" si="0"/>
        <v>0.51</v>
      </c>
      <c r="C42" s="359" t="s">
        <v>233</v>
      </c>
      <c r="D42" s="360"/>
      <c r="E42" s="360"/>
      <c r="F42" s="361"/>
      <c r="G42" s="275"/>
      <c r="H42" s="275"/>
      <c r="I42" s="279"/>
      <c r="N42" s="122"/>
      <c r="O42" s="122"/>
      <c r="P42" s="122"/>
      <c r="Q42" s="122"/>
      <c r="R42" s="235"/>
      <c r="S42" s="235"/>
      <c r="T42" s="235"/>
      <c r="U42" s="235"/>
      <c r="V42" s="235"/>
      <c r="W42" s="11"/>
      <c r="X42" s="11"/>
    </row>
    <row r="43" spans="1:24" ht="15.6" x14ac:dyDescent="0.3">
      <c r="A43" s="11"/>
      <c r="B43" s="264">
        <f t="shared" si="0"/>
        <v>0.52</v>
      </c>
      <c r="C43" s="359" t="s">
        <v>234</v>
      </c>
      <c r="D43" s="360"/>
      <c r="E43" s="360"/>
      <c r="F43" s="361"/>
      <c r="G43" s="275"/>
      <c r="H43" s="275"/>
      <c r="I43" s="279"/>
      <c r="N43" s="122"/>
      <c r="O43" s="122"/>
      <c r="P43" s="122"/>
      <c r="Q43" s="122"/>
      <c r="R43" s="235"/>
      <c r="S43" s="235"/>
      <c r="T43" s="235"/>
      <c r="U43" s="235"/>
      <c r="V43" s="235"/>
      <c r="W43" s="11"/>
      <c r="X43" s="11"/>
    </row>
    <row r="44" spans="1:24" ht="15.6" x14ac:dyDescent="0.3">
      <c r="A44" s="11"/>
      <c r="B44" s="264">
        <f t="shared" si="0"/>
        <v>0.53</v>
      </c>
      <c r="C44" s="359" t="s">
        <v>235</v>
      </c>
      <c r="D44" s="360"/>
      <c r="E44" s="360"/>
      <c r="F44" s="361"/>
      <c r="G44" s="275"/>
      <c r="H44" s="275"/>
      <c r="I44" s="279"/>
      <c r="N44" s="122"/>
      <c r="O44" s="122"/>
      <c r="P44" s="122"/>
      <c r="Q44" s="122"/>
      <c r="R44" s="235"/>
      <c r="S44" s="235"/>
      <c r="T44" s="235"/>
      <c r="U44" s="235"/>
      <c r="V44" s="235"/>
      <c r="W44" s="11"/>
      <c r="X44" s="11"/>
    </row>
    <row r="45" spans="1:24" ht="15.6" x14ac:dyDescent="0.3">
      <c r="A45" s="11"/>
      <c r="B45" s="122"/>
      <c r="C45" s="122"/>
      <c r="D45" s="122"/>
      <c r="E45" s="122"/>
      <c r="F45" s="122"/>
      <c r="G45" s="122"/>
      <c r="H45" s="122"/>
      <c r="I45" s="122"/>
      <c r="J45" s="11"/>
      <c r="K45" s="11"/>
      <c r="L45" s="11"/>
      <c r="M45" s="122"/>
      <c r="N45" s="122"/>
      <c r="O45" s="122"/>
      <c r="P45" s="122"/>
      <c r="Q45" s="122"/>
      <c r="R45" s="235"/>
      <c r="S45" s="235"/>
      <c r="T45" s="235"/>
      <c r="U45" s="235"/>
      <c r="V45" s="235"/>
      <c r="W45" s="11"/>
      <c r="X45" s="11"/>
    </row>
    <row r="46" spans="1:24" ht="15.75" customHeight="1" x14ac:dyDescent="0.3">
      <c r="A46" s="11"/>
      <c r="B46" s="362" t="s">
        <v>12662</v>
      </c>
      <c r="C46" s="362"/>
      <c r="D46" s="362"/>
      <c r="E46" s="362"/>
      <c r="F46" s="362" t="s">
        <v>12663</v>
      </c>
      <c r="G46" s="280" t="s">
        <v>173</v>
      </c>
      <c r="H46" s="281" t="s">
        <v>174</v>
      </c>
      <c r="I46" s="280" t="s">
        <v>175</v>
      </c>
      <c r="J46" s="280" t="s">
        <v>176</v>
      </c>
      <c r="K46" s="281" t="s">
        <v>177</v>
      </c>
      <c r="L46" s="280" t="s">
        <v>178</v>
      </c>
      <c r="M46" s="280" t="s">
        <v>179</v>
      </c>
      <c r="N46" s="281" t="s">
        <v>180</v>
      </c>
      <c r="O46" s="280" t="s">
        <v>181</v>
      </c>
      <c r="P46" s="280" t="s">
        <v>182</v>
      </c>
      <c r="Q46" s="280" t="s">
        <v>12652</v>
      </c>
      <c r="R46" s="235"/>
      <c r="S46" s="235"/>
      <c r="T46" s="235"/>
      <c r="U46" s="235"/>
      <c r="V46" s="235"/>
      <c r="W46" s="11"/>
      <c r="X46" s="11"/>
    </row>
    <row r="47" spans="1:24" x14ac:dyDescent="0.3">
      <c r="A47" s="11"/>
      <c r="B47" s="264">
        <v>0.63</v>
      </c>
      <c r="C47" s="359" t="s">
        <v>12664</v>
      </c>
      <c r="D47" s="360"/>
      <c r="E47" s="360"/>
      <c r="F47" s="361"/>
      <c r="G47" s="282"/>
      <c r="H47" s="283"/>
      <c r="I47" s="275"/>
      <c r="J47" s="275"/>
      <c r="K47" s="275"/>
      <c r="L47" s="275"/>
      <c r="M47" s="275"/>
      <c r="N47" s="275"/>
      <c r="O47" s="275"/>
      <c r="P47" s="275"/>
      <c r="Q47" s="279"/>
      <c r="R47" s="235"/>
      <c r="S47" s="235"/>
      <c r="T47" s="235"/>
      <c r="U47" s="235"/>
      <c r="V47" s="235"/>
      <c r="W47" s="11"/>
      <c r="X47" s="11"/>
    </row>
    <row r="48" spans="1:24" x14ac:dyDescent="0.3">
      <c r="A48" s="11"/>
      <c r="B48" s="264">
        <v>0.64</v>
      </c>
      <c r="C48" s="359" t="s">
        <v>12665</v>
      </c>
      <c r="D48" s="360"/>
      <c r="E48" s="360"/>
      <c r="F48" s="361"/>
      <c r="G48" s="284"/>
      <c r="H48" s="283"/>
      <c r="I48" s="275"/>
      <c r="J48" s="275"/>
      <c r="K48" s="275"/>
      <c r="L48" s="275"/>
      <c r="M48" s="275"/>
      <c r="N48" s="275"/>
      <c r="O48" s="275"/>
      <c r="P48" s="275"/>
      <c r="Q48" s="279"/>
      <c r="R48" s="235"/>
      <c r="S48" s="235"/>
      <c r="T48" s="235"/>
      <c r="U48" s="235"/>
      <c r="V48" s="235"/>
      <c r="W48" s="11"/>
      <c r="X48" s="11"/>
    </row>
    <row r="49" spans="1:24" ht="15.6" x14ac:dyDescent="0.3">
      <c r="A49" s="11"/>
      <c r="B49" s="11"/>
      <c r="C49" s="11"/>
      <c r="D49" s="11"/>
      <c r="E49" s="11"/>
      <c r="N49" s="122"/>
      <c r="O49" s="122"/>
      <c r="P49" s="122"/>
      <c r="Q49" s="122"/>
      <c r="R49" s="235"/>
      <c r="S49" s="235"/>
      <c r="T49" s="235"/>
      <c r="U49" s="235"/>
      <c r="V49" s="235"/>
      <c r="W49" s="11"/>
      <c r="X49" s="11"/>
    </row>
    <row r="50" spans="1:24" ht="15.6" x14ac:dyDescent="0.3">
      <c r="A50" s="11"/>
      <c r="B50" s="285" t="s">
        <v>12666</v>
      </c>
      <c r="C50" s="286"/>
      <c r="D50" s="286"/>
      <c r="E50" s="286"/>
      <c r="F50" s="286"/>
      <c r="G50" s="286"/>
      <c r="H50" s="286"/>
      <c r="I50" s="286"/>
      <c r="J50" s="286"/>
      <c r="K50" s="286"/>
      <c r="L50" s="286"/>
      <c r="M50" s="122"/>
      <c r="N50" s="122"/>
      <c r="O50" s="122"/>
      <c r="P50" s="122"/>
      <c r="Q50" s="122"/>
      <c r="R50" s="235"/>
      <c r="S50" s="235"/>
      <c r="T50" s="235"/>
      <c r="U50" s="235"/>
      <c r="V50" s="235"/>
      <c r="W50" s="11"/>
      <c r="X50" s="11"/>
    </row>
    <row r="51" spans="1:24" ht="78.75" customHeight="1" x14ac:dyDescent="0.3">
      <c r="A51" s="11"/>
      <c r="B51" s="374" t="s">
        <v>12667</v>
      </c>
      <c r="C51" s="375"/>
      <c r="D51" s="375"/>
      <c r="E51" s="375"/>
      <c r="F51" s="376"/>
      <c r="G51" s="287" t="s">
        <v>12668</v>
      </c>
      <c r="H51" s="287" t="s">
        <v>12669</v>
      </c>
      <c r="I51" s="287" t="s">
        <v>12670</v>
      </c>
      <c r="J51" s="287" t="s">
        <v>12671</v>
      </c>
      <c r="K51" s="287" t="s">
        <v>12672</v>
      </c>
      <c r="L51" s="287" t="s">
        <v>12673</v>
      </c>
      <c r="M51" s="287" t="s">
        <v>12674</v>
      </c>
      <c r="N51" s="287" t="s">
        <v>12675</v>
      </c>
      <c r="O51" s="287" t="s">
        <v>12676</v>
      </c>
      <c r="P51" s="287" t="s">
        <v>12677</v>
      </c>
      <c r="Q51" s="122"/>
      <c r="R51" s="235"/>
      <c r="S51" s="235"/>
      <c r="T51" s="235"/>
      <c r="U51" s="235"/>
      <c r="V51" s="235"/>
      <c r="W51" s="11"/>
      <c r="X51" s="11"/>
    </row>
    <row r="52" spans="1:24" ht="15.6" x14ac:dyDescent="0.3">
      <c r="A52" s="11"/>
      <c r="B52" s="288">
        <v>0.65</v>
      </c>
      <c r="C52" s="371"/>
      <c r="D52" s="372"/>
      <c r="E52" s="372"/>
      <c r="F52" s="373"/>
      <c r="G52" s="289"/>
      <c r="H52" s="290"/>
      <c r="I52" s="291" t="s">
        <v>12678</v>
      </c>
      <c r="J52" s="291" t="s">
        <v>12679</v>
      </c>
      <c r="K52" s="291"/>
      <c r="L52" s="291"/>
      <c r="M52" s="291"/>
      <c r="N52" s="291"/>
      <c r="O52" s="292"/>
      <c r="P52" s="292"/>
      <c r="Q52" s="122"/>
      <c r="R52" s="235"/>
      <c r="S52" s="235"/>
      <c r="T52" s="235"/>
      <c r="U52" s="235"/>
      <c r="V52" s="235"/>
      <c r="W52" s="11"/>
      <c r="X52" s="11"/>
    </row>
    <row r="53" spans="1:24" ht="15.6" x14ac:dyDescent="0.3">
      <c r="A53" s="11"/>
      <c r="B53" s="288">
        <f>B52+0.01</f>
        <v>0.66</v>
      </c>
      <c r="C53" s="371"/>
      <c r="D53" s="372"/>
      <c r="E53" s="372"/>
      <c r="F53" s="373"/>
      <c r="G53" s="289"/>
      <c r="H53" s="290"/>
      <c r="I53" s="291" t="s">
        <v>12678</v>
      </c>
      <c r="J53" s="291" t="s">
        <v>12679</v>
      </c>
      <c r="K53" s="291"/>
      <c r="L53" s="291"/>
      <c r="M53" s="291"/>
      <c r="N53" s="291"/>
      <c r="O53" s="292"/>
      <c r="P53" s="292"/>
      <c r="Q53" s="122"/>
      <c r="R53" s="235"/>
      <c r="S53" s="235"/>
      <c r="T53" s="235"/>
      <c r="U53" s="235"/>
      <c r="V53" s="235"/>
      <c r="W53" s="11"/>
      <c r="X53" s="11"/>
    </row>
    <row r="54" spans="1:24" ht="15.6" x14ac:dyDescent="0.3">
      <c r="A54" s="11"/>
      <c r="B54" s="288">
        <f t="shared" ref="B54:B56" si="2">B53+0.01</f>
        <v>0.67</v>
      </c>
      <c r="C54" s="371"/>
      <c r="D54" s="372"/>
      <c r="E54" s="372"/>
      <c r="F54" s="373"/>
      <c r="G54" s="289"/>
      <c r="H54" s="290"/>
      <c r="I54" s="291" t="s">
        <v>12678</v>
      </c>
      <c r="J54" s="291" t="s">
        <v>12679</v>
      </c>
      <c r="K54" s="291"/>
      <c r="L54" s="291"/>
      <c r="M54" s="291"/>
      <c r="N54" s="291"/>
      <c r="O54" s="292"/>
      <c r="P54" s="292"/>
      <c r="Q54" s="122"/>
      <c r="R54" s="235"/>
      <c r="S54" s="235"/>
      <c r="T54" s="235"/>
      <c r="U54" s="235"/>
      <c r="V54" s="235"/>
      <c r="W54" s="11"/>
      <c r="X54" s="11"/>
    </row>
    <row r="55" spans="1:24" ht="15.6" x14ac:dyDescent="0.3">
      <c r="A55" s="11"/>
      <c r="B55" s="288">
        <f t="shared" si="2"/>
        <v>0.68</v>
      </c>
      <c r="C55" s="371"/>
      <c r="D55" s="372"/>
      <c r="E55" s="372"/>
      <c r="F55" s="373"/>
      <c r="G55" s="289"/>
      <c r="H55" s="290"/>
      <c r="I55" s="291" t="s">
        <v>12678</v>
      </c>
      <c r="J55" s="291" t="s">
        <v>12679</v>
      </c>
      <c r="K55" s="291"/>
      <c r="L55" s="291"/>
      <c r="M55" s="291"/>
      <c r="N55" s="291"/>
      <c r="O55" s="292"/>
      <c r="P55" s="292"/>
      <c r="Q55" s="122"/>
      <c r="R55" s="235"/>
      <c r="S55" s="235"/>
      <c r="T55" s="235"/>
      <c r="U55" s="235"/>
      <c r="V55" s="235"/>
      <c r="W55" s="11"/>
      <c r="X55" s="11"/>
    </row>
    <row r="56" spans="1:24" ht="15.6" x14ac:dyDescent="0.3">
      <c r="A56" s="11"/>
      <c r="B56" s="288">
        <f t="shared" si="2"/>
        <v>0.69000000000000006</v>
      </c>
      <c r="C56" s="371"/>
      <c r="D56" s="372"/>
      <c r="E56" s="372"/>
      <c r="F56" s="373"/>
      <c r="G56" s="289"/>
      <c r="H56" s="290"/>
      <c r="I56" s="291" t="s">
        <v>12678</v>
      </c>
      <c r="J56" s="291" t="s">
        <v>12679</v>
      </c>
      <c r="K56" s="291"/>
      <c r="L56" s="291"/>
      <c r="M56" s="291"/>
      <c r="N56" s="291"/>
      <c r="O56" s="292"/>
      <c r="P56" s="292"/>
      <c r="Q56" s="122"/>
      <c r="R56" s="235"/>
      <c r="S56" s="235"/>
      <c r="T56" s="235"/>
      <c r="U56" s="235"/>
      <c r="V56" s="235"/>
      <c r="W56" s="11"/>
      <c r="X56" s="11"/>
    </row>
    <row r="57" spans="1:24" x14ac:dyDescent="0.3">
      <c r="A57" s="11"/>
      <c r="B57" s="235"/>
      <c r="C57" s="235"/>
      <c r="D57" s="235"/>
      <c r="E57" s="235"/>
      <c r="F57" s="235"/>
      <c r="G57" s="235"/>
      <c r="H57" s="235"/>
      <c r="I57" s="235"/>
      <c r="J57" s="235"/>
      <c r="K57" s="235"/>
      <c r="L57" s="235"/>
      <c r="M57" s="235"/>
      <c r="N57" s="235"/>
      <c r="O57" s="235"/>
      <c r="P57" s="235"/>
      <c r="Q57" s="235"/>
      <c r="R57" s="235"/>
      <c r="S57" s="235"/>
      <c r="T57" s="235"/>
      <c r="U57" s="235"/>
      <c r="V57" s="235"/>
      <c r="W57" s="11"/>
      <c r="X57" s="11"/>
    </row>
    <row r="58" spans="1:24" ht="10.199999999999999" customHeight="1" x14ac:dyDescent="0.3">
      <c r="A58" s="11"/>
      <c r="B58" s="11"/>
      <c r="C58" s="11"/>
      <c r="D58" s="11"/>
      <c r="E58" s="11"/>
      <c r="F58" s="11"/>
      <c r="G58" s="11"/>
      <c r="H58" s="11"/>
      <c r="I58" s="11"/>
      <c r="J58" s="11"/>
      <c r="K58" s="11"/>
      <c r="L58" s="11"/>
      <c r="M58" s="11"/>
      <c r="N58" s="11"/>
      <c r="O58" s="11"/>
      <c r="P58" s="11"/>
      <c r="Q58" s="11"/>
      <c r="R58" s="11"/>
      <c r="S58" s="11"/>
      <c r="T58" s="11"/>
      <c r="U58" s="11"/>
      <c r="V58" s="11"/>
      <c r="W58" s="11"/>
      <c r="X58" s="11"/>
    </row>
    <row r="59" spans="1:24" ht="22.2" customHeight="1" x14ac:dyDescent="0.3">
      <c r="A59" s="11"/>
      <c r="B59" s="296" t="s">
        <v>64</v>
      </c>
      <c r="C59" s="296"/>
      <c r="D59" s="296"/>
      <c r="E59" s="296"/>
      <c r="F59" s="296"/>
      <c r="G59" s="296"/>
      <c r="H59" s="296"/>
      <c r="I59" s="296"/>
      <c r="J59" s="296"/>
      <c r="K59" s="296"/>
      <c r="L59" s="296"/>
      <c r="M59" s="296"/>
      <c r="N59" s="296"/>
      <c r="O59" s="296"/>
      <c r="P59" s="296"/>
      <c r="Q59" s="296"/>
      <c r="R59" s="296"/>
      <c r="S59" s="296"/>
      <c r="T59" s="296"/>
      <c r="U59" s="296"/>
      <c r="V59" s="296"/>
      <c r="W59" s="296"/>
      <c r="X59" s="11"/>
    </row>
    <row r="60" spans="1:24" x14ac:dyDescent="0.3">
      <c r="A60" s="11"/>
      <c r="B60" s="323"/>
      <c r="C60" s="324"/>
      <c r="D60" s="324"/>
      <c r="E60" s="324"/>
      <c r="F60" s="324"/>
      <c r="G60" s="324"/>
      <c r="H60" s="324"/>
      <c r="I60" s="324"/>
      <c r="J60" s="324"/>
      <c r="K60" s="324"/>
      <c r="L60" s="324"/>
      <c r="M60" s="324"/>
      <c r="N60" s="324"/>
      <c r="O60" s="324"/>
      <c r="P60" s="324"/>
      <c r="Q60" s="324"/>
      <c r="R60" s="324"/>
      <c r="S60" s="324"/>
      <c r="T60" s="324"/>
      <c r="U60" s="324"/>
      <c r="V60" s="324"/>
      <c r="W60" s="325"/>
      <c r="X60" s="11"/>
    </row>
    <row r="61" spans="1:24" ht="57.6" customHeight="1" x14ac:dyDescent="0.3">
      <c r="A61" s="11"/>
      <c r="B61" s="326"/>
      <c r="C61" s="327"/>
      <c r="D61" s="327"/>
      <c r="E61" s="327"/>
      <c r="F61" s="327"/>
      <c r="G61" s="327"/>
      <c r="H61" s="327"/>
      <c r="I61" s="327"/>
      <c r="J61" s="327"/>
      <c r="K61" s="327"/>
      <c r="L61" s="327"/>
      <c r="M61" s="327"/>
      <c r="N61" s="327"/>
      <c r="O61" s="327"/>
      <c r="P61" s="327"/>
      <c r="Q61" s="327"/>
      <c r="R61" s="327"/>
      <c r="S61" s="327"/>
      <c r="T61" s="327"/>
      <c r="U61" s="327"/>
      <c r="V61" s="327"/>
      <c r="W61" s="328"/>
      <c r="X61" s="11"/>
    </row>
    <row r="62" spans="1:24" x14ac:dyDescent="0.3"/>
    <row r="63" spans="1:24" x14ac:dyDescent="0.3"/>
    <row r="64" spans="1:24" x14ac:dyDescent="0.3"/>
    <row r="65" x14ac:dyDescent="0.3"/>
    <row r="66" x14ac:dyDescent="0.3"/>
    <row r="67" x14ac:dyDescent="0.3"/>
    <row r="68" x14ac:dyDescent="0.3"/>
    <row r="69" x14ac:dyDescent="0.3"/>
    <row r="70" x14ac:dyDescent="0.3"/>
    <row r="71" x14ac:dyDescent="0.3"/>
    <row r="72" x14ac:dyDescent="0.3"/>
    <row r="73" x14ac:dyDescent="0.3"/>
    <row r="74" x14ac:dyDescent="0.3"/>
    <row r="75" x14ac:dyDescent="0.3"/>
    <row r="76" x14ac:dyDescent="0.3"/>
    <row r="77" x14ac:dyDescent="0.3"/>
    <row r="78" x14ac:dyDescent="0.3"/>
    <row r="79" x14ac:dyDescent="0.3"/>
    <row r="81" x14ac:dyDescent="0.3"/>
    <row r="82" x14ac:dyDescent="0.3"/>
  </sheetData>
  <mergeCells count="94">
    <mergeCell ref="C54:F54"/>
    <mergeCell ref="C55:F55"/>
    <mergeCell ref="C56:F56"/>
    <mergeCell ref="C47:F47"/>
    <mergeCell ref="C48:F48"/>
    <mergeCell ref="B51:F51"/>
    <mergeCell ref="C52:F52"/>
    <mergeCell ref="C53:F53"/>
    <mergeCell ref="C41:F41"/>
    <mergeCell ref="C42:F42"/>
    <mergeCell ref="C43:F43"/>
    <mergeCell ref="C44:F44"/>
    <mergeCell ref="B46:F46"/>
    <mergeCell ref="C38:F38"/>
    <mergeCell ref="L38:N38"/>
    <mergeCell ref="C39:F39"/>
    <mergeCell ref="L39:N39"/>
    <mergeCell ref="C40:F40"/>
    <mergeCell ref="L40:N40"/>
    <mergeCell ref="C35:F35"/>
    <mergeCell ref="L35:N35"/>
    <mergeCell ref="C36:F36"/>
    <mergeCell ref="L36:N36"/>
    <mergeCell ref="C37:F37"/>
    <mergeCell ref="L37:N37"/>
    <mergeCell ref="C32:F32"/>
    <mergeCell ref="L32:N32"/>
    <mergeCell ref="C33:F33"/>
    <mergeCell ref="L33:N33"/>
    <mergeCell ref="C34:F34"/>
    <mergeCell ref="L34:N34"/>
    <mergeCell ref="C28:F28"/>
    <mergeCell ref="K28:N28"/>
    <mergeCell ref="P28:Q28"/>
    <mergeCell ref="B31:F31"/>
    <mergeCell ref="K31:N31"/>
    <mergeCell ref="B26:F26"/>
    <mergeCell ref="J26:N26"/>
    <mergeCell ref="P26:Q26"/>
    <mergeCell ref="C27:F27"/>
    <mergeCell ref="K27:N27"/>
    <mergeCell ref="P27:Q27"/>
    <mergeCell ref="P21:Q21"/>
    <mergeCell ref="C22:F22"/>
    <mergeCell ref="K22:N22"/>
    <mergeCell ref="P22:Q22"/>
    <mergeCell ref="C23:F23"/>
    <mergeCell ref="K23:N23"/>
    <mergeCell ref="P23:Q23"/>
    <mergeCell ref="B59:W59"/>
    <mergeCell ref="B60:W61"/>
    <mergeCell ref="M13:N13"/>
    <mergeCell ref="R13:S13"/>
    <mergeCell ref="T13:U13"/>
    <mergeCell ref="J14:L14"/>
    <mergeCell ref="M14:N14"/>
    <mergeCell ref="R14:S14"/>
    <mergeCell ref="T14:U14"/>
    <mergeCell ref="C13:F13"/>
    <mergeCell ref="J13:L13"/>
    <mergeCell ref="B17:G17"/>
    <mergeCell ref="C18:F18"/>
    <mergeCell ref="C19:F19"/>
    <mergeCell ref="B21:F21"/>
    <mergeCell ref="J21:N21"/>
    <mergeCell ref="C11:F11"/>
    <mergeCell ref="J11:L11"/>
    <mergeCell ref="M11:N11"/>
    <mergeCell ref="R11:S11"/>
    <mergeCell ref="T11:U11"/>
    <mergeCell ref="C12:F12"/>
    <mergeCell ref="J12:L12"/>
    <mergeCell ref="M12:N12"/>
    <mergeCell ref="R12:S12"/>
    <mergeCell ref="T12:U12"/>
    <mergeCell ref="C9:F9"/>
    <mergeCell ref="J9:L9"/>
    <mergeCell ref="M9:N9"/>
    <mergeCell ref="R9:S9"/>
    <mergeCell ref="T9:U9"/>
    <mergeCell ref="C10:F10"/>
    <mergeCell ref="J10:L10"/>
    <mergeCell ref="M10:N10"/>
    <mergeCell ref="R10:S10"/>
    <mergeCell ref="T10:U10"/>
    <mergeCell ref="A1:X2"/>
    <mergeCell ref="B4:W5"/>
    <mergeCell ref="B7:G7"/>
    <mergeCell ref="I7:V7"/>
    <mergeCell ref="C8:F8"/>
    <mergeCell ref="J8:L8"/>
    <mergeCell ref="M8:N8"/>
    <mergeCell ref="R8:S8"/>
    <mergeCell ref="T8:U8"/>
  </mergeCells>
  <dataValidations count="1">
    <dataValidation type="decimal" operator="greaterThanOrEqual" allowBlank="1" showInputMessage="1" showErrorMessage="1" sqref="G8:G13" xr:uid="{C9FF6BD7-4708-41C5-84DD-3A07DC48F929}">
      <formula1>0</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163AB6-4295-40FB-89DA-EC60ED80332A}">
  <sheetPr>
    <tabColor theme="8" tint="0.39997558519241921"/>
  </sheetPr>
  <dimension ref="B2:D19"/>
  <sheetViews>
    <sheetView showGridLines="0" tabSelected="1" workbookViewId="0">
      <selection activeCell="C2" sqref="C2"/>
    </sheetView>
  </sheetViews>
  <sheetFormatPr defaultColWidth="9.109375" defaultRowHeight="13.2" x14ac:dyDescent="0.25"/>
  <cols>
    <col min="1" max="1" width="5.44140625" style="257" customWidth="1"/>
    <col min="2" max="2" width="29.109375" style="257" bestFit="1" customWidth="1"/>
    <col min="3" max="3" width="34.44140625" style="257" bestFit="1" customWidth="1"/>
    <col min="4" max="4" width="11.33203125" style="257" bestFit="1" customWidth="1"/>
    <col min="5" max="16384" width="9.109375" style="257"/>
  </cols>
  <sheetData>
    <row r="2" spans="2:4" ht="15.6" x14ac:dyDescent="0.3">
      <c r="B2" s="256" t="s">
        <v>12645</v>
      </c>
    </row>
    <row r="3" spans="2:4" ht="15.6" x14ac:dyDescent="0.25">
      <c r="B3" s="258" t="s">
        <v>12646</v>
      </c>
      <c r="C3" s="258" t="str">
        <f>CONCATENATE("Monthly salary (in ", '0a. Country information'!R10,")")</f>
        <v>Monthly salary (in USD)</v>
      </c>
    </row>
    <row r="4" spans="2:4" ht="15" x14ac:dyDescent="0.25">
      <c r="B4" s="259">
        <v>16</v>
      </c>
      <c r="C4" s="260"/>
      <c r="D4" s="261"/>
    </row>
    <row r="5" spans="2:4" ht="15" x14ac:dyDescent="0.3">
      <c r="B5" s="259">
        <v>15</v>
      </c>
      <c r="C5" s="260"/>
      <c r="D5" s="262"/>
    </row>
    <row r="6" spans="2:4" ht="15" x14ac:dyDescent="0.3">
      <c r="B6" s="259">
        <v>14</v>
      </c>
      <c r="C6" s="260"/>
      <c r="D6" s="262"/>
    </row>
    <row r="7" spans="2:4" ht="15" x14ac:dyDescent="0.3">
      <c r="B7" s="259">
        <v>13</v>
      </c>
      <c r="C7" s="260"/>
      <c r="D7" s="262"/>
    </row>
    <row r="8" spans="2:4" ht="15" x14ac:dyDescent="0.3">
      <c r="B8" s="259">
        <v>12</v>
      </c>
      <c r="C8" s="260"/>
      <c r="D8" s="262"/>
    </row>
    <row r="9" spans="2:4" ht="15" x14ac:dyDescent="0.3">
      <c r="B9" s="259">
        <v>11</v>
      </c>
      <c r="C9" s="260"/>
      <c r="D9" s="262"/>
    </row>
    <row r="10" spans="2:4" ht="15" x14ac:dyDescent="0.3">
      <c r="B10" s="259">
        <v>10</v>
      </c>
      <c r="C10" s="260"/>
      <c r="D10" s="262"/>
    </row>
    <row r="11" spans="2:4" ht="15" x14ac:dyDescent="0.3">
      <c r="B11" s="259">
        <v>9</v>
      </c>
      <c r="C11" s="260"/>
      <c r="D11" s="262"/>
    </row>
    <row r="12" spans="2:4" ht="15" x14ac:dyDescent="0.3">
      <c r="B12" s="259">
        <v>8</v>
      </c>
      <c r="C12" s="260"/>
      <c r="D12" s="262"/>
    </row>
    <row r="13" spans="2:4" ht="15" x14ac:dyDescent="0.3">
      <c r="B13" s="259">
        <v>7</v>
      </c>
      <c r="C13" s="260"/>
      <c r="D13" s="262"/>
    </row>
    <row r="14" spans="2:4" ht="15" x14ac:dyDescent="0.3">
      <c r="B14" s="259">
        <v>6</v>
      </c>
      <c r="C14" s="260"/>
      <c r="D14" s="262"/>
    </row>
    <row r="15" spans="2:4" ht="15" x14ac:dyDescent="0.3">
      <c r="B15" s="259">
        <v>5</v>
      </c>
      <c r="C15" s="260"/>
      <c r="D15" s="262"/>
    </row>
    <row r="16" spans="2:4" ht="15" x14ac:dyDescent="0.3">
      <c r="B16" s="259">
        <v>4</v>
      </c>
      <c r="C16" s="260"/>
      <c r="D16" s="262"/>
    </row>
    <row r="17" spans="2:4" ht="15" x14ac:dyDescent="0.3">
      <c r="B17" s="259">
        <v>3</v>
      </c>
      <c r="C17" s="260"/>
      <c r="D17" s="262"/>
    </row>
    <row r="18" spans="2:4" ht="15" x14ac:dyDescent="0.3">
      <c r="B18" s="259">
        <v>2</v>
      </c>
      <c r="C18" s="260"/>
      <c r="D18" s="262"/>
    </row>
    <row r="19" spans="2:4" ht="15" x14ac:dyDescent="0.3">
      <c r="B19" s="259">
        <v>1</v>
      </c>
      <c r="C19" s="260"/>
      <c r="D19" s="262"/>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6F098B-0078-4345-AA2C-1458919D4E9B}">
  <sheetPr>
    <tabColor theme="8" tint="0.39997558519241921"/>
  </sheetPr>
  <dimension ref="A1:G81"/>
  <sheetViews>
    <sheetView showGridLines="0" workbookViewId="0">
      <selection activeCell="A25" sqref="A25"/>
    </sheetView>
  </sheetViews>
  <sheetFormatPr defaultRowHeight="14.4" x14ac:dyDescent="0.3"/>
  <cols>
    <col min="1" max="1" width="37.5546875" bestFit="1" customWidth="1"/>
    <col min="2" max="2" width="20" bestFit="1" customWidth="1"/>
    <col min="3" max="3" width="46.44140625" bestFit="1" customWidth="1"/>
    <col min="4" max="4" width="47.88671875" customWidth="1"/>
    <col min="5" max="5" width="18.6640625" bestFit="1" customWidth="1"/>
  </cols>
  <sheetData>
    <row r="1" spans="1:7" x14ac:dyDescent="0.3">
      <c r="A1" s="153" t="s">
        <v>368</v>
      </c>
      <c r="B1" s="40"/>
      <c r="C1" s="40"/>
      <c r="D1" s="40"/>
      <c r="E1" s="40"/>
      <c r="F1" s="40"/>
      <c r="G1" s="40"/>
    </row>
    <row r="2" spans="1:7" x14ac:dyDescent="0.3">
      <c r="A2" s="153"/>
      <c r="B2" s="40"/>
      <c r="C2" s="153" t="s">
        <v>12621</v>
      </c>
      <c r="D2" s="153" t="s">
        <v>12627</v>
      </c>
      <c r="E2" s="40"/>
      <c r="F2" s="40"/>
      <c r="G2" s="40"/>
    </row>
    <row r="3" spans="1:7" x14ac:dyDescent="0.3">
      <c r="A3" s="153" t="s">
        <v>12608</v>
      </c>
      <c r="B3" s="40"/>
      <c r="C3" s="40" t="s">
        <v>376</v>
      </c>
      <c r="D3" s="40" t="s">
        <v>370</v>
      </c>
      <c r="E3" s="40"/>
      <c r="F3" s="40"/>
      <c r="G3" s="40"/>
    </row>
    <row r="4" spans="1:7" x14ac:dyDescent="0.3">
      <c r="A4" s="40" t="s">
        <v>369</v>
      </c>
      <c r="B4" s="40"/>
      <c r="C4" s="40" t="s">
        <v>375</v>
      </c>
      <c r="D4" s="40" t="s">
        <v>155</v>
      </c>
      <c r="E4" s="40"/>
      <c r="F4" s="40"/>
      <c r="G4" s="40"/>
    </row>
    <row r="5" spans="1:7" x14ac:dyDescent="0.3">
      <c r="A5" s="40" t="s">
        <v>147</v>
      </c>
      <c r="B5" s="40"/>
      <c r="C5" s="40" t="s">
        <v>313</v>
      </c>
      <c r="D5" s="40" t="s">
        <v>149</v>
      </c>
      <c r="E5" s="40"/>
      <c r="F5" s="40"/>
      <c r="G5" s="40"/>
    </row>
    <row r="6" spans="1:7" x14ac:dyDescent="0.3">
      <c r="A6" s="40"/>
      <c r="B6" s="40"/>
      <c r="C6" s="40"/>
      <c r="D6" s="40" t="s">
        <v>266</v>
      </c>
      <c r="E6" s="40"/>
      <c r="F6" s="40"/>
      <c r="G6" s="40"/>
    </row>
    <row r="7" spans="1:7" x14ac:dyDescent="0.3">
      <c r="A7" s="153" t="s">
        <v>12609</v>
      </c>
      <c r="B7" s="40"/>
      <c r="C7" s="153" t="s">
        <v>12616</v>
      </c>
      <c r="D7" s="40" t="s">
        <v>371</v>
      </c>
      <c r="E7" s="40"/>
      <c r="F7" s="40"/>
      <c r="G7" s="40"/>
    </row>
    <row r="8" spans="1:7" x14ac:dyDescent="0.3">
      <c r="A8" s="40" t="s">
        <v>39</v>
      </c>
      <c r="B8" s="40"/>
      <c r="C8" s="40" t="s">
        <v>463</v>
      </c>
      <c r="D8" s="40" t="s">
        <v>268</v>
      </c>
      <c r="E8" s="40"/>
      <c r="F8" s="40"/>
      <c r="G8" s="40"/>
    </row>
    <row r="9" spans="1:7" x14ac:dyDescent="0.3">
      <c r="A9" s="40" t="s">
        <v>40</v>
      </c>
      <c r="B9" s="40"/>
      <c r="C9" s="40" t="s">
        <v>384</v>
      </c>
      <c r="D9" s="40" t="s">
        <v>372</v>
      </c>
      <c r="E9" s="40"/>
      <c r="F9" s="40"/>
      <c r="G9" s="40"/>
    </row>
    <row r="10" spans="1:7" x14ac:dyDescent="0.3">
      <c r="A10" s="40"/>
      <c r="B10" s="40"/>
      <c r="C10" s="40" t="s">
        <v>387</v>
      </c>
      <c r="D10" s="40" t="s">
        <v>152</v>
      </c>
      <c r="E10" s="40"/>
      <c r="F10" s="40"/>
      <c r="G10" s="40"/>
    </row>
    <row r="11" spans="1:7" x14ac:dyDescent="0.3">
      <c r="A11" s="153" t="s">
        <v>12610</v>
      </c>
      <c r="B11" s="40"/>
      <c r="C11" s="40" t="s">
        <v>313</v>
      </c>
      <c r="D11" s="40" t="s">
        <v>269</v>
      </c>
      <c r="E11" s="40"/>
      <c r="F11" s="40"/>
      <c r="G11" s="40"/>
    </row>
    <row r="12" spans="1:7" x14ac:dyDescent="0.3">
      <c r="A12" s="40" t="s">
        <v>461</v>
      </c>
      <c r="B12" s="40"/>
      <c r="C12" s="40"/>
      <c r="D12" s="40" t="s">
        <v>156</v>
      </c>
      <c r="E12" s="40"/>
      <c r="F12" s="40"/>
      <c r="G12" s="40"/>
    </row>
    <row r="13" spans="1:7" x14ac:dyDescent="0.3">
      <c r="A13" s="40" t="s">
        <v>373</v>
      </c>
      <c r="B13" s="40"/>
      <c r="C13" s="153" t="s">
        <v>12623</v>
      </c>
      <c r="D13" s="40"/>
      <c r="E13" s="40"/>
      <c r="F13" s="40"/>
      <c r="G13" s="40"/>
    </row>
    <row r="14" spans="1:7" x14ac:dyDescent="0.3">
      <c r="A14" s="40" t="s">
        <v>462</v>
      </c>
      <c r="B14" s="40"/>
      <c r="C14" s="40" t="s">
        <v>311</v>
      </c>
      <c r="D14" s="40"/>
      <c r="E14" s="40"/>
      <c r="F14" s="40"/>
      <c r="G14" s="40"/>
    </row>
    <row r="15" spans="1:7" x14ac:dyDescent="0.3">
      <c r="A15" s="40" t="s">
        <v>374</v>
      </c>
      <c r="B15" s="40"/>
      <c r="C15" s="40" t="s">
        <v>396</v>
      </c>
      <c r="D15" s="40"/>
      <c r="E15" s="40"/>
      <c r="F15" s="40"/>
      <c r="G15" s="40"/>
    </row>
    <row r="16" spans="1:7" x14ac:dyDescent="0.3">
      <c r="A16" s="40"/>
      <c r="B16" s="40"/>
      <c r="C16" s="40"/>
      <c r="D16" s="40"/>
      <c r="E16" s="40"/>
      <c r="F16" s="40"/>
      <c r="G16" s="40"/>
    </row>
    <row r="17" spans="1:7" x14ac:dyDescent="0.3">
      <c r="A17" s="153" t="s">
        <v>12622</v>
      </c>
      <c r="B17" s="40"/>
      <c r="C17" s="153" t="s">
        <v>12624</v>
      </c>
      <c r="D17" s="40"/>
      <c r="E17" s="40"/>
      <c r="F17" s="40"/>
      <c r="G17" s="40"/>
    </row>
    <row r="18" spans="1:7" x14ac:dyDescent="0.3">
      <c r="A18" s="40" t="s">
        <v>375</v>
      </c>
      <c r="B18" s="40"/>
      <c r="C18" s="40" t="s">
        <v>403</v>
      </c>
      <c r="D18" s="153" t="s">
        <v>12628</v>
      </c>
      <c r="E18" s="153" t="s">
        <v>12629</v>
      </c>
      <c r="F18" s="153"/>
      <c r="G18" s="153" t="s">
        <v>12630</v>
      </c>
    </row>
    <row r="19" spans="1:7" x14ac:dyDescent="0.3">
      <c r="A19" s="40" t="s">
        <v>376</v>
      </c>
      <c r="B19" s="40"/>
      <c r="C19" s="40" t="s">
        <v>148</v>
      </c>
      <c r="D19" s="40" t="s">
        <v>378</v>
      </c>
      <c r="E19" s="40">
        <v>1</v>
      </c>
      <c r="F19" s="40"/>
      <c r="G19" s="154">
        <v>0.1</v>
      </c>
    </row>
    <row r="20" spans="1:7" x14ac:dyDescent="0.3">
      <c r="A20" s="40" t="s">
        <v>464</v>
      </c>
      <c r="B20" s="40"/>
      <c r="C20" s="40" t="s">
        <v>149</v>
      </c>
      <c r="D20" s="40" t="s">
        <v>380</v>
      </c>
      <c r="E20" s="40">
        <v>2</v>
      </c>
      <c r="F20" s="40"/>
      <c r="G20" s="154">
        <v>0.2</v>
      </c>
    </row>
    <row r="21" spans="1:7" x14ac:dyDescent="0.3">
      <c r="A21" s="40"/>
      <c r="B21" s="40"/>
      <c r="C21" s="40" t="s">
        <v>150</v>
      </c>
      <c r="D21" s="40" t="s">
        <v>382</v>
      </c>
      <c r="E21" s="40">
        <v>3</v>
      </c>
      <c r="F21" s="40"/>
      <c r="G21" s="154">
        <v>0.3</v>
      </c>
    </row>
    <row r="22" spans="1:7" x14ac:dyDescent="0.3">
      <c r="A22" s="153" t="s">
        <v>12611</v>
      </c>
      <c r="B22" s="40"/>
      <c r="C22" s="40" t="s">
        <v>151</v>
      </c>
      <c r="D22" s="40" t="s">
        <v>385</v>
      </c>
      <c r="E22" s="40">
        <v>4</v>
      </c>
      <c r="F22" s="40"/>
      <c r="G22" s="154">
        <f>G21+10%</f>
        <v>0.4</v>
      </c>
    </row>
    <row r="23" spans="1:7" x14ac:dyDescent="0.3">
      <c r="A23" s="40" t="s">
        <v>377</v>
      </c>
      <c r="B23" s="40"/>
      <c r="C23" s="40" t="s">
        <v>152</v>
      </c>
      <c r="D23" s="40" t="s">
        <v>388</v>
      </c>
      <c r="E23" s="40">
        <v>5</v>
      </c>
      <c r="F23" s="40"/>
      <c r="G23" s="154">
        <f t="shared" ref="G23:G28" si="0">G22+10%</f>
        <v>0.5</v>
      </c>
    </row>
    <row r="24" spans="1:7" ht="15.6" x14ac:dyDescent="0.3">
      <c r="A24" s="40" t="s">
        <v>379</v>
      </c>
      <c r="B24" s="155"/>
      <c r="C24" s="40" t="s">
        <v>153</v>
      </c>
      <c r="D24" s="40" t="s">
        <v>390</v>
      </c>
      <c r="E24" s="40">
        <v>6</v>
      </c>
      <c r="F24" s="40"/>
      <c r="G24" s="154">
        <f t="shared" si="0"/>
        <v>0.6</v>
      </c>
    </row>
    <row r="25" spans="1:7" x14ac:dyDescent="0.3">
      <c r="A25" s="40" t="s">
        <v>381</v>
      </c>
      <c r="B25" s="40"/>
      <c r="C25" s="40" t="s">
        <v>154</v>
      </c>
      <c r="D25" s="40" t="s">
        <v>392</v>
      </c>
      <c r="E25" s="40">
        <v>7</v>
      </c>
      <c r="F25" s="40"/>
      <c r="G25" s="154">
        <f t="shared" si="0"/>
        <v>0.7</v>
      </c>
    </row>
    <row r="26" spans="1:7" x14ac:dyDescent="0.3">
      <c r="A26" s="40" t="s">
        <v>383</v>
      </c>
      <c r="B26" s="40"/>
      <c r="C26" s="40" t="s">
        <v>155</v>
      </c>
      <c r="D26" s="40" t="s">
        <v>394</v>
      </c>
      <c r="E26" s="40">
        <v>8</v>
      </c>
      <c r="F26" s="40"/>
      <c r="G26" s="154">
        <f t="shared" si="0"/>
        <v>0.79999999999999993</v>
      </c>
    </row>
    <row r="27" spans="1:7" x14ac:dyDescent="0.3">
      <c r="A27" s="40" t="s">
        <v>386</v>
      </c>
      <c r="B27" s="40"/>
      <c r="C27" s="40" t="s">
        <v>147</v>
      </c>
      <c r="D27" s="40" t="s">
        <v>397</v>
      </c>
      <c r="E27" s="40">
        <v>9</v>
      </c>
      <c r="F27" s="40"/>
      <c r="G27" s="154">
        <f t="shared" si="0"/>
        <v>0.89999999999999991</v>
      </c>
    </row>
    <row r="28" spans="1:7" x14ac:dyDescent="0.3">
      <c r="A28" s="40" t="s">
        <v>389</v>
      </c>
      <c r="B28" s="40"/>
      <c r="C28" s="40" t="s">
        <v>313</v>
      </c>
      <c r="D28" s="40" t="s">
        <v>398</v>
      </c>
      <c r="E28" s="40">
        <v>10</v>
      </c>
      <c r="F28" s="40"/>
      <c r="G28" s="154">
        <f t="shared" si="0"/>
        <v>0.99999999999999989</v>
      </c>
    </row>
    <row r="29" spans="1:7" x14ac:dyDescent="0.3">
      <c r="A29" s="40" t="s">
        <v>391</v>
      </c>
      <c r="B29" s="40"/>
      <c r="C29" s="40"/>
      <c r="D29" s="40" t="s">
        <v>400</v>
      </c>
      <c r="E29" s="40">
        <v>11</v>
      </c>
      <c r="F29" s="40"/>
      <c r="G29" s="40"/>
    </row>
    <row r="30" spans="1:7" x14ac:dyDescent="0.3">
      <c r="A30" s="40" t="s">
        <v>393</v>
      </c>
      <c r="B30" s="40"/>
      <c r="D30" s="40" t="s">
        <v>402</v>
      </c>
      <c r="E30" s="40">
        <v>12</v>
      </c>
      <c r="F30" s="40"/>
      <c r="G30" s="40"/>
    </row>
    <row r="31" spans="1:7" x14ac:dyDescent="0.3">
      <c r="A31" s="40" t="s">
        <v>395</v>
      </c>
      <c r="B31" s="40"/>
      <c r="C31" s="153" t="s">
        <v>12625</v>
      </c>
      <c r="D31" s="40"/>
      <c r="E31" s="40"/>
      <c r="F31" s="40"/>
      <c r="G31" s="40"/>
    </row>
    <row r="32" spans="1:7" x14ac:dyDescent="0.3">
      <c r="A32" s="40"/>
      <c r="B32" s="40"/>
      <c r="C32" s="40" t="s">
        <v>326</v>
      </c>
      <c r="D32" s="153" t="s">
        <v>12631</v>
      </c>
      <c r="E32" s="40"/>
      <c r="F32" s="40"/>
      <c r="G32" s="40"/>
    </row>
    <row r="33" spans="1:7" x14ac:dyDescent="0.3">
      <c r="A33" s="153" t="s">
        <v>12612</v>
      </c>
      <c r="B33" s="40"/>
      <c r="C33" s="40" t="s">
        <v>420</v>
      </c>
      <c r="D33" s="40" t="s">
        <v>404</v>
      </c>
      <c r="E33" s="40"/>
      <c r="F33" s="40"/>
      <c r="G33" s="40"/>
    </row>
    <row r="34" spans="1:7" x14ac:dyDescent="0.3">
      <c r="A34" s="40" t="s">
        <v>399</v>
      </c>
      <c r="B34" s="40"/>
      <c r="D34" s="40" t="s">
        <v>405</v>
      </c>
      <c r="E34" s="40"/>
      <c r="F34" s="40"/>
      <c r="G34" s="40"/>
    </row>
    <row r="35" spans="1:7" x14ac:dyDescent="0.3">
      <c r="A35" s="40" t="s">
        <v>401</v>
      </c>
      <c r="B35" s="40"/>
      <c r="C35" s="234" t="s">
        <v>12626</v>
      </c>
      <c r="D35" s="40" t="s">
        <v>406</v>
      </c>
      <c r="E35" s="40"/>
      <c r="F35" s="40"/>
      <c r="G35" s="40"/>
    </row>
    <row r="36" spans="1:7" x14ac:dyDescent="0.3">
      <c r="A36" s="40"/>
      <c r="B36" s="40"/>
      <c r="C36" t="s">
        <v>477</v>
      </c>
      <c r="D36" s="40" t="s">
        <v>313</v>
      </c>
      <c r="E36" s="40"/>
      <c r="F36" s="40"/>
      <c r="G36" s="40"/>
    </row>
    <row r="37" spans="1:7" ht="15.6" x14ac:dyDescent="0.3">
      <c r="A37" s="153" t="s">
        <v>313</v>
      </c>
      <c r="B37" s="155"/>
      <c r="C37" t="s">
        <v>300</v>
      </c>
      <c r="D37" s="40"/>
      <c r="E37" s="40"/>
      <c r="F37" s="40"/>
      <c r="G37" s="40"/>
    </row>
    <row r="38" spans="1:7" x14ac:dyDescent="0.3">
      <c r="A38" s="40" t="s">
        <v>67</v>
      </c>
      <c r="B38" s="40"/>
      <c r="D38" s="153" t="s">
        <v>12632</v>
      </c>
      <c r="E38" s="40"/>
      <c r="F38" s="40"/>
      <c r="G38" s="40"/>
    </row>
    <row r="39" spans="1:7" x14ac:dyDescent="0.3">
      <c r="A39" s="40" t="s">
        <v>407</v>
      </c>
      <c r="B39" s="40"/>
      <c r="D39" s="40" t="s">
        <v>408</v>
      </c>
      <c r="E39" s="40"/>
      <c r="F39" s="40"/>
      <c r="G39" s="40"/>
    </row>
    <row r="40" spans="1:7" x14ac:dyDescent="0.3">
      <c r="A40" s="40" t="s">
        <v>49</v>
      </c>
      <c r="B40" s="40"/>
      <c r="D40" s="40" t="s">
        <v>362</v>
      </c>
      <c r="E40" s="40"/>
      <c r="F40" s="40"/>
      <c r="G40" s="40"/>
    </row>
    <row r="41" spans="1:7" x14ac:dyDescent="0.3">
      <c r="A41" s="40" t="s">
        <v>364</v>
      </c>
      <c r="B41" s="40"/>
      <c r="D41" s="40" t="s">
        <v>347</v>
      </c>
      <c r="E41" s="40"/>
      <c r="F41" s="40"/>
      <c r="G41" s="40"/>
    </row>
    <row r="42" spans="1:7" x14ac:dyDescent="0.3">
      <c r="A42" s="40" t="s">
        <v>365</v>
      </c>
      <c r="B42" s="40"/>
      <c r="D42" s="40"/>
      <c r="E42" s="40"/>
      <c r="F42" s="40"/>
      <c r="G42" s="40"/>
    </row>
    <row r="43" spans="1:7" x14ac:dyDescent="0.3">
      <c r="A43" s="40"/>
      <c r="B43" s="40"/>
      <c r="D43" s="153" t="s">
        <v>12633</v>
      </c>
      <c r="E43" s="40"/>
      <c r="F43" s="40"/>
      <c r="G43" s="40"/>
    </row>
    <row r="44" spans="1:7" x14ac:dyDescent="0.3">
      <c r="A44" s="153" t="s">
        <v>319</v>
      </c>
      <c r="B44" s="40"/>
      <c r="D44" s="156" t="s">
        <v>5</v>
      </c>
      <c r="E44" s="40"/>
      <c r="F44" s="40"/>
      <c r="G44" s="40"/>
    </row>
    <row r="45" spans="1:7" x14ac:dyDescent="0.3">
      <c r="A45" s="40" t="s">
        <v>409</v>
      </c>
      <c r="B45" s="40"/>
      <c r="D45" s="40" t="s">
        <v>416</v>
      </c>
      <c r="E45" s="40"/>
      <c r="F45" s="40"/>
      <c r="G45" s="40"/>
    </row>
    <row r="46" spans="1:7" x14ac:dyDescent="0.3">
      <c r="A46" s="40" t="s">
        <v>328</v>
      </c>
      <c r="B46" s="40"/>
      <c r="D46" s="40" t="s">
        <v>418</v>
      </c>
      <c r="E46" s="40"/>
      <c r="F46" s="40"/>
      <c r="G46" s="40"/>
    </row>
    <row r="47" spans="1:7" ht="15.6" x14ac:dyDescent="0.3">
      <c r="A47" s="40"/>
      <c r="B47" s="155"/>
      <c r="E47" s="40"/>
      <c r="F47" s="40"/>
      <c r="G47" s="40"/>
    </row>
    <row r="48" spans="1:7" x14ac:dyDescent="0.3">
      <c r="A48" s="153" t="s">
        <v>12613</v>
      </c>
      <c r="B48" s="40"/>
      <c r="E48" s="40"/>
      <c r="F48" s="40"/>
      <c r="G48" s="40"/>
    </row>
    <row r="49" spans="1:7" x14ac:dyDescent="0.3">
      <c r="A49" s="40" t="s">
        <v>410</v>
      </c>
      <c r="B49" s="40"/>
      <c r="D49" s="40"/>
      <c r="E49" s="40"/>
      <c r="F49" s="40"/>
      <c r="G49" s="40"/>
    </row>
    <row r="50" spans="1:7" x14ac:dyDescent="0.3">
      <c r="A50" s="40" t="s">
        <v>411</v>
      </c>
      <c r="B50" s="40"/>
      <c r="D50" s="40"/>
      <c r="E50" s="40"/>
      <c r="F50" s="40"/>
      <c r="G50" s="40"/>
    </row>
    <row r="51" spans="1:7" x14ac:dyDescent="0.3">
      <c r="A51" s="40"/>
      <c r="B51" s="40"/>
      <c r="D51" s="40"/>
      <c r="E51" s="40"/>
      <c r="F51" s="40"/>
      <c r="G51" s="40"/>
    </row>
    <row r="52" spans="1:7" x14ac:dyDescent="0.3">
      <c r="A52" s="153" t="s">
        <v>12614</v>
      </c>
      <c r="B52" s="40"/>
      <c r="D52" s="40"/>
      <c r="E52" s="40"/>
      <c r="F52" s="40"/>
      <c r="G52" s="40"/>
    </row>
    <row r="53" spans="1:7" x14ac:dyDescent="0.3">
      <c r="A53" s="40" t="s">
        <v>412</v>
      </c>
      <c r="B53" s="40"/>
      <c r="D53" s="40"/>
      <c r="E53" s="40"/>
      <c r="F53" s="40"/>
      <c r="G53" s="40"/>
    </row>
    <row r="54" spans="1:7" x14ac:dyDescent="0.3">
      <c r="A54" s="40" t="s">
        <v>413</v>
      </c>
      <c r="B54" s="40"/>
      <c r="E54" s="40"/>
      <c r="F54" s="40"/>
      <c r="G54" s="40"/>
    </row>
    <row r="55" spans="1:7" x14ac:dyDescent="0.3">
      <c r="A55" s="40"/>
      <c r="B55" s="40"/>
      <c r="E55" s="40"/>
      <c r="F55" s="40"/>
      <c r="G55" s="40"/>
    </row>
    <row r="56" spans="1:7" x14ac:dyDescent="0.3">
      <c r="A56" s="153" t="s">
        <v>12615</v>
      </c>
    </row>
    <row r="57" spans="1:7" x14ac:dyDescent="0.3">
      <c r="A57" s="40" t="s">
        <v>329</v>
      </c>
    </row>
    <row r="58" spans="1:7" x14ac:dyDescent="0.3">
      <c r="A58" s="40" t="s">
        <v>417</v>
      </c>
    </row>
    <row r="59" spans="1:7" x14ac:dyDescent="0.3">
      <c r="A59" s="40"/>
    </row>
    <row r="60" spans="1:7" x14ac:dyDescent="0.3">
      <c r="A60" s="153" t="s">
        <v>12617</v>
      </c>
    </row>
    <row r="61" spans="1:7" x14ac:dyDescent="0.3">
      <c r="A61" s="40" t="str">
        <f>CONCATENATE('1. General information'!N8,"MOH funds")</f>
        <v>MOH funds</v>
      </c>
    </row>
    <row r="62" spans="1:7" x14ac:dyDescent="0.3">
      <c r="A62" s="40" t="s">
        <v>419</v>
      </c>
    </row>
    <row r="63" spans="1:7" x14ac:dyDescent="0.3">
      <c r="A63" s="40" t="s">
        <v>313</v>
      </c>
    </row>
    <row r="64" spans="1:7" x14ac:dyDescent="0.3">
      <c r="A64" s="40"/>
    </row>
    <row r="65" spans="1:1" x14ac:dyDescent="0.3">
      <c r="A65" s="153" t="s">
        <v>12618</v>
      </c>
    </row>
    <row r="66" spans="1:1" x14ac:dyDescent="0.3">
      <c r="A66" s="40" t="str">
        <f>CONCATENATE("Already owned by State/MOH")</f>
        <v>Already owned by State/MOH</v>
      </c>
    </row>
    <row r="67" spans="1:1" x14ac:dyDescent="0.3">
      <c r="A67" s="40" t="s">
        <v>490</v>
      </c>
    </row>
    <row r="68" spans="1:1" x14ac:dyDescent="0.3">
      <c r="A68" s="40" t="s">
        <v>489</v>
      </c>
    </row>
    <row r="69" spans="1:1" x14ac:dyDescent="0.3">
      <c r="A69" s="40" t="s">
        <v>414</v>
      </c>
    </row>
    <row r="70" spans="1:1" x14ac:dyDescent="0.3">
      <c r="A70" s="40" t="s">
        <v>415</v>
      </c>
    </row>
    <row r="72" spans="1:1" x14ac:dyDescent="0.3">
      <c r="A72" s="153" t="s">
        <v>12619</v>
      </c>
    </row>
    <row r="73" spans="1:1" x14ac:dyDescent="0.3">
      <c r="A73" s="40" t="str">
        <f>CONCATENATE("Already owned by State/MOH")</f>
        <v>Already owned by State/MOH</v>
      </c>
    </row>
    <row r="74" spans="1:1" x14ac:dyDescent="0.3">
      <c r="A74" s="40" t="s">
        <v>490</v>
      </c>
    </row>
    <row r="75" spans="1:1" x14ac:dyDescent="0.3">
      <c r="A75" s="40" t="s">
        <v>489</v>
      </c>
    </row>
    <row r="76" spans="1:1" x14ac:dyDescent="0.3">
      <c r="A76" s="40" t="s">
        <v>414</v>
      </c>
    </row>
    <row r="77" spans="1:1" x14ac:dyDescent="0.3">
      <c r="A77" s="40" t="s">
        <v>491</v>
      </c>
    </row>
    <row r="79" spans="1:1" x14ac:dyDescent="0.3">
      <c r="A79" s="153" t="s">
        <v>12620</v>
      </c>
    </row>
    <row r="80" spans="1:1" x14ac:dyDescent="0.3">
      <c r="A80" s="40" t="s">
        <v>11902</v>
      </c>
    </row>
    <row r="81" spans="1:1" x14ac:dyDescent="0.3">
      <c r="A81" s="40" t="s">
        <v>11903</v>
      </c>
    </row>
  </sheetData>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828F81-BF20-49DA-B2E7-13FB49BF041D}">
  <sheetPr>
    <tabColor rgb="FFFFEAA3"/>
  </sheetPr>
  <dimension ref="A1:U25"/>
  <sheetViews>
    <sheetView showGridLines="0" zoomScale="115" zoomScaleNormal="115" workbookViewId="0">
      <selection activeCell="L8" sqref="L8:Q8"/>
    </sheetView>
  </sheetViews>
  <sheetFormatPr defaultColWidth="0" defaultRowHeight="14.4" zeroHeight="1" x14ac:dyDescent="0.3"/>
  <cols>
    <col min="1" max="1" width="1.6640625" customWidth="1"/>
    <col min="2" max="2" width="6.5546875" customWidth="1"/>
    <col min="3" max="3" width="10.44140625" customWidth="1"/>
    <col min="4" max="4" width="9.88671875" customWidth="1"/>
    <col min="5" max="6" width="8.88671875" customWidth="1"/>
    <col min="7" max="7" width="10.88671875" customWidth="1"/>
    <col min="8" max="8" width="8.88671875" customWidth="1"/>
    <col min="9" max="9" width="14.33203125" customWidth="1"/>
    <col min="10" max="10" width="1.6640625" customWidth="1"/>
    <col min="11" max="11" width="6.5546875" customWidth="1"/>
    <col min="12" max="12" width="8.88671875" customWidth="1"/>
    <col min="13" max="13" width="10.88671875" customWidth="1"/>
    <col min="14" max="14" width="8.88671875" customWidth="1"/>
    <col min="15" max="15" width="7.6640625" customWidth="1"/>
    <col min="16" max="20" width="8.88671875" customWidth="1"/>
    <col min="21" max="21" width="1.6640625" customWidth="1"/>
    <col min="22" max="16384" width="8.88671875" hidden="1"/>
  </cols>
  <sheetData>
    <row r="1" spans="1:21" ht="22.2" customHeight="1" x14ac:dyDescent="0.3">
      <c r="A1" s="384" t="s">
        <v>12587</v>
      </c>
      <c r="B1" s="385"/>
      <c r="C1" s="385"/>
      <c r="D1" s="385"/>
      <c r="E1" s="385"/>
      <c r="F1" s="385"/>
      <c r="G1" s="385"/>
      <c r="H1" s="385"/>
      <c r="I1" s="385"/>
      <c r="J1" s="385"/>
      <c r="K1" s="385"/>
      <c r="L1" s="385"/>
      <c r="M1" s="385"/>
      <c r="N1" s="385"/>
      <c r="O1" s="385"/>
      <c r="P1" s="385"/>
      <c r="Q1" s="385"/>
      <c r="R1" s="385"/>
      <c r="S1" s="385"/>
      <c r="T1" s="385"/>
      <c r="U1" s="385"/>
    </row>
    <row r="2" spans="1:21" ht="22.2" customHeight="1" x14ac:dyDescent="0.3">
      <c r="A2" s="385"/>
      <c r="B2" s="385"/>
      <c r="C2" s="385"/>
      <c r="D2" s="385"/>
      <c r="E2" s="385"/>
      <c r="F2" s="385"/>
      <c r="G2" s="385"/>
      <c r="H2" s="385"/>
      <c r="I2" s="385"/>
      <c r="J2" s="385"/>
      <c r="K2" s="385"/>
      <c r="L2" s="385"/>
      <c r="M2" s="385"/>
      <c r="N2" s="385"/>
      <c r="O2" s="385"/>
      <c r="P2" s="385"/>
      <c r="Q2" s="385"/>
      <c r="R2" s="385"/>
      <c r="S2" s="385"/>
      <c r="T2" s="385"/>
      <c r="U2" s="385"/>
    </row>
    <row r="3" spans="1:21" ht="10.199999999999999" customHeight="1" x14ac:dyDescent="0.3">
      <c r="A3" s="1"/>
      <c r="B3" s="1"/>
      <c r="C3" s="1"/>
      <c r="D3" s="1"/>
      <c r="E3" s="1"/>
      <c r="F3" s="1"/>
      <c r="G3" s="1"/>
      <c r="H3" s="1"/>
      <c r="I3" s="1"/>
      <c r="J3" s="1"/>
      <c r="K3" s="1"/>
      <c r="L3" s="1"/>
      <c r="M3" s="1"/>
      <c r="N3" s="1"/>
      <c r="O3" s="1"/>
      <c r="P3" s="1"/>
      <c r="Q3" s="1"/>
      <c r="R3" s="1"/>
      <c r="S3" s="1"/>
      <c r="T3" s="1"/>
      <c r="U3" s="1"/>
    </row>
    <row r="4" spans="1:21" ht="15" x14ac:dyDescent="0.3">
      <c r="A4" s="1"/>
      <c r="B4" s="386" t="s">
        <v>0</v>
      </c>
      <c r="C4" s="387"/>
      <c r="D4" s="387"/>
      <c r="E4" s="387"/>
      <c r="F4" s="387"/>
      <c r="G4" s="387"/>
      <c r="H4" s="387"/>
      <c r="I4" s="387"/>
      <c r="J4" s="387"/>
      <c r="K4" s="387"/>
      <c r="L4" s="387"/>
      <c r="M4" s="387"/>
      <c r="N4" s="387"/>
      <c r="O4" s="387"/>
      <c r="P4" s="387"/>
      <c r="Q4" s="387"/>
      <c r="R4" s="387"/>
      <c r="S4" s="387"/>
      <c r="T4" s="387"/>
      <c r="U4" s="1"/>
    </row>
    <row r="5" spans="1:21" ht="34.5" customHeight="1" x14ac:dyDescent="0.3">
      <c r="A5" s="1"/>
      <c r="B5" s="388" t="s">
        <v>1</v>
      </c>
      <c r="C5" s="388"/>
      <c r="D5" s="388"/>
      <c r="E5" s="388"/>
      <c r="F5" s="388"/>
      <c r="G5" s="388"/>
      <c r="H5" s="388"/>
      <c r="I5" s="388"/>
      <c r="J5" s="388"/>
      <c r="K5" s="388"/>
      <c r="L5" s="388"/>
      <c r="M5" s="388"/>
      <c r="N5" s="388"/>
      <c r="O5" s="388"/>
      <c r="P5" s="388"/>
      <c r="Q5" s="388"/>
      <c r="R5" s="388"/>
      <c r="S5" s="388"/>
      <c r="T5" s="388"/>
      <c r="U5" s="1"/>
    </row>
    <row r="6" spans="1:21" ht="10.199999999999999" customHeight="1" x14ac:dyDescent="0.3">
      <c r="A6" s="1"/>
      <c r="B6" s="1"/>
      <c r="C6" s="1"/>
      <c r="D6" s="1"/>
      <c r="E6" s="1"/>
      <c r="F6" s="1"/>
      <c r="G6" s="1"/>
      <c r="H6" s="1"/>
      <c r="I6" s="1"/>
      <c r="J6" s="1"/>
      <c r="K6" s="1"/>
      <c r="L6" s="1"/>
      <c r="M6" s="1"/>
      <c r="N6" s="1"/>
      <c r="O6" s="1"/>
      <c r="P6" s="1"/>
      <c r="Q6" s="1"/>
      <c r="R6" s="1"/>
      <c r="S6" s="1"/>
      <c r="T6" s="1"/>
      <c r="U6" s="1"/>
    </row>
    <row r="7" spans="1:21" ht="24" customHeight="1" x14ac:dyDescent="0.3">
      <c r="A7" s="2"/>
      <c r="B7" s="389" t="s">
        <v>2</v>
      </c>
      <c r="C7" s="389"/>
      <c r="D7" s="389"/>
      <c r="E7" s="389"/>
      <c r="F7" s="389"/>
      <c r="G7" s="389"/>
      <c r="H7" s="389"/>
      <c r="I7" s="389"/>
      <c r="J7" s="1"/>
      <c r="K7" s="389" t="s">
        <v>12589</v>
      </c>
      <c r="L7" s="389"/>
      <c r="M7" s="389"/>
      <c r="N7" s="389"/>
      <c r="O7" s="389"/>
      <c r="P7" s="389"/>
      <c r="Q7" s="389"/>
      <c r="R7" s="389"/>
      <c r="S7" s="389"/>
      <c r="T7" s="389"/>
      <c r="U7" s="1"/>
    </row>
    <row r="8" spans="1:21" ht="20.100000000000001" customHeight="1" x14ac:dyDescent="0.3">
      <c r="A8" s="2"/>
      <c r="B8" s="3">
        <v>1.01</v>
      </c>
      <c r="C8" s="4" t="s">
        <v>3</v>
      </c>
      <c r="D8" s="377"/>
      <c r="E8" s="378"/>
      <c r="F8" s="3">
        <v>1.02</v>
      </c>
      <c r="G8" s="4" t="s">
        <v>4</v>
      </c>
      <c r="H8" s="379"/>
      <c r="I8" s="380"/>
      <c r="J8" s="1"/>
      <c r="K8" s="5">
        <v>1.03</v>
      </c>
      <c r="L8" s="381" t="s">
        <v>12588</v>
      </c>
      <c r="M8" s="381"/>
      <c r="N8" s="381"/>
      <c r="O8" s="381"/>
      <c r="P8" s="381"/>
      <c r="Q8" s="381"/>
      <c r="R8" s="382"/>
      <c r="S8" s="382"/>
      <c r="T8" s="383"/>
      <c r="U8" s="1"/>
    </row>
    <row r="9" spans="1:21" ht="10.199999999999999" customHeight="1" x14ac:dyDescent="0.3">
      <c r="A9" s="2"/>
      <c r="B9" s="6"/>
      <c r="C9" s="6"/>
      <c r="D9" s="6"/>
      <c r="E9" s="6"/>
      <c r="F9" s="6"/>
      <c r="G9" s="6"/>
      <c r="H9" s="6"/>
      <c r="I9" s="6"/>
      <c r="J9" s="1"/>
      <c r="K9" s="1"/>
      <c r="L9" s="1"/>
      <c r="M9" s="1"/>
      <c r="N9" s="1"/>
      <c r="O9" s="1"/>
      <c r="P9" s="1"/>
      <c r="Q9" s="1"/>
      <c r="R9" s="1"/>
      <c r="S9" s="1"/>
      <c r="T9" s="1"/>
      <c r="U9" s="1"/>
    </row>
    <row r="10" spans="1:21" ht="24" customHeight="1" x14ac:dyDescent="0.3">
      <c r="A10" s="2"/>
      <c r="B10" s="389" t="s">
        <v>459</v>
      </c>
      <c r="C10" s="389"/>
      <c r="D10" s="389"/>
      <c r="E10" s="389"/>
      <c r="F10" s="389"/>
      <c r="G10" s="389"/>
      <c r="H10" s="389"/>
      <c r="I10" s="389"/>
      <c r="J10" s="1"/>
      <c r="K10" s="389" t="s">
        <v>460</v>
      </c>
      <c r="L10" s="389"/>
      <c r="M10" s="389"/>
      <c r="N10" s="389"/>
      <c r="O10" s="389"/>
      <c r="P10" s="389"/>
      <c r="Q10" s="389"/>
      <c r="R10" s="389"/>
      <c r="S10" s="389"/>
      <c r="T10" s="389"/>
      <c r="U10" s="1"/>
    </row>
    <row r="11" spans="1:21" ht="20.100000000000001" customHeight="1" x14ac:dyDescent="0.3">
      <c r="A11" s="2"/>
      <c r="B11" s="7">
        <v>1.04</v>
      </c>
      <c r="C11" s="390" t="s">
        <v>6</v>
      </c>
      <c r="D11" s="391"/>
      <c r="E11" s="392"/>
      <c r="F11" s="378"/>
      <c r="G11" s="378"/>
      <c r="H11" s="378"/>
      <c r="I11" s="393"/>
      <c r="J11" s="1"/>
      <c r="K11" s="7" t="s">
        <v>456</v>
      </c>
      <c r="L11" s="390" t="s">
        <v>8</v>
      </c>
      <c r="M11" s="391"/>
      <c r="N11" s="392"/>
      <c r="O11" s="378"/>
      <c r="P11" s="378"/>
      <c r="Q11" s="378"/>
      <c r="R11" s="378"/>
      <c r="S11" s="378"/>
      <c r="T11" s="393"/>
      <c r="U11" s="1"/>
    </row>
    <row r="12" spans="1:21" ht="20.100000000000001" customHeight="1" x14ac:dyDescent="0.3">
      <c r="A12" s="2"/>
      <c r="B12" s="7">
        <v>1.05</v>
      </c>
      <c r="C12" s="390" t="s">
        <v>9</v>
      </c>
      <c r="D12" s="391"/>
      <c r="E12" s="394"/>
      <c r="F12" s="395"/>
      <c r="G12" s="395"/>
      <c r="H12" s="395"/>
      <c r="I12" s="380"/>
      <c r="J12" s="1"/>
      <c r="K12" s="7" t="s">
        <v>457</v>
      </c>
      <c r="L12" s="390" t="s">
        <v>11</v>
      </c>
      <c r="M12" s="391"/>
      <c r="N12" s="392"/>
      <c r="O12" s="378"/>
      <c r="P12" s="378"/>
      <c r="Q12" s="378"/>
      <c r="R12" s="378"/>
      <c r="S12" s="378"/>
      <c r="T12" s="393"/>
      <c r="U12" s="1"/>
    </row>
    <row r="13" spans="1:21" ht="20.100000000000001" customHeight="1" x14ac:dyDescent="0.3">
      <c r="A13" s="2"/>
      <c r="B13" s="3">
        <v>1.06</v>
      </c>
      <c r="C13" s="390" t="s">
        <v>12</v>
      </c>
      <c r="D13" s="391"/>
      <c r="E13" s="394"/>
      <c r="F13" s="395"/>
      <c r="G13" s="395"/>
      <c r="H13" s="395"/>
      <c r="I13" s="380"/>
      <c r="J13" s="1"/>
      <c r="K13" s="7" t="s">
        <v>458</v>
      </c>
      <c r="L13" s="390" t="s">
        <v>14</v>
      </c>
      <c r="M13" s="391"/>
      <c r="N13" s="392"/>
      <c r="O13" s="378"/>
      <c r="P13" s="378"/>
      <c r="Q13" s="378"/>
      <c r="R13" s="378"/>
      <c r="S13" s="378"/>
      <c r="T13" s="393"/>
      <c r="U13" s="1"/>
    </row>
    <row r="14" spans="1:21" ht="20.100000000000001" customHeight="1" x14ac:dyDescent="0.3">
      <c r="A14" s="6"/>
      <c r="B14" s="3">
        <v>1.07</v>
      </c>
      <c r="C14" s="390" t="s">
        <v>15</v>
      </c>
      <c r="D14" s="391"/>
      <c r="E14" s="394"/>
      <c r="F14" s="395"/>
      <c r="G14" s="395"/>
      <c r="H14" s="395"/>
      <c r="I14" s="380"/>
      <c r="J14" s="6"/>
      <c r="K14" s="7" t="s">
        <v>458</v>
      </c>
      <c r="L14" s="390" t="s">
        <v>16</v>
      </c>
      <c r="M14" s="391"/>
      <c r="N14" s="394"/>
      <c r="O14" s="395"/>
      <c r="P14" s="395"/>
      <c r="Q14" s="395"/>
      <c r="R14" s="395"/>
      <c r="S14" s="395"/>
      <c r="T14" s="380"/>
      <c r="U14" s="6"/>
    </row>
    <row r="15" spans="1:21" ht="10.199999999999999" customHeight="1" x14ac:dyDescent="0.3">
      <c r="A15" s="1"/>
      <c r="B15" s="1"/>
      <c r="C15" s="1"/>
      <c r="D15" s="1"/>
      <c r="E15" s="1"/>
      <c r="F15" s="1"/>
      <c r="G15" s="1"/>
      <c r="H15" s="1"/>
      <c r="I15" s="1"/>
      <c r="J15" s="1"/>
      <c r="K15" s="1"/>
      <c r="L15" s="1"/>
      <c r="M15" s="1"/>
      <c r="N15" s="1"/>
      <c r="O15" s="1"/>
      <c r="P15" s="1"/>
      <c r="Q15" s="1"/>
      <c r="R15" s="1"/>
      <c r="S15" s="1"/>
      <c r="T15" s="1"/>
      <c r="U15" s="1"/>
    </row>
    <row r="16" spans="1:21" ht="24" customHeight="1" x14ac:dyDescent="0.3">
      <c r="A16" s="2"/>
      <c r="B16" s="8" t="s">
        <v>17</v>
      </c>
      <c r="C16" s="8"/>
      <c r="D16" s="8"/>
      <c r="E16" s="8"/>
      <c r="F16" s="8"/>
      <c r="G16" s="8"/>
      <c r="H16" s="8"/>
      <c r="I16" s="8"/>
      <c r="J16" s="8"/>
      <c r="K16" s="8"/>
      <c r="L16" s="8"/>
      <c r="M16" s="8"/>
      <c r="N16" s="8"/>
      <c r="O16" s="8"/>
      <c r="P16" s="8"/>
      <c r="Q16" s="8"/>
      <c r="R16" s="8"/>
      <c r="S16" s="8"/>
      <c r="T16" s="8"/>
      <c r="U16" s="1"/>
    </row>
    <row r="17" spans="1:21" ht="20.100000000000001" customHeight="1" x14ac:dyDescent="0.3">
      <c r="A17" s="2"/>
      <c r="B17" s="7" t="s">
        <v>7</v>
      </c>
      <c r="C17" s="396" t="s">
        <v>8</v>
      </c>
      <c r="D17" s="397"/>
      <c r="E17" s="394"/>
      <c r="F17" s="395"/>
      <c r="G17" s="380"/>
      <c r="H17" s="7" t="s">
        <v>10</v>
      </c>
      <c r="I17" s="9" t="s">
        <v>11</v>
      </c>
      <c r="J17" s="394"/>
      <c r="K17" s="395"/>
      <c r="L17" s="395"/>
      <c r="M17" s="395"/>
      <c r="N17" s="380"/>
      <c r="O17" s="7" t="s">
        <v>13</v>
      </c>
      <c r="P17" s="4" t="s">
        <v>14</v>
      </c>
      <c r="Q17" s="9"/>
      <c r="R17" s="394"/>
      <c r="S17" s="395"/>
      <c r="T17" s="380"/>
      <c r="U17" s="1"/>
    </row>
    <row r="18" spans="1:21" ht="20.100000000000001" customHeight="1" x14ac:dyDescent="0.3">
      <c r="A18" s="2"/>
      <c r="B18" s="7" t="s">
        <v>18</v>
      </c>
      <c r="C18" s="396" t="s">
        <v>8</v>
      </c>
      <c r="D18" s="397"/>
      <c r="E18" s="394"/>
      <c r="F18" s="395"/>
      <c r="G18" s="380"/>
      <c r="H18" s="7" t="s">
        <v>19</v>
      </c>
      <c r="I18" s="9" t="s">
        <v>11</v>
      </c>
      <c r="J18" s="394"/>
      <c r="K18" s="395"/>
      <c r="L18" s="395"/>
      <c r="M18" s="395"/>
      <c r="N18" s="380"/>
      <c r="O18" s="7" t="s">
        <v>20</v>
      </c>
      <c r="P18" s="4" t="s">
        <v>14</v>
      </c>
      <c r="Q18" s="9"/>
      <c r="R18" s="394"/>
      <c r="S18" s="395"/>
      <c r="T18" s="380"/>
      <c r="U18" s="1"/>
    </row>
    <row r="19" spans="1:21" ht="20.100000000000001" customHeight="1" x14ac:dyDescent="0.3">
      <c r="A19" s="2"/>
      <c r="B19" s="7" t="s">
        <v>21</v>
      </c>
      <c r="C19" s="396" t="s">
        <v>8</v>
      </c>
      <c r="D19" s="397"/>
      <c r="E19" s="394"/>
      <c r="F19" s="395"/>
      <c r="G19" s="380"/>
      <c r="H19" s="7" t="s">
        <v>22</v>
      </c>
      <c r="I19" s="9" t="s">
        <v>11</v>
      </c>
      <c r="J19" s="394"/>
      <c r="K19" s="395"/>
      <c r="L19" s="395"/>
      <c r="M19" s="395"/>
      <c r="N19" s="380"/>
      <c r="O19" s="7" t="s">
        <v>23</v>
      </c>
      <c r="P19" s="4" t="s">
        <v>14</v>
      </c>
      <c r="Q19" s="9"/>
      <c r="R19" s="394"/>
      <c r="S19" s="395"/>
      <c r="T19" s="380"/>
      <c r="U19" s="1"/>
    </row>
    <row r="20" spans="1:21" ht="20.100000000000001" customHeight="1" x14ac:dyDescent="0.3">
      <c r="A20" s="2"/>
      <c r="B20" s="7" t="s">
        <v>24</v>
      </c>
      <c r="C20" s="396" t="s">
        <v>8</v>
      </c>
      <c r="D20" s="397"/>
      <c r="E20" s="394"/>
      <c r="F20" s="395"/>
      <c r="G20" s="380"/>
      <c r="H20" s="7" t="s">
        <v>25</v>
      </c>
      <c r="I20" s="9" t="s">
        <v>11</v>
      </c>
      <c r="J20" s="394"/>
      <c r="K20" s="395"/>
      <c r="L20" s="395"/>
      <c r="M20" s="395"/>
      <c r="N20" s="380"/>
      <c r="O20" s="7" t="s">
        <v>26</v>
      </c>
      <c r="P20" s="4" t="s">
        <v>14</v>
      </c>
      <c r="Q20" s="9"/>
      <c r="R20" s="394"/>
      <c r="S20" s="395"/>
      <c r="T20" s="380"/>
      <c r="U20" s="1"/>
    </row>
    <row r="21" spans="1:21" ht="20.100000000000001" customHeight="1" x14ac:dyDescent="0.3">
      <c r="A21" s="2"/>
      <c r="B21" s="7" t="s">
        <v>27</v>
      </c>
      <c r="C21" s="396" t="s">
        <v>8</v>
      </c>
      <c r="D21" s="397"/>
      <c r="E21" s="394"/>
      <c r="F21" s="395"/>
      <c r="G21" s="380"/>
      <c r="H21" s="7" t="s">
        <v>28</v>
      </c>
      <c r="I21" s="9" t="s">
        <v>11</v>
      </c>
      <c r="J21" s="394"/>
      <c r="K21" s="395"/>
      <c r="L21" s="395"/>
      <c r="M21" s="395"/>
      <c r="N21" s="380"/>
      <c r="O21" s="7" t="s">
        <v>29</v>
      </c>
      <c r="P21" s="4" t="s">
        <v>14</v>
      </c>
      <c r="Q21" s="9"/>
      <c r="R21" s="394"/>
      <c r="S21" s="395"/>
      <c r="T21" s="380"/>
      <c r="U21" s="1"/>
    </row>
    <row r="22" spans="1:21" ht="10.199999999999999" customHeight="1" x14ac:dyDescent="0.3">
      <c r="A22" s="1"/>
      <c r="B22" s="1"/>
      <c r="C22" s="1"/>
      <c r="D22" s="1"/>
      <c r="E22" s="1"/>
      <c r="F22" s="1"/>
      <c r="G22" s="1"/>
      <c r="H22" s="1"/>
      <c r="I22" s="1"/>
      <c r="J22" s="1"/>
      <c r="K22" s="1"/>
      <c r="L22" s="1"/>
      <c r="M22" s="1"/>
      <c r="N22" s="1"/>
      <c r="O22" s="1"/>
      <c r="P22" s="1"/>
      <c r="Q22" s="1"/>
      <c r="R22" s="1"/>
      <c r="S22" s="1"/>
      <c r="T22" s="1"/>
      <c r="U22" s="1"/>
    </row>
    <row r="23" spans="1:21" ht="24" customHeight="1" x14ac:dyDescent="0.3">
      <c r="A23" s="1"/>
      <c r="B23" s="10" t="s">
        <v>30</v>
      </c>
      <c r="C23" s="10"/>
      <c r="D23" s="10"/>
      <c r="E23" s="10"/>
      <c r="F23" s="10"/>
      <c r="G23" s="10"/>
      <c r="H23" s="10"/>
      <c r="I23" s="10"/>
      <c r="J23" s="10"/>
      <c r="K23" s="10"/>
      <c r="L23" s="10"/>
      <c r="M23" s="10"/>
      <c r="N23" s="10"/>
      <c r="O23" s="10"/>
      <c r="P23" s="10"/>
      <c r="Q23" s="10"/>
      <c r="R23" s="10"/>
      <c r="S23" s="10"/>
      <c r="T23" s="10"/>
      <c r="U23" s="1"/>
    </row>
    <row r="24" spans="1:21" ht="47.7" customHeight="1" x14ac:dyDescent="0.3">
      <c r="A24" s="1"/>
      <c r="B24" s="398"/>
      <c r="C24" s="399"/>
      <c r="D24" s="399"/>
      <c r="E24" s="399"/>
      <c r="F24" s="399"/>
      <c r="G24" s="399"/>
      <c r="H24" s="399"/>
      <c r="I24" s="399"/>
      <c r="J24" s="399"/>
      <c r="K24" s="399"/>
      <c r="L24" s="399"/>
      <c r="M24" s="399"/>
      <c r="N24" s="399"/>
      <c r="O24" s="399"/>
      <c r="P24" s="399"/>
      <c r="Q24" s="399"/>
      <c r="R24" s="399"/>
      <c r="S24" s="399"/>
      <c r="T24" s="400"/>
      <c r="U24" s="1"/>
    </row>
    <row r="25" spans="1:21" x14ac:dyDescent="0.3">
      <c r="A25" s="1"/>
      <c r="B25" s="401"/>
      <c r="C25" s="402"/>
      <c r="D25" s="402"/>
      <c r="E25" s="402"/>
      <c r="F25" s="402"/>
      <c r="G25" s="402"/>
      <c r="H25" s="402"/>
      <c r="I25" s="402"/>
      <c r="J25" s="402"/>
      <c r="K25" s="402"/>
      <c r="L25" s="402"/>
      <c r="M25" s="402"/>
      <c r="N25" s="402"/>
      <c r="O25" s="402"/>
      <c r="P25" s="402"/>
      <c r="Q25" s="402"/>
      <c r="R25" s="402"/>
      <c r="S25" s="402"/>
      <c r="T25" s="403"/>
      <c r="U25" s="1"/>
    </row>
  </sheetData>
  <mergeCells count="48">
    <mergeCell ref="B24:T25"/>
    <mergeCell ref="C20:D20"/>
    <mergeCell ref="E20:G20"/>
    <mergeCell ref="J20:N20"/>
    <mergeCell ref="R20:T20"/>
    <mergeCell ref="C21:D21"/>
    <mergeCell ref="E21:G21"/>
    <mergeCell ref="J21:N21"/>
    <mergeCell ref="R21:T21"/>
    <mergeCell ref="C18:D18"/>
    <mergeCell ref="E18:G18"/>
    <mergeCell ref="J18:N18"/>
    <mergeCell ref="R18:T18"/>
    <mergeCell ref="C19:D19"/>
    <mergeCell ref="E19:G19"/>
    <mergeCell ref="J19:N19"/>
    <mergeCell ref="R19:T19"/>
    <mergeCell ref="C14:D14"/>
    <mergeCell ref="E14:I14"/>
    <mergeCell ref="L14:M14"/>
    <mergeCell ref="N14:T14"/>
    <mergeCell ref="C17:D17"/>
    <mergeCell ref="E17:G17"/>
    <mergeCell ref="J17:N17"/>
    <mergeCell ref="R17:T17"/>
    <mergeCell ref="C12:D12"/>
    <mergeCell ref="E12:I12"/>
    <mergeCell ref="L12:M12"/>
    <mergeCell ref="N12:T12"/>
    <mergeCell ref="C13:D13"/>
    <mergeCell ref="E13:I13"/>
    <mergeCell ref="L13:M13"/>
    <mergeCell ref="N13:T13"/>
    <mergeCell ref="B10:I10"/>
    <mergeCell ref="K10:T10"/>
    <mergeCell ref="C11:D11"/>
    <mergeCell ref="E11:I11"/>
    <mergeCell ref="L11:M11"/>
    <mergeCell ref="N11:T11"/>
    <mergeCell ref="D8:E8"/>
    <mergeCell ref="H8:I8"/>
    <mergeCell ref="L8:Q8"/>
    <mergeCell ref="R8:T8"/>
    <mergeCell ref="A1:U2"/>
    <mergeCell ref="B4:T4"/>
    <mergeCell ref="B5:T5"/>
    <mergeCell ref="B7:I7"/>
    <mergeCell ref="K7:T7"/>
  </mergeCells>
  <conditionalFormatting sqref="E11:I14">
    <cfRule type="expression" dxfId="328" priority="11">
      <formula>$E11&lt;&gt;""</formula>
    </cfRule>
  </conditionalFormatting>
  <conditionalFormatting sqref="D8:E8">
    <cfRule type="expression" dxfId="327" priority="10">
      <formula>$D$8&lt;&gt;""</formula>
    </cfRule>
  </conditionalFormatting>
  <conditionalFormatting sqref="H8:I8">
    <cfRule type="expression" dxfId="326" priority="9">
      <formula>$H$8&lt;&gt;""</formula>
    </cfRule>
  </conditionalFormatting>
  <conditionalFormatting sqref="N11:T13">
    <cfRule type="expression" dxfId="325" priority="8">
      <formula>$N11&lt;&gt;""</formula>
    </cfRule>
  </conditionalFormatting>
  <conditionalFormatting sqref="N14:T14">
    <cfRule type="expression" dxfId="324" priority="7">
      <formula>$N14&lt;&gt;""</formula>
    </cfRule>
  </conditionalFormatting>
  <conditionalFormatting sqref="E17:E21">
    <cfRule type="expression" dxfId="323" priority="6">
      <formula>$E17&lt;&gt;""</formula>
    </cfRule>
  </conditionalFormatting>
  <conditionalFormatting sqref="J17:J21">
    <cfRule type="expression" dxfId="322" priority="5">
      <formula>$J17&lt;&gt;""</formula>
    </cfRule>
  </conditionalFormatting>
  <conditionalFormatting sqref="R17:R21">
    <cfRule type="expression" dxfId="321" priority="4">
      <formula>$R17&lt;&gt;""</formula>
    </cfRule>
  </conditionalFormatting>
  <conditionalFormatting sqref="R8:T8">
    <cfRule type="expression" dxfId="320" priority="1">
      <formula>$R$8&lt;&gt;""</formula>
    </cfRule>
  </conditionalFormatting>
  <dataValidations count="1">
    <dataValidation type="date" allowBlank="1" showInputMessage="1" showErrorMessage="1" sqref="H8:I8 D8:E8" xr:uid="{1DEB0034-F256-4212-9C4E-8DA8F56A38CD}">
      <formula1>42005</formula1>
      <formula2>51136</formula2>
    </dataValidation>
  </dataValidations>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03577375-6A45-439E-9FEB-D72E15278978}">
          <x14:formula1>
            <xm:f>'0a. Country information'!$W$27:$W$36</xm:f>
          </x14:formula1>
          <xm:sqref>E11:I14</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45A149-63DC-41FC-AB8E-AC090B7995A0}">
  <sheetPr>
    <tabColor rgb="FFFFEAA3"/>
  </sheetPr>
  <dimension ref="A1:V43"/>
  <sheetViews>
    <sheetView showGridLines="0" topLeftCell="B22" zoomScale="115" zoomScaleNormal="115" workbookViewId="0">
      <selection activeCell="N38" sqref="N38:O38"/>
    </sheetView>
  </sheetViews>
  <sheetFormatPr defaultColWidth="4.5546875" defaultRowHeight="14.4" zeroHeight="1" x14ac:dyDescent="0.3"/>
  <cols>
    <col min="1" max="1" width="7" hidden="1" customWidth="1"/>
    <col min="2" max="2" width="1.6640625" customWidth="1"/>
    <col min="3" max="3" width="6.6640625" customWidth="1"/>
    <col min="4" max="8" width="8.88671875" customWidth="1"/>
    <col min="9" max="9" width="11" customWidth="1"/>
    <col min="10" max="10" width="11.33203125" customWidth="1"/>
    <col min="11" max="11" width="1.6640625" customWidth="1"/>
    <col min="12" max="12" width="5.33203125" customWidth="1"/>
    <col min="13" max="18" width="8.88671875" customWidth="1"/>
    <col min="19" max="19" width="1.6640625" customWidth="1"/>
    <col min="20" max="20" width="8.88671875" customWidth="1"/>
    <col min="21" max="21" width="11.33203125" customWidth="1"/>
  </cols>
  <sheetData>
    <row r="1" spans="2:22" ht="22.2" customHeight="1" x14ac:dyDescent="0.3">
      <c r="B1" s="294" t="s">
        <v>12590</v>
      </c>
      <c r="C1" s="294"/>
      <c r="D1" s="294"/>
      <c r="E1" s="294"/>
      <c r="F1" s="294"/>
      <c r="G1" s="294"/>
      <c r="H1" s="294"/>
      <c r="I1" s="294"/>
      <c r="J1" s="294"/>
      <c r="K1" s="294"/>
      <c r="L1" s="294"/>
      <c r="M1" s="294"/>
      <c r="N1" s="294"/>
      <c r="O1" s="294"/>
      <c r="P1" s="294"/>
      <c r="Q1" s="294"/>
      <c r="R1" s="294"/>
      <c r="S1" s="294"/>
      <c r="T1" s="294"/>
      <c r="U1" s="294"/>
      <c r="V1" s="294"/>
    </row>
    <row r="2" spans="2:22" ht="22.2" customHeight="1" x14ac:dyDescent="0.3">
      <c r="B2" s="294"/>
      <c r="C2" s="294"/>
      <c r="D2" s="294"/>
      <c r="E2" s="294"/>
      <c r="F2" s="294"/>
      <c r="G2" s="294"/>
      <c r="H2" s="294"/>
      <c r="I2" s="294"/>
      <c r="J2" s="294"/>
      <c r="K2" s="294"/>
      <c r="L2" s="294"/>
      <c r="M2" s="294"/>
      <c r="N2" s="294"/>
      <c r="O2" s="294"/>
      <c r="P2" s="294"/>
      <c r="Q2" s="294"/>
      <c r="R2" s="294"/>
      <c r="S2" s="294"/>
      <c r="T2" s="294"/>
      <c r="U2" s="294"/>
      <c r="V2" s="294"/>
    </row>
    <row r="3" spans="2:22" ht="10.199999999999999" customHeight="1" x14ac:dyDescent="0.3">
      <c r="B3" s="11"/>
      <c r="C3" s="11"/>
      <c r="D3" s="11"/>
      <c r="E3" s="11"/>
      <c r="F3" s="11"/>
      <c r="G3" s="11"/>
      <c r="H3" s="11"/>
      <c r="I3" s="11"/>
      <c r="J3" s="11"/>
      <c r="K3" s="11"/>
      <c r="L3" s="11"/>
      <c r="M3" s="11"/>
      <c r="N3" s="11"/>
      <c r="O3" s="11"/>
      <c r="P3" s="11"/>
      <c r="Q3" s="11"/>
      <c r="R3" s="11"/>
      <c r="S3" s="11"/>
      <c r="T3" s="11"/>
      <c r="U3" s="11"/>
      <c r="V3" s="11"/>
    </row>
    <row r="4" spans="2:22" ht="15" x14ac:dyDescent="0.3">
      <c r="B4" s="11"/>
      <c r="C4" s="405" t="s">
        <v>0</v>
      </c>
      <c r="D4" s="406"/>
      <c r="E4" s="406"/>
      <c r="F4" s="406"/>
      <c r="G4" s="406"/>
      <c r="H4" s="406"/>
      <c r="I4" s="406"/>
      <c r="J4" s="406"/>
      <c r="K4" s="406"/>
      <c r="L4" s="406"/>
      <c r="M4" s="406"/>
      <c r="N4" s="406"/>
      <c r="O4" s="406"/>
      <c r="P4" s="406"/>
      <c r="Q4" s="406"/>
      <c r="R4" s="406"/>
      <c r="S4" s="406"/>
      <c r="T4" s="406"/>
      <c r="U4" s="406"/>
      <c r="V4" s="12"/>
    </row>
    <row r="5" spans="2:22" ht="36.450000000000003" customHeight="1" x14ac:dyDescent="0.3">
      <c r="B5" s="11"/>
      <c r="C5" s="308" t="s">
        <v>12591</v>
      </c>
      <c r="D5" s="308"/>
      <c r="E5" s="308"/>
      <c r="F5" s="308"/>
      <c r="G5" s="308"/>
      <c r="H5" s="308"/>
      <c r="I5" s="308"/>
      <c r="J5" s="308"/>
      <c r="K5" s="308"/>
      <c r="L5" s="308"/>
      <c r="M5" s="308"/>
      <c r="N5" s="308"/>
      <c r="O5" s="308"/>
      <c r="P5" s="308"/>
      <c r="Q5" s="308"/>
      <c r="R5" s="308"/>
      <c r="S5" s="308"/>
      <c r="T5" s="308"/>
      <c r="U5" s="308"/>
      <c r="V5" s="12"/>
    </row>
    <row r="6" spans="2:22" ht="10.199999999999999" customHeight="1" x14ac:dyDescent="0.3">
      <c r="B6" s="12"/>
      <c r="C6" s="12"/>
      <c r="D6" s="12"/>
      <c r="E6" s="12"/>
      <c r="F6" s="12"/>
      <c r="G6" s="12"/>
      <c r="H6" s="12"/>
      <c r="I6" s="12"/>
      <c r="J6" s="12"/>
      <c r="K6" s="12"/>
      <c r="L6" s="12"/>
      <c r="M6" s="12"/>
      <c r="N6" s="12"/>
      <c r="O6" s="12"/>
      <c r="P6" s="12"/>
      <c r="Q6" s="12"/>
      <c r="R6" s="12"/>
      <c r="S6" s="12"/>
      <c r="T6" s="12"/>
      <c r="U6" s="12"/>
      <c r="V6" s="12"/>
    </row>
    <row r="7" spans="2:22" ht="22.2" customHeight="1" x14ac:dyDescent="0.3">
      <c r="B7" s="11"/>
      <c r="C7" s="309" t="s">
        <v>31</v>
      </c>
      <c r="D7" s="309"/>
      <c r="E7" s="309"/>
      <c r="F7" s="309"/>
      <c r="G7" s="309"/>
      <c r="H7" s="309"/>
      <c r="I7" s="309"/>
      <c r="J7" s="309"/>
      <c r="K7" s="309"/>
      <c r="L7" s="309"/>
      <c r="M7" s="309"/>
      <c r="N7" s="309"/>
      <c r="O7" s="309"/>
      <c r="P7" s="309"/>
      <c r="Q7" s="309"/>
      <c r="R7" s="309"/>
      <c r="S7" s="309"/>
      <c r="T7" s="309"/>
      <c r="U7" s="309"/>
      <c r="V7" s="11"/>
    </row>
    <row r="8" spans="2:22" ht="20.100000000000001" customHeight="1" x14ac:dyDescent="0.3">
      <c r="B8" s="13"/>
      <c r="C8" s="14">
        <v>2.0099999999999998</v>
      </c>
      <c r="D8" s="318" t="str">
        <f>CONCATENATE("What is the total population of this State/Province")</f>
        <v>What is the total population of this State/Province</v>
      </c>
      <c r="E8" s="318"/>
      <c r="F8" s="318"/>
      <c r="G8" s="318"/>
      <c r="H8" s="318"/>
      <c r="I8" s="318"/>
      <c r="J8" s="318"/>
      <c r="K8" s="318"/>
      <c r="L8" s="318"/>
      <c r="M8" s="318"/>
      <c r="N8" s="318"/>
      <c r="O8" s="318"/>
      <c r="P8" s="318"/>
      <c r="Q8" s="318"/>
      <c r="R8" s="319"/>
      <c r="S8" s="407"/>
      <c r="T8" s="408"/>
      <c r="U8" s="409"/>
      <c r="V8" s="15"/>
    </row>
    <row r="9" spans="2:22" ht="20.100000000000001" customHeight="1" x14ac:dyDescent="0.3">
      <c r="B9" s="13"/>
      <c r="C9" s="16">
        <v>2.02</v>
      </c>
      <c r="D9" s="318" t="str">
        <f>CONCATENATE("What was the routine measles first dose (MCV-1) coverage rate of this State/Province? (Provide latest information available. Record as e.g. 65% or 80%)")</f>
        <v>What was the routine measles first dose (MCV-1) coverage rate of this State/Province? (Provide latest information available. Record as e.g. 65% or 80%)</v>
      </c>
      <c r="E9" s="318"/>
      <c r="F9" s="318"/>
      <c r="G9" s="318"/>
      <c r="H9" s="318"/>
      <c r="I9" s="318"/>
      <c r="J9" s="318"/>
      <c r="K9" s="318"/>
      <c r="L9" s="318"/>
      <c r="M9" s="318"/>
      <c r="N9" s="318"/>
      <c r="O9" s="318"/>
      <c r="P9" s="318"/>
      <c r="Q9" s="318"/>
      <c r="R9" s="319"/>
      <c r="S9" s="410"/>
      <c r="T9" s="411"/>
      <c r="U9" s="412"/>
      <c r="V9" s="13"/>
    </row>
    <row r="10" spans="2:22" ht="20.100000000000001" customHeight="1" x14ac:dyDescent="0.3">
      <c r="B10" s="13"/>
      <c r="C10" s="16">
        <v>2.0299999999999998</v>
      </c>
      <c r="D10" s="413" t="str">
        <f>CONCATENATE("What was the routine pentavalent third dose (Penta-3) coverage rate of this State/Province? (Provide latest information available. Record as e.g. 65% or 80%)")</f>
        <v>What was the routine pentavalent third dose (Penta-3) coverage rate of this State/Province? (Provide latest information available. Record as e.g. 65% or 80%)</v>
      </c>
      <c r="E10" s="413"/>
      <c r="F10" s="413"/>
      <c r="G10" s="413"/>
      <c r="H10" s="413"/>
      <c r="I10" s="413"/>
      <c r="J10" s="413"/>
      <c r="K10" s="413"/>
      <c r="L10" s="413"/>
      <c r="M10" s="413"/>
      <c r="N10" s="413"/>
      <c r="O10" s="413"/>
      <c r="P10" s="413"/>
      <c r="Q10" s="413"/>
      <c r="R10" s="414"/>
      <c r="S10" s="410"/>
      <c r="T10" s="411"/>
      <c r="U10" s="412"/>
      <c r="V10" s="13"/>
    </row>
    <row r="11" spans="2:22" ht="10.199999999999999" customHeight="1" x14ac:dyDescent="0.3">
      <c r="B11" s="12"/>
      <c r="C11" s="12"/>
      <c r="D11" s="12"/>
      <c r="E11" s="12"/>
      <c r="F11" s="12"/>
      <c r="G11" s="12"/>
      <c r="H11" s="12"/>
      <c r="I11" s="12"/>
      <c r="J11" s="12"/>
      <c r="K11" s="12"/>
      <c r="L11" s="12"/>
      <c r="M11" s="12"/>
      <c r="N11" s="12"/>
      <c r="O11" s="12"/>
      <c r="P11" s="12"/>
      <c r="Q11" s="12"/>
      <c r="R11" s="12"/>
      <c r="S11" s="12"/>
      <c r="V11" s="12"/>
    </row>
    <row r="12" spans="2:22" ht="22.2" customHeight="1" x14ac:dyDescent="0.3">
      <c r="B12" s="11"/>
      <c r="C12" s="296" t="s">
        <v>32</v>
      </c>
      <c r="D12" s="296"/>
      <c r="E12" s="296"/>
      <c r="F12" s="296"/>
      <c r="G12" s="296"/>
      <c r="H12" s="296"/>
      <c r="I12" s="296"/>
      <c r="J12" s="296"/>
      <c r="K12" s="296"/>
      <c r="L12" s="296"/>
      <c r="M12" s="296"/>
      <c r="N12" s="404" t="s">
        <v>33</v>
      </c>
      <c r="O12" s="404"/>
      <c r="P12" s="404" t="s">
        <v>34</v>
      </c>
      <c r="Q12" s="404"/>
      <c r="R12" s="17" t="s">
        <v>35</v>
      </c>
      <c r="S12" s="11"/>
      <c r="T12" s="11"/>
      <c r="U12" s="11"/>
      <c r="V12" s="11"/>
    </row>
    <row r="13" spans="2:22" ht="20.100000000000001" customHeight="1" x14ac:dyDescent="0.3">
      <c r="B13" s="13"/>
      <c r="C13" s="14">
        <v>2.04</v>
      </c>
      <c r="D13" s="415" t="str">
        <f>CONCATENATE("Date of the first campaign activity (e.g. planning meeting) carried out by State/Province staff")</f>
        <v>Date of the first campaign activity (e.g. planning meeting) carried out by State/Province staff</v>
      </c>
      <c r="E13" s="318"/>
      <c r="F13" s="318"/>
      <c r="G13" s="318"/>
      <c r="H13" s="318"/>
      <c r="I13" s="318"/>
      <c r="J13" s="318"/>
      <c r="K13" s="318"/>
      <c r="L13" s="318"/>
      <c r="M13" s="318"/>
      <c r="N13" s="417"/>
      <c r="O13" s="419"/>
      <c r="P13" s="417"/>
      <c r="Q13" s="419"/>
      <c r="R13" s="18"/>
      <c r="T13" s="429" t="s">
        <v>36</v>
      </c>
      <c r="U13" s="429"/>
      <c r="V13" s="15"/>
    </row>
    <row r="14" spans="2:22" ht="20.100000000000001" customHeight="1" x14ac:dyDescent="0.3">
      <c r="B14" s="13"/>
      <c r="C14" s="14">
        <v>2.0499999999999998</v>
      </c>
      <c r="D14" s="318" t="str">
        <f>CONCATENATE("When did campaign immunization activities start at health facilities in this State/Province?")</f>
        <v>When did campaign immunization activities start at health facilities in this State/Province?</v>
      </c>
      <c r="E14" s="318"/>
      <c r="F14" s="318"/>
      <c r="G14" s="318"/>
      <c r="H14" s="318"/>
      <c r="I14" s="318"/>
      <c r="J14" s="318"/>
      <c r="K14" s="318"/>
      <c r="L14" s="318"/>
      <c r="M14" s="318"/>
      <c r="N14" s="417"/>
      <c r="O14" s="419"/>
      <c r="P14" s="417"/>
      <c r="Q14" s="419"/>
      <c r="R14" s="18"/>
      <c r="S14" s="13"/>
      <c r="T14" s="430"/>
      <c r="U14" s="430"/>
      <c r="V14" s="13"/>
    </row>
    <row r="15" spans="2:22" ht="20.100000000000001" customHeight="1" x14ac:dyDescent="0.3">
      <c r="B15" s="13"/>
      <c r="C15" s="14">
        <v>2.06</v>
      </c>
      <c r="D15" s="318" t="str">
        <f>CONCATENATE("When did campaign immunization activities end at health facilities in this State/Province?")</f>
        <v>When did campaign immunization activities end at health facilities in this State/Province?</v>
      </c>
      <c r="E15" s="318"/>
      <c r="F15" s="318"/>
      <c r="G15" s="318"/>
      <c r="H15" s="318"/>
      <c r="I15" s="318"/>
      <c r="J15" s="318"/>
      <c r="K15" s="318"/>
      <c r="L15" s="318"/>
      <c r="M15" s="318"/>
      <c r="N15" s="417"/>
      <c r="O15" s="419"/>
      <c r="P15" s="417"/>
      <c r="Q15" s="419"/>
      <c r="R15" s="18"/>
      <c r="S15" s="13"/>
      <c r="T15" s="420">
        <f>_xlfn.IFNA(IF((DATE(R15,VLOOKUP(P15,'0d. Support language'!D19:E30,2,FALSE),N15)-DATE(R14,VLOOKUP(P14,'0d. Support language'!D19:E30,2,FALSE),N14)+1)&lt;0,0,DATE(R15,VLOOKUP(P15,'0d. Support language'!D19:E30,2,FALSE),N15)-DATE(R14,VLOOKUP(P14,'0d. Support language'!D19:E30,2,FALSE),N14)+1),0)</f>
        <v>0</v>
      </c>
      <c r="U15" s="431" t="s">
        <v>37</v>
      </c>
      <c r="V15" s="13"/>
    </row>
    <row r="16" spans="2:22" ht="20.100000000000001" customHeight="1" x14ac:dyDescent="0.3">
      <c r="B16" s="13"/>
      <c r="C16" s="14">
        <v>2.0699999999999998</v>
      </c>
      <c r="D16" s="318" t="str">
        <f>CONCATENATE("Date of the last campaign activity (e.g. presentation of report) carried out by State/Province staff")</f>
        <v>Date of the last campaign activity (e.g. presentation of report) carried out by State/Province staff</v>
      </c>
      <c r="E16" s="318"/>
      <c r="F16" s="318"/>
      <c r="G16" s="318"/>
      <c r="H16" s="318"/>
      <c r="I16" s="318"/>
      <c r="J16" s="318"/>
      <c r="K16" s="318"/>
      <c r="L16" s="318"/>
      <c r="M16" s="318"/>
      <c r="N16" s="417"/>
      <c r="O16" s="419"/>
      <c r="P16" s="417"/>
      <c r="Q16" s="419"/>
      <c r="R16" s="18"/>
      <c r="T16" s="421"/>
      <c r="U16" s="432"/>
      <c r="V16" s="15"/>
    </row>
    <row r="17" spans="2:22" ht="10.199999999999999" customHeight="1" x14ac:dyDescent="0.3">
      <c r="B17" s="11"/>
      <c r="C17" s="11"/>
      <c r="D17" s="11"/>
      <c r="E17" s="11"/>
      <c r="F17" s="11"/>
      <c r="G17" s="11"/>
      <c r="H17" s="11"/>
      <c r="I17" s="11"/>
      <c r="J17" s="11"/>
      <c r="K17" s="11"/>
      <c r="L17" s="11"/>
      <c r="M17" s="11"/>
      <c r="N17" s="11"/>
      <c r="O17" s="11"/>
      <c r="P17" s="11"/>
      <c r="Q17" s="11"/>
      <c r="R17" s="11"/>
      <c r="S17" s="11"/>
      <c r="T17" s="11"/>
      <c r="U17" s="11"/>
      <c r="V17" s="11"/>
    </row>
    <row r="18" spans="2:22" ht="22.2" customHeight="1" x14ac:dyDescent="0.3">
      <c r="B18" s="11"/>
      <c r="C18" s="309" t="s">
        <v>12416</v>
      </c>
      <c r="D18" s="309"/>
      <c r="E18" s="309"/>
      <c r="F18" s="309"/>
      <c r="G18" s="309"/>
      <c r="H18" s="309"/>
      <c r="I18" s="309"/>
      <c r="J18" s="309"/>
      <c r="K18" s="309"/>
      <c r="L18" s="309"/>
      <c r="M18" s="309"/>
      <c r="N18" s="309"/>
      <c r="O18" s="309"/>
      <c r="P18" s="309"/>
      <c r="Q18" s="309"/>
      <c r="R18" s="309"/>
      <c r="S18" s="309"/>
      <c r="T18" s="309"/>
      <c r="U18" s="309"/>
      <c r="V18" s="11"/>
    </row>
    <row r="19" spans="2:22" ht="20.100000000000001" customHeight="1" x14ac:dyDescent="0.3">
      <c r="B19" s="11"/>
      <c r="C19" s="420">
        <v>2.08</v>
      </c>
      <c r="D19" s="422" t="str">
        <f>CONCATENATE("Which of the following delivery strategies were used by facilities in this State/Province for the campaign?")</f>
        <v>Which of the following delivery strategies were used by facilities in this State/Province for the campaign?</v>
      </c>
      <c r="E19" s="422"/>
      <c r="F19" s="422"/>
      <c r="G19" s="422"/>
      <c r="H19" s="422"/>
      <c r="I19" s="422"/>
      <c r="J19" s="423"/>
      <c r="K19" s="426" t="s">
        <v>467</v>
      </c>
      <c r="L19" s="427"/>
      <c r="M19" s="299" t="s">
        <v>38</v>
      </c>
      <c r="N19" s="299"/>
      <c r="O19" s="428"/>
      <c r="P19" s="18"/>
      <c r="Q19" s="19" t="s">
        <v>469</v>
      </c>
      <c r="R19" s="299" t="str">
        <f>IF('0a. Country information'!K21="",'0d. Support language'!A40,'0a. Country information'!K21)</f>
        <v>n.a.</v>
      </c>
      <c r="S19" s="299"/>
      <c r="T19" s="428"/>
      <c r="U19" s="18"/>
      <c r="V19" s="11"/>
    </row>
    <row r="20" spans="2:22" ht="20.100000000000001" customHeight="1" x14ac:dyDescent="0.3">
      <c r="B20" s="11"/>
      <c r="C20" s="421"/>
      <c r="D20" s="424"/>
      <c r="E20" s="424"/>
      <c r="F20" s="424"/>
      <c r="G20" s="424"/>
      <c r="H20" s="424"/>
      <c r="I20" s="424"/>
      <c r="J20" s="425"/>
      <c r="K20" s="426" t="s">
        <v>468</v>
      </c>
      <c r="L20" s="427"/>
      <c r="M20" s="299" t="str">
        <f>IF('0a. Country information'!K20="","",'0a. Country information'!K20)</f>
        <v>Temporary posts</v>
      </c>
      <c r="N20" s="299"/>
      <c r="O20" s="428"/>
      <c r="P20" s="18"/>
      <c r="Q20" s="19" t="s">
        <v>470</v>
      </c>
      <c r="R20" s="299" t="str">
        <f>IF('0a. Country information'!K22="",'0d. Support language'!A40,'0a. Country information'!K22)</f>
        <v>n.a.</v>
      </c>
      <c r="S20" s="299"/>
      <c r="T20" s="428"/>
      <c r="U20" s="18"/>
      <c r="V20" s="11"/>
    </row>
    <row r="21" spans="2:22" ht="20.100000000000001" customHeight="1" x14ac:dyDescent="0.3">
      <c r="B21" s="13"/>
      <c r="C21" s="20">
        <v>2.09</v>
      </c>
      <c r="D21" s="415" t="str">
        <f>CONCATENATE("Did any health facility in this State/Province conduct additional immunization activities after the campaign end date (mop up)?")</f>
        <v>Did any health facility in this State/Province conduct additional immunization activities after the campaign end date (mop up)?</v>
      </c>
      <c r="E21" s="415"/>
      <c r="F21" s="415"/>
      <c r="G21" s="415"/>
      <c r="H21" s="415"/>
      <c r="I21" s="415"/>
      <c r="J21" s="415"/>
      <c r="K21" s="415"/>
      <c r="L21" s="415"/>
      <c r="M21" s="415"/>
      <c r="N21" s="415"/>
      <c r="O21" s="415"/>
      <c r="P21" s="415"/>
      <c r="Q21" s="415"/>
      <c r="R21" s="416"/>
      <c r="S21" s="417"/>
      <c r="T21" s="418"/>
      <c r="U21" s="419"/>
      <c r="V21" s="13"/>
    </row>
    <row r="22" spans="2:22" ht="10.199999999999999" customHeight="1" x14ac:dyDescent="0.3">
      <c r="B22" s="11"/>
      <c r="C22" s="11"/>
      <c r="D22" s="11"/>
      <c r="E22" s="11"/>
      <c r="F22" s="11"/>
      <c r="G22" s="11"/>
      <c r="H22" s="11"/>
      <c r="I22" s="11"/>
      <c r="J22" s="11"/>
      <c r="K22" s="11"/>
      <c r="L22" s="11"/>
      <c r="M22" s="11"/>
      <c r="N22" s="11"/>
      <c r="O22" s="11"/>
      <c r="P22" s="11"/>
      <c r="Q22" s="11"/>
      <c r="R22" s="11"/>
      <c r="S22" s="11"/>
      <c r="T22" s="11"/>
      <c r="U22" s="11"/>
      <c r="V22" s="11"/>
    </row>
    <row r="23" spans="2:22" ht="22.2" customHeight="1" x14ac:dyDescent="0.3">
      <c r="B23" s="11"/>
      <c r="C23" s="296" t="s">
        <v>41</v>
      </c>
      <c r="D23" s="296"/>
      <c r="E23" s="296"/>
      <c r="F23" s="296"/>
      <c r="G23" s="296"/>
      <c r="H23" s="296"/>
      <c r="I23" s="296"/>
      <c r="J23" s="296"/>
      <c r="K23" s="296"/>
      <c r="L23" s="296"/>
      <c r="M23" s="296"/>
      <c r="N23" s="296"/>
      <c r="O23" s="296"/>
      <c r="P23" s="296"/>
      <c r="Q23" s="296"/>
      <c r="R23" s="296"/>
      <c r="S23" s="296"/>
      <c r="T23" s="296"/>
      <c r="U23" s="296"/>
      <c r="V23" s="11"/>
    </row>
    <row r="24" spans="2:22" x14ac:dyDescent="0.3">
      <c r="B24" s="11"/>
      <c r="C24" s="21"/>
      <c r="D24" s="439">
        <v>2.1</v>
      </c>
      <c r="E24" s="440"/>
      <c r="F24" s="440"/>
      <c r="G24" s="440"/>
      <c r="H24" s="440"/>
      <c r="I24" s="440"/>
      <c r="J24" s="440"/>
      <c r="K24" s="441"/>
      <c r="L24" s="439">
        <v>2.11</v>
      </c>
      <c r="M24" s="440"/>
      <c r="N24" s="440"/>
      <c r="O24" s="440"/>
      <c r="P24" s="440"/>
      <c r="Q24" s="440"/>
      <c r="R24" s="440"/>
      <c r="S24" s="440"/>
      <c r="T24" s="440"/>
      <c r="U24" s="441"/>
      <c r="V24" s="11"/>
    </row>
    <row r="25" spans="2:22" x14ac:dyDescent="0.3">
      <c r="B25" s="11"/>
      <c r="C25" s="22"/>
      <c r="D25" s="322" t="str">
        <f>CONCATENATE("List all interventions delivered in this State/Province as part of the campaign")</f>
        <v>List all interventions delivered in this State/Province as part of the campaign</v>
      </c>
      <c r="E25" s="339"/>
      <c r="F25" s="339"/>
      <c r="G25" s="339"/>
      <c r="H25" s="339"/>
      <c r="I25" s="339"/>
      <c r="J25" s="339"/>
      <c r="K25" s="312"/>
      <c r="L25" s="322" t="s">
        <v>42</v>
      </c>
      <c r="M25" s="339"/>
      <c r="N25" s="339"/>
      <c r="O25" s="339"/>
      <c r="P25" s="339"/>
      <c r="Q25" s="339"/>
      <c r="R25" s="339"/>
      <c r="S25" s="339"/>
      <c r="T25" s="339"/>
      <c r="U25" s="312"/>
      <c r="V25" s="11"/>
    </row>
    <row r="26" spans="2:22" ht="20.100000000000001" customHeight="1" x14ac:dyDescent="0.3">
      <c r="B26" s="13"/>
      <c r="C26" s="23" t="s">
        <v>43</v>
      </c>
      <c r="D26" s="442" t="s">
        <v>44</v>
      </c>
      <c r="E26" s="442"/>
      <c r="F26" s="442"/>
      <c r="G26" s="442"/>
      <c r="H26" s="442"/>
      <c r="I26" s="442"/>
      <c r="J26" s="442"/>
      <c r="K26" s="442"/>
      <c r="L26" s="407"/>
      <c r="M26" s="408"/>
      <c r="N26" s="408"/>
      <c r="O26" s="408"/>
      <c r="P26" s="408"/>
      <c r="Q26" s="408"/>
      <c r="R26" s="408"/>
      <c r="S26" s="408"/>
      <c r="T26" s="408"/>
      <c r="U26" s="409"/>
      <c r="V26" s="11"/>
    </row>
    <row r="27" spans="2:22" ht="20.100000000000001" customHeight="1" x14ac:dyDescent="0.3">
      <c r="B27" s="13"/>
      <c r="C27" s="24" t="s">
        <v>45</v>
      </c>
      <c r="D27" s="443" t="s">
        <v>474</v>
      </c>
      <c r="E27" s="443"/>
      <c r="F27" s="443"/>
      <c r="G27" s="443"/>
      <c r="H27" s="443"/>
      <c r="I27" s="443"/>
      <c r="J27" s="443"/>
      <c r="K27" s="443"/>
      <c r="L27" s="444"/>
      <c r="M27" s="445"/>
      <c r="N27" s="445"/>
      <c r="O27" s="445"/>
      <c r="P27" s="445"/>
      <c r="Q27" s="445"/>
      <c r="R27" s="445"/>
      <c r="S27" s="445"/>
      <c r="T27" s="445"/>
      <c r="U27" s="446"/>
      <c r="V27" s="11"/>
    </row>
    <row r="28" spans="2:22" ht="20.100000000000001" customHeight="1" x14ac:dyDescent="0.3">
      <c r="B28" s="13"/>
      <c r="C28" s="24" t="s">
        <v>46</v>
      </c>
      <c r="D28" s="443"/>
      <c r="E28" s="443"/>
      <c r="F28" s="443"/>
      <c r="G28" s="443"/>
      <c r="H28" s="443"/>
      <c r="I28" s="443"/>
      <c r="J28" s="443"/>
      <c r="K28" s="443"/>
      <c r="L28" s="444"/>
      <c r="M28" s="445"/>
      <c r="N28" s="445"/>
      <c r="O28" s="445"/>
      <c r="P28" s="445"/>
      <c r="Q28" s="445"/>
      <c r="R28" s="445"/>
      <c r="S28" s="445"/>
      <c r="T28" s="445"/>
      <c r="U28" s="446"/>
      <c r="V28" s="11"/>
    </row>
    <row r="29" spans="2:22" ht="20.100000000000001" customHeight="1" x14ac:dyDescent="0.3">
      <c r="B29" s="13"/>
      <c r="C29" s="24" t="s">
        <v>47</v>
      </c>
      <c r="D29" s="443"/>
      <c r="E29" s="443"/>
      <c r="F29" s="443"/>
      <c r="G29" s="443"/>
      <c r="H29" s="443"/>
      <c r="I29" s="443"/>
      <c r="J29" s="443"/>
      <c r="K29" s="443"/>
      <c r="L29" s="444"/>
      <c r="M29" s="445"/>
      <c r="N29" s="445"/>
      <c r="O29" s="445"/>
      <c r="P29" s="445"/>
      <c r="Q29" s="445"/>
      <c r="R29" s="445"/>
      <c r="S29" s="445"/>
      <c r="T29" s="445"/>
      <c r="U29" s="446"/>
      <c r="V29" s="11"/>
    </row>
    <row r="30" spans="2:22" ht="20.100000000000001" customHeight="1" x14ac:dyDescent="0.3">
      <c r="B30" s="25"/>
      <c r="C30" s="24" t="s">
        <v>48</v>
      </c>
      <c r="D30" s="443"/>
      <c r="E30" s="443"/>
      <c r="F30" s="443"/>
      <c r="G30" s="443"/>
      <c r="H30" s="443"/>
      <c r="I30" s="443"/>
      <c r="J30" s="443"/>
      <c r="K30" s="443"/>
      <c r="L30" s="444"/>
      <c r="M30" s="445"/>
      <c r="N30" s="445"/>
      <c r="O30" s="445"/>
      <c r="P30" s="445"/>
      <c r="Q30" s="445"/>
      <c r="R30" s="445"/>
      <c r="S30" s="445"/>
      <c r="T30" s="445"/>
      <c r="U30" s="446"/>
      <c r="V30" s="11"/>
    </row>
    <row r="31" spans="2:22" ht="19.5" customHeight="1" x14ac:dyDescent="0.3">
      <c r="B31" s="26"/>
      <c r="C31" s="11"/>
      <c r="D31" s="11"/>
      <c r="E31" s="11"/>
      <c r="F31" s="11"/>
      <c r="G31" s="11"/>
      <c r="H31" s="11"/>
      <c r="I31" s="11"/>
      <c r="J31" s="11"/>
      <c r="K31" s="11"/>
      <c r="L31" s="11"/>
      <c r="M31" s="11"/>
      <c r="N31" s="11"/>
      <c r="O31" s="11"/>
      <c r="P31" s="11"/>
      <c r="Q31" s="11"/>
      <c r="R31" s="11"/>
      <c r="S31" s="11"/>
      <c r="T31" s="11"/>
      <c r="U31" s="11"/>
      <c r="V31" s="11"/>
    </row>
    <row r="32" spans="2:22" ht="19.5" customHeight="1" x14ac:dyDescent="0.3">
      <c r="B32" s="26"/>
      <c r="C32" s="296" t="s">
        <v>11889</v>
      </c>
      <c r="D32" s="296"/>
      <c r="E32" s="296"/>
      <c r="F32" s="296"/>
      <c r="G32" s="296"/>
      <c r="H32" s="296"/>
      <c r="I32" s="296"/>
      <c r="J32" s="296"/>
      <c r="K32" s="296"/>
      <c r="L32" s="296"/>
      <c r="M32" s="296"/>
      <c r="N32" s="296"/>
      <c r="O32" s="296"/>
      <c r="P32" s="296"/>
      <c r="Q32" s="296"/>
      <c r="R32" s="296"/>
      <c r="S32" s="296"/>
      <c r="T32" s="296"/>
      <c r="U32" s="296"/>
      <c r="V32" s="11"/>
    </row>
    <row r="33" spans="2:22" ht="19.5" customHeight="1" x14ac:dyDescent="0.3">
      <c r="B33" s="26"/>
      <c r="C33" s="21"/>
      <c r="D33" s="439">
        <v>2.12</v>
      </c>
      <c r="E33" s="440"/>
      <c r="F33" s="440"/>
      <c r="G33" s="440"/>
      <c r="H33" s="440"/>
      <c r="I33" s="205">
        <v>2.13</v>
      </c>
      <c r="J33" s="447">
        <v>2.14</v>
      </c>
      <c r="K33" s="448"/>
      <c r="L33" s="11"/>
      <c r="M33" s="206" t="s">
        <v>11890</v>
      </c>
      <c r="N33" s="449" t="s">
        <v>11891</v>
      </c>
      <c r="O33" s="450"/>
      <c r="P33" s="451" t="s">
        <v>11892</v>
      </c>
      <c r="Q33" s="451"/>
      <c r="R33" s="206" t="s">
        <v>11893</v>
      </c>
      <c r="S33" s="451" t="s">
        <v>11894</v>
      </c>
      <c r="T33" s="451"/>
      <c r="U33" s="451"/>
      <c r="V33" s="11"/>
    </row>
    <row r="34" spans="2:22" ht="66" x14ac:dyDescent="0.3">
      <c r="B34" s="26"/>
      <c r="C34" s="207"/>
      <c r="D34" s="343" t="s">
        <v>12592</v>
      </c>
      <c r="E34" s="452"/>
      <c r="F34" s="452"/>
      <c r="G34" s="452"/>
      <c r="H34" s="452"/>
      <c r="I34" s="204" t="s">
        <v>12642</v>
      </c>
      <c r="J34" s="343" t="s">
        <v>12643</v>
      </c>
      <c r="K34" s="453"/>
      <c r="L34" s="11"/>
      <c r="M34" s="208" t="str">
        <f>M19</f>
        <v>Facility-based</v>
      </c>
      <c r="N34" s="454" t="str">
        <f>M20</f>
        <v>Temporary posts</v>
      </c>
      <c r="O34" s="455"/>
      <c r="P34" s="456" t="str">
        <f>R19</f>
        <v>n.a.</v>
      </c>
      <c r="Q34" s="456"/>
      <c r="R34" s="209" t="str">
        <f>R20</f>
        <v>n.a.</v>
      </c>
      <c r="S34" s="456" t="s">
        <v>505</v>
      </c>
      <c r="T34" s="456"/>
      <c r="U34" s="456"/>
      <c r="V34" s="11"/>
    </row>
    <row r="35" spans="2:22" ht="19.5" customHeight="1" x14ac:dyDescent="0.3">
      <c r="B35" s="26"/>
      <c r="C35" s="24" t="s">
        <v>43</v>
      </c>
      <c r="D35" s="457" t="str">
        <f>D26</f>
        <v>Yellow Fever (Injectable, 10 doses/vial)</v>
      </c>
      <c r="E35" s="457"/>
      <c r="F35" s="457"/>
      <c r="G35" s="457"/>
      <c r="H35" s="457"/>
      <c r="I35" s="210"/>
      <c r="J35" s="458"/>
      <c r="K35" s="458"/>
      <c r="L35" s="211"/>
      <c r="M35" s="203"/>
      <c r="N35" s="459"/>
      <c r="O35" s="459"/>
      <c r="P35" s="459"/>
      <c r="Q35" s="459"/>
      <c r="R35" s="212"/>
      <c r="S35" s="459"/>
      <c r="T35" s="459"/>
      <c r="U35" s="459"/>
      <c r="V35" s="11"/>
    </row>
    <row r="36" spans="2:22" ht="19.5" customHeight="1" x14ac:dyDescent="0.3">
      <c r="B36" s="26"/>
      <c r="C36" s="23" t="s">
        <v>45</v>
      </c>
      <c r="D36" s="460" t="str">
        <f t="shared" ref="D36:D39" si="0">D27</f>
        <v>Meningitis A (Injectable, 10 doses/vial)</v>
      </c>
      <c r="E36" s="460"/>
      <c r="F36" s="460"/>
      <c r="G36" s="460"/>
      <c r="H36" s="460"/>
      <c r="I36" s="213"/>
      <c r="J36" s="461"/>
      <c r="K36" s="461"/>
      <c r="L36" s="13"/>
      <c r="M36" s="214"/>
      <c r="N36" s="462"/>
      <c r="O36" s="462"/>
      <c r="P36" s="462"/>
      <c r="Q36" s="462"/>
      <c r="R36" s="215"/>
      <c r="S36" s="462"/>
      <c r="T36" s="462"/>
      <c r="U36" s="462"/>
      <c r="V36" s="11"/>
    </row>
    <row r="37" spans="2:22" ht="19.5" customHeight="1" x14ac:dyDescent="0.3">
      <c r="B37" s="26"/>
      <c r="C37" s="24" t="s">
        <v>46</v>
      </c>
      <c r="D37" s="457">
        <f t="shared" si="0"/>
        <v>0</v>
      </c>
      <c r="E37" s="457"/>
      <c r="F37" s="457"/>
      <c r="G37" s="457"/>
      <c r="H37" s="457"/>
      <c r="I37" s="210"/>
      <c r="J37" s="458"/>
      <c r="K37" s="458"/>
      <c r="L37" s="13"/>
      <c r="M37" s="203"/>
      <c r="N37" s="459"/>
      <c r="O37" s="459"/>
      <c r="P37" s="459"/>
      <c r="Q37" s="459"/>
      <c r="R37" s="212"/>
      <c r="S37" s="459"/>
      <c r="T37" s="459"/>
      <c r="U37" s="459"/>
      <c r="V37" s="11"/>
    </row>
    <row r="38" spans="2:22" ht="19.5" customHeight="1" x14ac:dyDescent="0.3">
      <c r="B38" s="26"/>
      <c r="C38" s="24" t="s">
        <v>47</v>
      </c>
      <c r="D38" s="457">
        <f t="shared" si="0"/>
        <v>0</v>
      </c>
      <c r="E38" s="457"/>
      <c r="F38" s="457"/>
      <c r="G38" s="457"/>
      <c r="H38" s="457"/>
      <c r="I38" s="210"/>
      <c r="J38" s="458"/>
      <c r="K38" s="458"/>
      <c r="L38" s="13"/>
      <c r="M38" s="203"/>
      <c r="N38" s="459"/>
      <c r="O38" s="459"/>
      <c r="P38" s="459"/>
      <c r="Q38" s="459"/>
      <c r="R38" s="212"/>
      <c r="S38" s="459"/>
      <c r="T38" s="459"/>
      <c r="U38" s="459"/>
      <c r="V38" s="11"/>
    </row>
    <row r="39" spans="2:22" ht="19.5" customHeight="1" x14ac:dyDescent="0.3">
      <c r="B39" s="26"/>
      <c r="C39" s="24" t="s">
        <v>48</v>
      </c>
      <c r="D39" s="457">
        <f t="shared" si="0"/>
        <v>0</v>
      </c>
      <c r="E39" s="457"/>
      <c r="F39" s="457"/>
      <c r="G39" s="457"/>
      <c r="H39" s="457"/>
      <c r="I39" s="210"/>
      <c r="J39" s="458"/>
      <c r="K39" s="458"/>
      <c r="L39" s="13"/>
      <c r="M39" s="203"/>
      <c r="N39" s="459"/>
      <c r="O39" s="459"/>
      <c r="P39" s="459"/>
      <c r="Q39" s="459"/>
      <c r="R39" s="212"/>
      <c r="S39" s="459"/>
      <c r="T39" s="459"/>
      <c r="U39" s="459"/>
      <c r="V39" s="11"/>
    </row>
    <row r="40" spans="2:22" ht="10.199999999999999" customHeight="1" x14ac:dyDescent="0.3">
      <c r="B40" s="26"/>
      <c r="C40" s="11"/>
      <c r="D40" s="11"/>
      <c r="E40" s="11"/>
      <c r="F40" s="11"/>
      <c r="G40" s="11"/>
      <c r="H40" s="11"/>
      <c r="I40" s="11"/>
      <c r="J40" s="11"/>
      <c r="K40" s="11"/>
      <c r="L40" s="11"/>
      <c r="M40" s="11"/>
      <c r="N40" s="11"/>
      <c r="O40" s="11"/>
      <c r="P40" s="11"/>
      <c r="Q40" s="11"/>
      <c r="R40" s="11"/>
      <c r="S40" s="11"/>
      <c r="T40" s="11"/>
      <c r="U40" s="11"/>
      <c r="V40" s="11"/>
    </row>
    <row r="41" spans="2:22" ht="22.2" customHeight="1" x14ac:dyDescent="0.3">
      <c r="B41" s="11"/>
      <c r="C41" s="309" t="s">
        <v>30</v>
      </c>
      <c r="D41" s="309"/>
      <c r="E41" s="309"/>
      <c r="F41" s="309"/>
      <c r="G41" s="309"/>
      <c r="H41" s="309"/>
      <c r="I41" s="309"/>
      <c r="J41" s="309"/>
      <c r="K41" s="309"/>
      <c r="L41" s="309"/>
      <c r="M41" s="309"/>
      <c r="N41" s="309"/>
      <c r="O41" s="309"/>
      <c r="P41" s="309"/>
      <c r="Q41" s="309"/>
      <c r="R41" s="309"/>
      <c r="S41" s="309"/>
      <c r="T41" s="309"/>
      <c r="U41" s="309"/>
      <c r="V41" s="11"/>
    </row>
    <row r="42" spans="2:22" ht="63.45" customHeight="1" x14ac:dyDescent="0.3">
      <c r="B42" s="11"/>
      <c r="C42" s="433"/>
      <c r="D42" s="434"/>
      <c r="E42" s="434"/>
      <c r="F42" s="434"/>
      <c r="G42" s="434"/>
      <c r="H42" s="434"/>
      <c r="I42" s="434"/>
      <c r="J42" s="434"/>
      <c r="K42" s="434"/>
      <c r="L42" s="434"/>
      <c r="M42" s="434"/>
      <c r="N42" s="434"/>
      <c r="O42" s="434"/>
      <c r="P42" s="434"/>
      <c r="Q42" s="434"/>
      <c r="R42" s="434"/>
      <c r="S42" s="434"/>
      <c r="T42" s="434"/>
      <c r="U42" s="435"/>
      <c r="V42" s="11"/>
    </row>
    <row r="43" spans="2:22" x14ac:dyDescent="0.3">
      <c r="B43" s="11"/>
      <c r="C43" s="436"/>
      <c r="D43" s="437"/>
      <c r="E43" s="437"/>
      <c r="F43" s="437"/>
      <c r="G43" s="437"/>
      <c r="H43" s="437"/>
      <c r="I43" s="437"/>
      <c r="J43" s="437"/>
      <c r="K43" s="437"/>
      <c r="L43" s="437"/>
      <c r="M43" s="437"/>
      <c r="N43" s="437"/>
      <c r="O43" s="437"/>
      <c r="P43" s="437"/>
      <c r="Q43" s="437"/>
      <c r="R43" s="437"/>
      <c r="S43" s="437"/>
      <c r="T43" s="437"/>
      <c r="U43" s="438"/>
    </row>
  </sheetData>
  <mergeCells count="92">
    <mergeCell ref="D39:H39"/>
    <mergeCell ref="J39:K39"/>
    <mergeCell ref="N39:O39"/>
    <mergeCell ref="P39:Q39"/>
    <mergeCell ref="S39:U39"/>
    <mergeCell ref="D38:H38"/>
    <mergeCell ref="J38:K38"/>
    <mergeCell ref="N38:O38"/>
    <mergeCell ref="P38:Q38"/>
    <mergeCell ref="S38:U38"/>
    <mergeCell ref="D37:H37"/>
    <mergeCell ref="J37:K37"/>
    <mergeCell ref="N37:O37"/>
    <mergeCell ref="P37:Q37"/>
    <mergeCell ref="S37:U37"/>
    <mergeCell ref="D36:H36"/>
    <mergeCell ref="J36:K36"/>
    <mergeCell ref="N36:O36"/>
    <mergeCell ref="P36:Q36"/>
    <mergeCell ref="S36:U36"/>
    <mergeCell ref="D35:H35"/>
    <mergeCell ref="J35:K35"/>
    <mergeCell ref="N35:O35"/>
    <mergeCell ref="P35:Q35"/>
    <mergeCell ref="S35:U35"/>
    <mergeCell ref="D34:H34"/>
    <mergeCell ref="J34:K34"/>
    <mergeCell ref="N34:O34"/>
    <mergeCell ref="P34:Q34"/>
    <mergeCell ref="S34:U34"/>
    <mergeCell ref="C32:U32"/>
    <mergeCell ref="D33:H33"/>
    <mergeCell ref="J33:K33"/>
    <mergeCell ref="N33:O33"/>
    <mergeCell ref="P33:Q33"/>
    <mergeCell ref="S33:U33"/>
    <mergeCell ref="C41:U41"/>
    <mergeCell ref="C42:U43"/>
    <mergeCell ref="D24:K24"/>
    <mergeCell ref="L24:U24"/>
    <mergeCell ref="D25:K25"/>
    <mergeCell ref="L25:U25"/>
    <mergeCell ref="D26:K26"/>
    <mergeCell ref="L26:U26"/>
    <mergeCell ref="D29:K29"/>
    <mergeCell ref="L29:U29"/>
    <mergeCell ref="D30:K30"/>
    <mergeCell ref="L30:U30"/>
    <mergeCell ref="D27:K27"/>
    <mergeCell ref="L27:U27"/>
    <mergeCell ref="D28:K28"/>
    <mergeCell ref="L28:U28"/>
    <mergeCell ref="T13:U14"/>
    <mergeCell ref="D14:M14"/>
    <mergeCell ref="N14:O14"/>
    <mergeCell ref="P14:Q14"/>
    <mergeCell ref="D15:M15"/>
    <mergeCell ref="N15:O15"/>
    <mergeCell ref="P15:Q15"/>
    <mergeCell ref="U15:U16"/>
    <mergeCell ref="D16:M16"/>
    <mergeCell ref="N16:O16"/>
    <mergeCell ref="D13:M13"/>
    <mergeCell ref="N13:O13"/>
    <mergeCell ref="P13:Q13"/>
    <mergeCell ref="D21:R21"/>
    <mergeCell ref="S21:U21"/>
    <mergeCell ref="C23:U23"/>
    <mergeCell ref="C18:U18"/>
    <mergeCell ref="T15:T16"/>
    <mergeCell ref="P16:Q16"/>
    <mergeCell ref="C19:C20"/>
    <mergeCell ref="D19:J20"/>
    <mergeCell ref="K19:L19"/>
    <mergeCell ref="M19:O19"/>
    <mergeCell ref="R19:T19"/>
    <mergeCell ref="K20:L20"/>
    <mergeCell ref="M20:O20"/>
    <mergeCell ref="R20:T20"/>
    <mergeCell ref="C12:M12"/>
    <mergeCell ref="N12:O12"/>
    <mergeCell ref="P12:Q12"/>
    <mergeCell ref="B1:V2"/>
    <mergeCell ref="C4:U4"/>
    <mergeCell ref="C5:U5"/>
    <mergeCell ref="C7:U7"/>
    <mergeCell ref="D8:R8"/>
    <mergeCell ref="S8:U8"/>
    <mergeCell ref="D9:R9"/>
    <mergeCell ref="S9:U9"/>
    <mergeCell ref="D10:R10"/>
    <mergeCell ref="S10:U10"/>
  </mergeCells>
  <conditionalFormatting sqref="P19:P20 U19:U20 S8:U10">
    <cfRule type="expression" dxfId="319" priority="47">
      <formula>P8&lt;&gt;""</formula>
    </cfRule>
  </conditionalFormatting>
  <conditionalFormatting sqref="D26:D30">
    <cfRule type="expression" dxfId="318" priority="46">
      <formula>D26&lt;&gt;""</formula>
    </cfRule>
  </conditionalFormatting>
  <conditionalFormatting sqref="L26">
    <cfRule type="expression" dxfId="317" priority="45">
      <formula>L26&lt;&gt;""</formula>
    </cfRule>
  </conditionalFormatting>
  <conditionalFormatting sqref="L27:U30">
    <cfRule type="expression" dxfId="316" priority="44">
      <formula>D27&lt;&gt;""</formula>
    </cfRule>
  </conditionalFormatting>
  <conditionalFormatting sqref="D26:U30">
    <cfRule type="expression" dxfId="315" priority="43">
      <formula>D26&lt;&gt;""</formula>
    </cfRule>
  </conditionalFormatting>
  <conditionalFormatting sqref="N13:R16">
    <cfRule type="expression" dxfId="314" priority="48">
      <formula>N13&lt;&gt;""</formula>
    </cfRule>
  </conditionalFormatting>
  <conditionalFormatting sqref="N16">
    <cfRule type="expression" dxfId="313" priority="42">
      <formula>N16&lt;&gt;""</formula>
    </cfRule>
  </conditionalFormatting>
  <conditionalFormatting sqref="C26:C30">
    <cfRule type="expression" dxfId="312" priority="49">
      <formula>IF($M$20="",TRUE,FALSE)</formula>
    </cfRule>
  </conditionalFormatting>
  <conditionalFormatting sqref="S21:U21">
    <cfRule type="expression" dxfId="311" priority="41">
      <formula>$S$21&lt;&gt;""</formula>
    </cfRule>
  </conditionalFormatting>
  <conditionalFormatting sqref="I35:K37 M35:U37">
    <cfRule type="expression" dxfId="310" priority="3">
      <formula>I35&lt;&gt;""</formula>
    </cfRule>
  </conditionalFormatting>
  <conditionalFormatting sqref="M33:M37">
    <cfRule type="expression" dxfId="309" priority="32">
      <formula>OR($M$23="n.a.",$P$23="No")</formula>
    </cfRule>
  </conditionalFormatting>
  <conditionalFormatting sqref="N33:O37">
    <cfRule type="expression" dxfId="308" priority="28">
      <formula>OR($M$24="n.a.",$P$24="No")</formula>
    </cfRule>
  </conditionalFormatting>
  <conditionalFormatting sqref="P33:Q37">
    <cfRule type="expression" dxfId="307" priority="27">
      <formula>OR($R$23="n.a.",$U$23="No")</formula>
    </cfRule>
  </conditionalFormatting>
  <conditionalFormatting sqref="R33:R37">
    <cfRule type="expression" dxfId="306" priority="26">
      <formula>OR($R$24="n.a.",$U$24="No")</formula>
    </cfRule>
  </conditionalFormatting>
  <conditionalFormatting sqref="J33:K39 S33:U39">
    <cfRule type="expression" dxfId="305" priority="31">
      <formula>$T$15="No"</formula>
    </cfRule>
  </conditionalFormatting>
  <conditionalFormatting sqref="I35:I37 P35:Q37">
    <cfRule type="expression" dxfId="304" priority="34">
      <formula>AND($I35&lt;&gt;SUM($M35:$R35),$I35,"",$P35&lt;&gt;"")</formula>
    </cfRule>
  </conditionalFormatting>
  <conditionalFormatting sqref="I35:I37 N35:O37">
    <cfRule type="expression" dxfId="303" priority="33">
      <formula>AND($I35&lt;&gt;SUM($M35:$R35),$I35,"",$N35&lt;&gt;"")</formula>
    </cfRule>
  </conditionalFormatting>
  <conditionalFormatting sqref="I35:I37 R35:R37">
    <cfRule type="expression" dxfId="302" priority="35">
      <formula>AND($I35&lt;&gt;SUM($M35:$R35),$I35,"",$R35&lt;&gt;"")</formula>
    </cfRule>
  </conditionalFormatting>
  <conditionalFormatting sqref="I35:K39 S35:U39">
    <cfRule type="expression" dxfId="301" priority="2">
      <formula>AND($J35&lt;&gt;SUM($I35,$S35),$J35&lt;&gt;"",$S35&lt;&gt;"")</formula>
    </cfRule>
  </conditionalFormatting>
  <conditionalFormatting sqref="C37:U37">
    <cfRule type="expression" dxfId="300" priority="24">
      <formula>$D$28=0</formula>
    </cfRule>
  </conditionalFormatting>
  <conditionalFormatting sqref="C36:U36">
    <cfRule type="expression" dxfId="299" priority="30">
      <formula>$D$27=0</formula>
    </cfRule>
  </conditionalFormatting>
  <conditionalFormatting sqref="I38:K39 M38:U39">
    <cfRule type="expression" dxfId="298" priority="5">
      <formula>I38&lt;&gt;""</formula>
    </cfRule>
  </conditionalFormatting>
  <conditionalFormatting sqref="M38:M39">
    <cfRule type="expression" dxfId="297" priority="11">
      <formula>OR($M$23="n.a.",$P$23="No")</formula>
    </cfRule>
  </conditionalFormatting>
  <conditionalFormatting sqref="N38:O39">
    <cfRule type="expression" dxfId="296" priority="10">
      <formula>OR($M$24="n.a.",$P$24="No")</formula>
    </cfRule>
  </conditionalFormatting>
  <conditionalFormatting sqref="P38:Q39">
    <cfRule type="expression" dxfId="295" priority="9">
      <formula>OR($R$23="n.a.",$U$23="No")</formula>
    </cfRule>
  </conditionalFormatting>
  <conditionalFormatting sqref="R38:R39">
    <cfRule type="expression" dxfId="294" priority="8">
      <formula>OR($R$24="n.a.",$U$24="No")</formula>
    </cfRule>
  </conditionalFormatting>
  <conditionalFormatting sqref="S38:U39 J38:K39">
    <cfRule type="expression" dxfId="293" priority="7">
      <formula>$S$25="No"</formula>
    </cfRule>
  </conditionalFormatting>
  <conditionalFormatting sqref="I38:I39 M38:M39">
    <cfRule type="expression" dxfId="292" priority="13">
      <formula>AND($I38&lt;&gt;SUM($M38:$R38),$I38,"",$M38&lt;&gt;"")</formula>
    </cfRule>
  </conditionalFormatting>
  <conditionalFormatting sqref="I38:I39 P38:Q39">
    <cfRule type="expression" dxfId="291" priority="15">
      <formula>AND($I38&lt;&gt;SUM($M38:$R38),$I38,"",$P38&lt;&gt;"")</formula>
    </cfRule>
  </conditionalFormatting>
  <conditionalFormatting sqref="I38:I39 N38:O39">
    <cfRule type="expression" dxfId="290" priority="14">
      <formula>AND($I38&lt;&gt;SUM($M38:$R38),$I38,"",$N38&lt;&gt;"")</formula>
    </cfRule>
  </conditionalFormatting>
  <conditionalFormatting sqref="I38:I39 R38:R39">
    <cfRule type="expression" dxfId="289" priority="16">
      <formula>AND($I38&lt;&gt;SUM($M38:$R38),$I38,"",$R38&lt;&gt;"")</formula>
    </cfRule>
  </conditionalFormatting>
  <conditionalFormatting sqref="I38:K39 S38:U39">
    <cfRule type="expression" dxfId="288" priority="12">
      <formula>AND($J38&lt;&gt;SUM($I38,$S38),$J38&lt;&gt;"",$S38&lt;&gt;"")</formula>
    </cfRule>
  </conditionalFormatting>
  <conditionalFormatting sqref="C38:U38">
    <cfRule type="expression" dxfId="287" priority="6">
      <formula>$D$29=0</formula>
    </cfRule>
  </conditionalFormatting>
  <conditionalFormatting sqref="C39:U39">
    <cfRule type="expression" dxfId="286" priority="4">
      <formula>$D$30=0</formula>
    </cfRule>
  </conditionalFormatting>
  <conditionalFormatting sqref="S35:U39">
    <cfRule type="expression" dxfId="285" priority="25">
      <formula>AND($J35&lt;&gt;"")</formula>
    </cfRule>
  </conditionalFormatting>
  <conditionalFormatting sqref="J35:K39">
    <cfRule type="expression" dxfId="284" priority="23">
      <formula>$I35&lt;&gt;""</formula>
    </cfRule>
  </conditionalFormatting>
  <conditionalFormatting sqref="M35:O39">
    <cfRule type="expression" dxfId="283" priority="29">
      <formula>OR($I35&lt;&gt;"", $J35&lt;&gt;"")</formula>
    </cfRule>
  </conditionalFormatting>
  <dataValidations count="5">
    <dataValidation type="decimal" allowBlank="1" showInputMessage="1" showErrorMessage="1" sqref="S9:U10" xr:uid="{43D00D00-3C6A-4F2D-B2AC-83F0FB640E56}">
      <formula1>0</formula1>
      <formula2>2</formula2>
    </dataValidation>
    <dataValidation type="whole" allowBlank="1" showInputMessage="1" showErrorMessage="1" sqref="S8:U8" xr:uid="{5B0B58A2-191F-4531-BABC-CDA6B26F60A6}">
      <formula1>0</formula1>
      <formula2>99999999999</formula2>
    </dataValidation>
    <dataValidation type="whole" operator="greaterThanOrEqual" allowBlank="1" showInputMessage="1" showErrorMessage="1" sqref="L26:U30 I35:I39" xr:uid="{0B27BB2E-73AC-4E82-8319-44C183AE62A6}">
      <formula1>0</formula1>
    </dataValidation>
    <dataValidation type="whole" allowBlank="1" showInputMessage="1" showErrorMessage="1" sqref="R13:R16" xr:uid="{07DB6084-F20D-4ACA-BA1C-D921E1CB4F22}">
      <formula1>2010</formula1>
      <formula2>2050</formula2>
    </dataValidation>
    <dataValidation type="whole" allowBlank="1" showInputMessage="1" showErrorMessage="1" sqref="N13:O16" xr:uid="{24393671-6503-47E4-9A95-61724C7B08E5}">
      <formula1>1</formula1>
      <formula2>31</formula2>
    </dataValidation>
  </dataValidations>
  <pageMargins left="0.7" right="0.7" top="0.75" bottom="0.75" header="0.3" footer="0.3"/>
  <pageSetup orientation="portrait" horizontalDpi="300" verticalDpi="300" r:id="rId1"/>
  <extLst>
    <ext xmlns:x14="http://schemas.microsoft.com/office/spreadsheetml/2009/9/main" uri="{78C0D931-6437-407d-A8EE-F0AAD7539E65}">
      <x14:conditionalFormattings>
        <x14:conditionalFormatting xmlns:xm="http://schemas.microsoft.com/office/excel/2006/main">
          <x14:cfRule type="expression" priority="38" id="{5F7968B3-1E2E-4A5E-9741-D730494ED7ED}">
            <xm:f>AND(DATE($R$15,VLOOKUP($P$15,'0d. Support language'!$D$19:$E$30,2,FALSE),$N$15)&gt;DATE($R$16,VLOOKUP($P$16,'0d. Support language'!$D$19:$E$30,2,FALSE),$N$16),$N$15&lt;&gt;"",$P$15&lt;&gt;"",$R$15&lt;&gt;"",$N$16&lt;&gt;"",$P$16&lt;&gt;"",$R$16&lt;&gt;"")</xm:f>
            <x14:dxf>
              <fill>
                <patternFill>
                  <bgColor theme="5" tint="0.79998168889431442"/>
                </patternFill>
              </fill>
            </x14:dxf>
          </x14:cfRule>
          <xm:sqref>N15:R16</xm:sqref>
        </x14:conditionalFormatting>
        <x14:conditionalFormatting xmlns:xm="http://schemas.microsoft.com/office/excel/2006/main">
          <x14:cfRule type="expression" priority="37" id="{42549FBF-1B69-4C2C-9D02-4ED8E0414CB7}">
            <xm:f>AND(DATE($R$14,VLOOKUP($P$14,'0d. Support language'!$D$19:$E$30,2,FALSE),$N$14)&gt;DATE($R$15,VLOOKUP($P$15,'0d. Support language'!$D$19:$E$30,2,FALSE),$N$15),$N$14&lt;&gt;"",$P$14&lt;&gt;"",$R$14&lt;&gt;"",$N$15&lt;&gt;"",$P$15&lt;&gt;"",$R$15&lt;&gt;"")</xm:f>
            <x14:dxf>
              <fill>
                <patternFill>
                  <bgColor theme="5" tint="0.79998168889431442"/>
                </patternFill>
              </fill>
            </x14:dxf>
          </x14:cfRule>
          <xm:sqref>N14:R15</xm:sqref>
        </x14:conditionalFormatting>
        <x14:conditionalFormatting xmlns:xm="http://schemas.microsoft.com/office/excel/2006/main">
          <x14:cfRule type="expression" priority="36" id="{C9D9BC0C-9D27-4BB9-8A87-6454107B2172}">
            <xm:f>AND(DATE($R$13,VLOOKUP($P$13,'0d. Support language'!$D$19:$E$30,2,FALSE),$N$13)&gt;DATE($R$14,VLOOKUP($P$14,'0d. Support language'!$D$19:$E$30,2,FALSE),$N$14),$N$13&lt;&gt;"",$P$13&lt;&gt;"",$R$13&lt;&gt;"",$N$14&lt;&gt;"",$P$14&lt;&gt;"",$R$14&lt;&gt;"")</xm:f>
            <x14:dxf>
              <fill>
                <patternFill>
                  <bgColor theme="5" tint="0.79998168889431442"/>
                </patternFill>
              </fill>
            </x14:dxf>
          </x14:cfRule>
          <xm:sqref>N13:R14</xm:sqref>
        </x14:conditionalFormatting>
        <x14:conditionalFormatting xmlns:xm="http://schemas.microsoft.com/office/excel/2006/main">
          <x14:cfRule type="expression" priority="257" id="{D8A9D060-8FB8-4603-8AA8-FC2CCA09E475}">
            <xm:f>$R$20='0d. Support language'!$A$40</xm:f>
            <x14:dxf>
              <font>
                <color theme="0"/>
              </font>
              <fill>
                <patternFill>
                  <bgColor theme="0"/>
                </patternFill>
              </fill>
              <border>
                <right/>
                <top/>
                <vertical/>
                <horizontal/>
              </border>
            </x14:dxf>
          </x14:cfRule>
          <xm:sqref>Q20:U20</xm:sqref>
        </x14:conditionalFormatting>
        <x14:conditionalFormatting xmlns:xm="http://schemas.microsoft.com/office/excel/2006/main">
          <x14:cfRule type="expression" priority="258" id="{EC5E195B-970D-4773-BFDF-396FFDF6909B}">
            <xm:f>$R$19='0d. Support language'!$A$40</xm:f>
            <x14:dxf>
              <font>
                <color theme="0"/>
              </font>
              <fill>
                <patternFill>
                  <bgColor theme="0"/>
                </patternFill>
              </fill>
              <border>
                <right/>
                <bottom/>
                <vertical/>
                <horizontal/>
              </border>
            </x14:dxf>
          </x14:cfRule>
          <xm:sqref>Q19:U19</xm:sqref>
        </x14:conditionalFormatting>
      </x14:conditionalFormattings>
    </ext>
    <ext xmlns:x14="http://schemas.microsoft.com/office/spreadsheetml/2009/9/main" uri="{CCE6A557-97BC-4b89-ADB6-D9C93CAAB3DF}">
      <x14:dataValidations xmlns:xm="http://schemas.microsoft.com/office/excel/2006/main" count="3">
        <x14:dataValidation type="list" allowBlank="1" showInputMessage="1" showErrorMessage="1" xr:uid="{F0D37C22-8F9F-4158-9AFD-F2A7E136138E}">
          <x14:formula1>
            <xm:f>'0d. Support language'!$D$19:$D$30</xm:f>
          </x14:formula1>
          <xm:sqref>P13:Q16</xm:sqref>
        </x14:dataValidation>
        <x14:dataValidation type="list" allowBlank="1" showInputMessage="1" showErrorMessage="1" xr:uid="{9B74D278-2BDC-494B-A701-977BD64B4834}">
          <x14:formula1>
            <xm:f>'0d. Support language'!$A$8:$A$9</xm:f>
          </x14:formula1>
          <xm:sqref>P19:P20 S21:U21 U19:U20</xm:sqref>
        </x14:dataValidation>
        <x14:dataValidation type="list" allowBlank="1" showInputMessage="1" showErrorMessage="1" xr:uid="{726B4598-34F4-48F9-B084-28C11290FF80}">
          <x14:formula1>
            <xm:f>'0a. Country information'!$U$27:$U$32</xm:f>
          </x14:formula1>
          <xm:sqref>D26:K30</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7FB5EA-14FA-4ADF-A0F4-371084BE828D}">
  <sheetPr>
    <tabColor rgb="FFFFEAA3"/>
  </sheetPr>
  <dimension ref="A1:AD38"/>
  <sheetViews>
    <sheetView showGridLines="0" topLeftCell="A4" zoomScaleNormal="100" workbookViewId="0">
      <selection activeCell="V26" sqref="V26"/>
    </sheetView>
  </sheetViews>
  <sheetFormatPr defaultColWidth="0" defaultRowHeight="14.4" zeroHeight="1" x14ac:dyDescent="0.3"/>
  <cols>
    <col min="1" max="1" width="1.6640625" customWidth="1"/>
    <col min="2" max="2" width="3.88671875" customWidth="1"/>
    <col min="3" max="3" width="8.88671875" customWidth="1"/>
    <col min="4" max="4" width="15.5546875" customWidth="1"/>
    <col min="5" max="5" width="14.88671875" customWidth="1"/>
    <col min="6" max="6" width="28.5546875" customWidth="1"/>
    <col min="7" max="27" width="12.109375" customWidth="1"/>
    <col min="28" max="28" width="1.6640625" customWidth="1"/>
    <col min="29" max="30" width="0" hidden="1" customWidth="1"/>
    <col min="31" max="16384" width="8.88671875" hidden="1"/>
  </cols>
  <sheetData>
    <row r="1" spans="1:28" ht="22.2" customHeight="1" x14ac:dyDescent="0.3">
      <c r="A1" s="294" t="s">
        <v>12596</v>
      </c>
      <c r="B1" s="294"/>
      <c r="C1" s="294"/>
      <c r="D1" s="294"/>
      <c r="E1" s="294"/>
      <c r="F1" s="294"/>
      <c r="G1" s="294"/>
      <c r="H1" s="294"/>
      <c r="I1" s="294"/>
      <c r="J1" s="294"/>
      <c r="K1" s="294"/>
      <c r="L1" s="294"/>
      <c r="M1" s="294"/>
      <c r="N1" s="294"/>
      <c r="O1" s="294"/>
      <c r="P1" s="294"/>
      <c r="Q1" s="294"/>
      <c r="R1" s="294"/>
      <c r="S1" s="294"/>
      <c r="T1" s="294"/>
      <c r="U1" s="294"/>
      <c r="V1" s="294"/>
      <c r="W1" s="294"/>
      <c r="X1" s="294"/>
      <c r="Y1" s="294"/>
      <c r="Z1" s="294"/>
      <c r="AA1" s="294"/>
      <c r="AB1" s="294"/>
    </row>
    <row r="2" spans="1:28" ht="22.2" customHeight="1" x14ac:dyDescent="0.3">
      <c r="A2" s="294"/>
      <c r="B2" s="294"/>
      <c r="C2" s="294"/>
      <c r="D2" s="294"/>
      <c r="E2" s="294"/>
      <c r="F2" s="294"/>
      <c r="G2" s="294"/>
      <c r="H2" s="294"/>
      <c r="I2" s="294"/>
      <c r="J2" s="294"/>
      <c r="K2" s="294"/>
      <c r="L2" s="294"/>
      <c r="M2" s="294"/>
      <c r="N2" s="294"/>
      <c r="O2" s="294"/>
      <c r="P2" s="294"/>
      <c r="Q2" s="294"/>
      <c r="R2" s="294"/>
      <c r="S2" s="294"/>
      <c r="T2" s="294"/>
      <c r="U2" s="294"/>
      <c r="V2" s="294"/>
      <c r="W2" s="294"/>
      <c r="X2" s="294"/>
      <c r="Y2" s="294"/>
      <c r="Z2" s="294"/>
      <c r="AA2" s="294"/>
      <c r="AB2" s="294"/>
    </row>
    <row r="3" spans="1:28" ht="10.199999999999999" customHeight="1" x14ac:dyDescent="0.3">
      <c r="A3" s="11"/>
      <c r="B3" s="11"/>
      <c r="C3" s="11"/>
      <c r="D3" s="11"/>
      <c r="E3" s="11"/>
      <c r="F3" s="11"/>
      <c r="G3" s="11"/>
      <c r="H3" s="11"/>
      <c r="I3" s="11"/>
      <c r="J3" s="11"/>
      <c r="K3" s="11"/>
      <c r="L3" s="11"/>
      <c r="M3" s="11"/>
      <c r="N3" s="11"/>
      <c r="O3" s="11"/>
      <c r="P3" s="11"/>
      <c r="Q3" s="11"/>
      <c r="R3" s="11"/>
      <c r="S3" s="11"/>
      <c r="T3" s="11"/>
      <c r="U3" s="11"/>
      <c r="V3" s="11"/>
      <c r="W3" s="11"/>
      <c r="X3" s="11"/>
      <c r="Y3" s="11"/>
      <c r="Z3" s="11"/>
      <c r="AA3" s="11"/>
    </row>
    <row r="4" spans="1:28" ht="15" x14ac:dyDescent="0.3">
      <c r="A4" s="11"/>
      <c r="B4" s="405" t="s">
        <v>0</v>
      </c>
      <c r="C4" s="406"/>
      <c r="D4" s="406"/>
      <c r="E4" s="406"/>
      <c r="F4" s="406"/>
      <c r="G4" s="406"/>
      <c r="H4" s="406"/>
      <c r="I4" s="406"/>
      <c r="J4" s="406"/>
      <c r="K4" s="406"/>
      <c r="L4" s="406"/>
      <c r="M4" s="406"/>
      <c r="N4" s="406"/>
      <c r="O4" s="406"/>
      <c r="P4" s="406"/>
      <c r="Q4" s="406"/>
      <c r="R4" s="406"/>
      <c r="S4" s="406"/>
      <c r="T4" s="406"/>
      <c r="U4" s="406"/>
      <c r="V4" s="406"/>
      <c r="W4" s="406"/>
      <c r="X4" s="406"/>
      <c r="Y4" s="406"/>
      <c r="Z4" s="406"/>
      <c r="AA4" s="406"/>
    </row>
    <row r="5" spans="1:28" ht="35.1" customHeight="1" x14ac:dyDescent="0.3">
      <c r="A5" s="11"/>
      <c r="B5" s="463" t="s">
        <v>12594</v>
      </c>
      <c r="C5" s="463"/>
      <c r="D5" s="463"/>
      <c r="E5" s="463"/>
      <c r="F5" s="463"/>
      <c r="G5" s="463"/>
      <c r="H5" s="463"/>
      <c r="I5" s="463"/>
      <c r="J5" s="463"/>
      <c r="K5" s="463"/>
      <c r="L5" s="463"/>
      <c r="M5" s="463"/>
      <c r="N5" s="463"/>
      <c r="O5" s="463"/>
      <c r="P5" s="463"/>
      <c r="Q5" s="463"/>
      <c r="R5" s="463"/>
      <c r="S5" s="463"/>
      <c r="T5" s="463"/>
      <c r="U5" s="463"/>
      <c r="V5" s="463"/>
      <c r="W5" s="463"/>
      <c r="X5" s="463"/>
      <c r="Y5" s="463"/>
      <c r="Z5" s="463"/>
      <c r="AA5" s="463"/>
    </row>
    <row r="6" spans="1:28" ht="10.199999999999999" customHeight="1" x14ac:dyDescent="0.3">
      <c r="A6" s="11"/>
      <c r="B6" s="11"/>
      <c r="C6" s="11"/>
      <c r="D6" s="11"/>
      <c r="E6" s="11"/>
      <c r="F6" s="11"/>
      <c r="G6" s="11"/>
      <c r="H6" s="11"/>
      <c r="I6" s="11"/>
      <c r="J6" s="11"/>
      <c r="K6" s="11"/>
      <c r="L6" s="11"/>
      <c r="M6" s="11"/>
      <c r="N6" s="11"/>
      <c r="O6" s="11"/>
      <c r="P6" s="13"/>
      <c r="Q6" s="13"/>
      <c r="R6" s="13"/>
      <c r="S6" s="13"/>
      <c r="T6" s="13"/>
      <c r="U6" s="13"/>
      <c r="V6" s="13"/>
      <c r="W6" s="13"/>
      <c r="X6" s="13"/>
      <c r="Y6" s="13"/>
      <c r="Z6" s="13"/>
      <c r="AA6" s="13"/>
    </row>
    <row r="7" spans="1:28" ht="22.2" customHeight="1" x14ac:dyDescent="0.3">
      <c r="B7" s="309" t="s">
        <v>51</v>
      </c>
      <c r="C7" s="309"/>
      <c r="D7" s="309"/>
      <c r="E7" s="309"/>
      <c r="F7" s="309"/>
      <c r="G7" s="309"/>
      <c r="H7" s="309"/>
      <c r="I7" s="309"/>
      <c r="J7" s="309"/>
      <c r="K7" s="309"/>
      <c r="L7" s="309"/>
      <c r="M7" s="309"/>
      <c r="N7" s="309"/>
      <c r="O7" s="309"/>
      <c r="P7" s="309"/>
      <c r="Q7" s="309"/>
      <c r="R7" s="309"/>
      <c r="S7" s="309"/>
      <c r="T7" s="309"/>
      <c r="U7" s="309"/>
      <c r="V7" s="309"/>
      <c r="W7" s="309"/>
      <c r="X7" s="309"/>
      <c r="Y7" s="309"/>
      <c r="Z7" s="309"/>
      <c r="AA7" s="309"/>
    </row>
    <row r="8" spans="1:28" x14ac:dyDescent="0.3">
      <c r="B8" s="464"/>
      <c r="C8" s="465"/>
      <c r="D8" s="465"/>
      <c r="E8" s="466"/>
      <c r="F8" s="31">
        <v>3.01</v>
      </c>
      <c r="G8" s="473">
        <v>3.02</v>
      </c>
      <c r="H8" s="474"/>
      <c r="I8" s="474"/>
      <c r="J8" s="474"/>
      <c r="K8" s="474"/>
      <c r="L8" s="474"/>
      <c r="M8" s="474"/>
      <c r="N8" s="474"/>
      <c r="O8" s="474"/>
      <c r="P8" s="474"/>
      <c r="Q8" s="474"/>
      <c r="R8" s="474"/>
      <c r="S8" s="474"/>
      <c r="T8" s="474"/>
      <c r="U8" s="474"/>
      <c r="V8" s="474"/>
      <c r="W8" s="474"/>
      <c r="X8" s="474"/>
      <c r="Y8" s="474"/>
      <c r="Z8" s="474"/>
      <c r="AA8" s="474"/>
    </row>
    <row r="9" spans="1:28" ht="24.45" customHeight="1" x14ac:dyDescent="0.3">
      <c r="B9" s="467"/>
      <c r="C9" s="468"/>
      <c r="D9" s="468"/>
      <c r="E9" s="469"/>
      <c r="F9" s="475" t="s">
        <v>12595</v>
      </c>
      <c r="G9" s="477" t="s">
        <v>12417</v>
      </c>
      <c r="H9" s="478"/>
      <c r="I9" s="478"/>
      <c r="J9" s="478"/>
      <c r="K9" s="478"/>
      <c r="L9" s="478"/>
      <c r="M9" s="478"/>
      <c r="N9" s="478"/>
      <c r="O9" s="478"/>
      <c r="P9" s="478"/>
      <c r="Q9" s="478"/>
      <c r="R9" s="478"/>
      <c r="S9" s="478"/>
      <c r="T9" s="478"/>
      <c r="U9" s="478"/>
      <c r="V9" s="478"/>
      <c r="W9" s="478"/>
      <c r="X9" s="478"/>
      <c r="Y9" s="478"/>
      <c r="Z9" s="478"/>
      <c r="AA9" s="478"/>
    </row>
    <row r="10" spans="1:28" ht="30.6" customHeight="1" x14ac:dyDescent="0.3">
      <c r="B10" s="470"/>
      <c r="C10" s="471"/>
      <c r="D10" s="471"/>
      <c r="E10" s="472"/>
      <c r="F10" s="476"/>
      <c r="G10" s="167" t="s">
        <v>12418</v>
      </c>
      <c r="H10" s="167" t="s">
        <v>12419</v>
      </c>
      <c r="I10" s="167" t="s">
        <v>12420</v>
      </c>
      <c r="J10" s="167" t="s">
        <v>12421</v>
      </c>
      <c r="K10" s="232" t="s">
        <v>12422</v>
      </c>
      <c r="L10" s="232" t="s">
        <v>12423</v>
      </c>
      <c r="M10" s="232" t="s">
        <v>12424</v>
      </c>
      <c r="N10" s="232" t="s">
        <v>12425</v>
      </c>
      <c r="O10" s="232" t="s">
        <v>12426</v>
      </c>
      <c r="P10" s="232" t="s">
        <v>12427</v>
      </c>
      <c r="Q10" s="232" t="s">
        <v>12428</v>
      </c>
      <c r="R10" s="232" t="s">
        <v>12429</v>
      </c>
      <c r="S10" s="232" t="s">
        <v>12430</v>
      </c>
      <c r="T10" s="232" t="s">
        <v>12431</v>
      </c>
      <c r="U10" s="232" t="s">
        <v>12432</v>
      </c>
      <c r="V10" s="232" t="s">
        <v>12433</v>
      </c>
      <c r="W10" s="232" t="s">
        <v>12434</v>
      </c>
      <c r="X10" s="232" t="s">
        <v>12435</v>
      </c>
      <c r="Y10" s="232" t="s">
        <v>12436</v>
      </c>
      <c r="Z10" s="232" t="s">
        <v>12437</v>
      </c>
      <c r="AA10" s="232" t="s">
        <v>12438</v>
      </c>
    </row>
    <row r="11" spans="1:28" x14ac:dyDescent="0.3">
      <c r="B11" s="23" t="s">
        <v>43</v>
      </c>
      <c r="C11" s="413" t="str">
        <f>'2. Campaign information'!D26</f>
        <v>Yellow Fever (Injectable, 10 doses/vial)</v>
      </c>
      <c r="D11" s="413"/>
      <c r="E11" s="414"/>
      <c r="F11" s="166"/>
      <c r="G11" s="48"/>
      <c r="H11" s="48"/>
      <c r="I11" s="48"/>
      <c r="J11" s="48"/>
      <c r="K11" s="48"/>
      <c r="L11" s="48"/>
      <c r="M11" s="48"/>
      <c r="N11" s="48"/>
      <c r="O11" s="48"/>
      <c r="P11" s="48"/>
      <c r="Q11" s="48"/>
      <c r="R11" s="48"/>
      <c r="S11" s="48"/>
      <c r="T11" s="48"/>
      <c r="U11" s="48"/>
      <c r="V11" s="48"/>
      <c r="W11" s="48"/>
      <c r="X11" s="48"/>
      <c r="Y11" s="48"/>
      <c r="Z11" s="48"/>
      <c r="AA11" s="48"/>
    </row>
    <row r="12" spans="1:28" x14ac:dyDescent="0.3">
      <c r="B12" s="24" t="s">
        <v>45</v>
      </c>
      <c r="C12" s="318" t="str">
        <f>'2. Campaign information'!D27</f>
        <v>Meningitis A (Injectable, 10 doses/vial)</v>
      </c>
      <c r="D12" s="318"/>
      <c r="E12" s="319"/>
      <c r="F12" s="165"/>
      <c r="G12" s="48"/>
      <c r="H12" s="48"/>
      <c r="I12" s="48"/>
      <c r="J12" s="48"/>
      <c r="K12" s="48"/>
      <c r="L12" s="48"/>
      <c r="M12" s="48"/>
      <c r="N12" s="48"/>
      <c r="O12" s="48"/>
      <c r="P12" s="48"/>
      <c r="Q12" s="48"/>
      <c r="R12" s="48"/>
      <c r="S12" s="48"/>
      <c r="T12" s="48"/>
      <c r="U12" s="48"/>
      <c r="V12" s="48"/>
      <c r="W12" s="48"/>
      <c r="X12" s="48"/>
      <c r="Y12" s="48"/>
      <c r="Z12" s="48"/>
      <c r="AA12" s="48"/>
    </row>
    <row r="13" spans="1:28" x14ac:dyDescent="0.3">
      <c r="B13" s="24" t="s">
        <v>46</v>
      </c>
      <c r="C13" s="318">
        <f>'2. Campaign information'!D28</f>
        <v>0</v>
      </c>
      <c r="D13" s="318"/>
      <c r="E13" s="319"/>
      <c r="F13" s="165"/>
      <c r="G13" s="48"/>
      <c r="H13" s="48"/>
      <c r="I13" s="48"/>
      <c r="J13" s="48"/>
      <c r="K13" s="48"/>
      <c r="L13" s="48"/>
      <c r="M13" s="48"/>
      <c r="N13" s="48"/>
      <c r="O13" s="48"/>
      <c r="P13" s="48"/>
      <c r="Q13" s="48"/>
      <c r="R13" s="48"/>
      <c r="S13" s="48"/>
      <c r="T13" s="48"/>
      <c r="U13" s="48"/>
      <c r="V13" s="48"/>
      <c r="W13" s="48"/>
      <c r="X13" s="48"/>
      <c r="Y13" s="48"/>
      <c r="Z13" s="48"/>
      <c r="AA13" s="48"/>
    </row>
    <row r="14" spans="1:28" x14ac:dyDescent="0.3">
      <c r="B14" s="24" t="s">
        <v>47</v>
      </c>
      <c r="C14" s="318">
        <f>'2. Campaign information'!D29</f>
        <v>0</v>
      </c>
      <c r="D14" s="318"/>
      <c r="E14" s="319"/>
      <c r="F14" s="165"/>
      <c r="G14" s="48"/>
      <c r="H14" s="48"/>
      <c r="I14" s="48"/>
      <c r="J14" s="48"/>
      <c r="K14" s="48"/>
      <c r="L14" s="48"/>
      <c r="M14" s="48"/>
      <c r="N14" s="48"/>
      <c r="O14" s="48"/>
      <c r="P14" s="48"/>
      <c r="Q14" s="48"/>
      <c r="R14" s="48"/>
      <c r="S14" s="48"/>
      <c r="T14" s="48"/>
      <c r="U14" s="48"/>
      <c r="V14" s="48"/>
      <c r="W14" s="48"/>
      <c r="X14" s="48"/>
      <c r="Y14" s="48"/>
      <c r="Z14" s="48"/>
      <c r="AA14" s="48"/>
    </row>
    <row r="15" spans="1:28" x14ac:dyDescent="0.3">
      <c r="B15" s="24" t="s">
        <v>48</v>
      </c>
      <c r="C15" s="318">
        <f>'2. Campaign information'!D30</f>
        <v>0</v>
      </c>
      <c r="D15" s="318"/>
      <c r="E15" s="319"/>
      <c r="F15" s="165"/>
      <c r="G15" s="48"/>
      <c r="H15" s="48"/>
      <c r="I15" s="48"/>
      <c r="J15" s="48"/>
      <c r="K15" s="48"/>
      <c r="L15" s="48"/>
      <c r="M15" s="48"/>
      <c r="N15" s="48"/>
      <c r="O15" s="48"/>
      <c r="P15" s="48"/>
      <c r="Q15" s="48"/>
      <c r="R15" s="48"/>
      <c r="S15" s="48"/>
      <c r="T15" s="48"/>
      <c r="U15" s="48"/>
      <c r="V15" s="48"/>
      <c r="W15" s="48"/>
      <c r="X15" s="48"/>
      <c r="Y15" s="48"/>
      <c r="Z15" s="48"/>
      <c r="AA15" s="48"/>
    </row>
    <row r="16" spans="1:28" ht="10.199999999999999" customHeight="1" x14ac:dyDescent="0.3"/>
    <row r="17" spans="2:27" ht="22.2" customHeight="1" x14ac:dyDescent="0.3">
      <c r="B17" s="309" t="s">
        <v>52</v>
      </c>
      <c r="C17" s="309"/>
      <c r="D17" s="309"/>
      <c r="E17" s="309"/>
      <c r="F17" s="309"/>
      <c r="G17" s="309"/>
      <c r="H17" s="309"/>
      <c r="I17" s="309"/>
      <c r="J17" s="309"/>
      <c r="K17" s="309"/>
      <c r="L17" s="309"/>
      <c r="M17" s="309"/>
      <c r="N17" s="309"/>
      <c r="O17" s="309"/>
      <c r="P17" s="309"/>
      <c r="Q17" s="309"/>
      <c r="R17" s="309"/>
      <c r="S17" s="309"/>
      <c r="T17" s="309"/>
      <c r="U17" s="309"/>
      <c r="V17" s="309"/>
      <c r="W17" s="309"/>
      <c r="X17" s="309"/>
      <c r="Y17" s="309"/>
      <c r="Z17" s="309"/>
      <c r="AA17" s="309"/>
    </row>
    <row r="18" spans="2:27" x14ac:dyDescent="0.3">
      <c r="B18" s="32"/>
      <c r="C18" s="479" t="s">
        <v>53</v>
      </c>
      <c r="D18" s="479"/>
      <c r="E18" s="482" t="s">
        <v>54</v>
      </c>
      <c r="F18" s="31">
        <v>3.03</v>
      </c>
      <c r="G18" s="473">
        <v>3.04</v>
      </c>
      <c r="H18" s="474"/>
      <c r="I18" s="474"/>
      <c r="J18" s="474"/>
      <c r="K18" s="474"/>
      <c r="L18" s="474"/>
      <c r="M18" s="474"/>
      <c r="N18" s="474"/>
      <c r="O18" s="474"/>
      <c r="P18" s="474"/>
      <c r="Q18" s="474"/>
      <c r="R18" s="474"/>
      <c r="S18" s="474"/>
      <c r="T18" s="474"/>
      <c r="U18" s="474"/>
      <c r="V18" s="474"/>
      <c r="W18" s="474"/>
      <c r="X18" s="474"/>
      <c r="Y18" s="474"/>
      <c r="Z18" s="474"/>
      <c r="AA18" s="474"/>
    </row>
    <row r="19" spans="2:27" ht="27.15" customHeight="1" x14ac:dyDescent="0.3">
      <c r="B19" s="33"/>
      <c r="C19" s="480"/>
      <c r="D19" s="480"/>
      <c r="E19" s="483"/>
      <c r="F19" s="475" t="s">
        <v>12593</v>
      </c>
      <c r="G19" s="477" t="s">
        <v>12439</v>
      </c>
      <c r="H19" s="478"/>
      <c r="I19" s="478"/>
      <c r="J19" s="478"/>
      <c r="K19" s="478"/>
      <c r="L19" s="478"/>
      <c r="M19" s="478"/>
      <c r="N19" s="478"/>
      <c r="O19" s="478"/>
      <c r="P19" s="478"/>
      <c r="Q19" s="478"/>
      <c r="R19" s="478"/>
      <c r="S19" s="478"/>
      <c r="T19" s="478"/>
      <c r="U19" s="478"/>
      <c r="V19" s="478"/>
      <c r="W19" s="478"/>
      <c r="X19" s="478"/>
      <c r="Y19" s="478"/>
      <c r="Z19" s="478"/>
      <c r="AA19" s="478"/>
    </row>
    <row r="20" spans="2:27" x14ac:dyDescent="0.3">
      <c r="B20" s="34"/>
      <c r="C20" s="481"/>
      <c r="D20" s="481"/>
      <c r="E20" s="484"/>
      <c r="F20" s="476"/>
      <c r="G20" s="232" t="s">
        <v>12418</v>
      </c>
      <c r="H20" s="232" t="s">
        <v>12419</v>
      </c>
      <c r="I20" s="232" t="s">
        <v>12420</v>
      </c>
      <c r="J20" s="232" t="s">
        <v>12421</v>
      </c>
      <c r="K20" s="232" t="s">
        <v>12422</v>
      </c>
      <c r="L20" s="232" t="s">
        <v>12423</v>
      </c>
      <c r="M20" s="232" t="s">
        <v>12424</v>
      </c>
      <c r="N20" s="232" t="s">
        <v>12425</v>
      </c>
      <c r="O20" s="232" t="s">
        <v>12426</v>
      </c>
      <c r="P20" s="232" t="s">
        <v>12427</v>
      </c>
      <c r="Q20" s="232" t="s">
        <v>12428</v>
      </c>
      <c r="R20" s="232" t="s">
        <v>12429</v>
      </c>
      <c r="S20" s="232" t="s">
        <v>12430</v>
      </c>
      <c r="T20" s="232" t="s">
        <v>12431</v>
      </c>
      <c r="U20" s="232" t="s">
        <v>12432</v>
      </c>
      <c r="V20" s="232" t="s">
        <v>12433</v>
      </c>
      <c r="W20" s="232" t="s">
        <v>12434</v>
      </c>
      <c r="X20" s="232" t="s">
        <v>12435</v>
      </c>
      <c r="Y20" s="232" t="s">
        <v>12436</v>
      </c>
      <c r="Z20" s="232" t="s">
        <v>12437</v>
      </c>
      <c r="AA20" s="232" t="s">
        <v>12438</v>
      </c>
    </row>
    <row r="21" spans="2:27" x14ac:dyDescent="0.3">
      <c r="B21" s="35" t="s">
        <v>43</v>
      </c>
      <c r="C21" s="318" t="str">
        <f>'0b. Unit costs'!J8</f>
        <v>AD Syringes</v>
      </c>
      <c r="D21" s="318"/>
      <c r="E21" s="36" t="str">
        <f>'0b. Unit costs'!M8</f>
        <v>(1 syringe)</v>
      </c>
      <c r="F21" s="166"/>
      <c r="G21" s="48"/>
      <c r="H21" s="48"/>
      <c r="I21" s="48"/>
      <c r="J21" s="48"/>
      <c r="K21" s="48"/>
      <c r="L21" s="48"/>
      <c r="M21" s="48"/>
      <c r="N21" s="48"/>
      <c r="O21" s="48"/>
      <c r="P21" s="48"/>
      <c r="Q21" s="48"/>
      <c r="R21" s="48"/>
      <c r="S21" s="48"/>
      <c r="T21" s="48"/>
      <c r="U21" s="48"/>
      <c r="V21" s="48"/>
      <c r="W21" s="48"/>
      <c r="X21" s="48"/>
      <c r="Y21" s="48"/>
      <c r="Z21" s="48"/>
      <c r="AA21" s="48"/>
    </row>
    <row r="22" spans="2:27" x14ac:dyDescent="0.3">
      <c r="B22" s="37" t="s">
        <v>45</v>
      </c>
      <c r="C22" s="318" t="str">
        <f>'0b. Unit costs'!J9</f>
        <v>Reconstitution syringes</v>
      </c>
      <c r="D22" s="318"/>
      <c r="E22" s="36" t="str">
        <f>'0b. Unit costs'!M9</f>
        <v>(1 syringe)</v>
      </c>
      <c r="F22" s="166"/>
      <c r="G22" s="48"/>
      <c r="H22" s="48"/>
      <c r="I22" s="48"/>
      <c r="J22" s="48"/>
      <c r="K22" s="48"/>
      <c r="L22" s="48"/>
      <c r="M22" s="48"/>
      <c r="N22" s="48"/>
      <c r="O22" s="48"/>
      <c r="P22" s="48"/>
      <c r="Q22" s="48"/>
      <c r="R22" s="48"/>
      <c r="S22" s="48"/>
      <c r="T22" s="48"/>
      <c r="U22" s="48"/>
      <c r="V22" s="48"/>
      <c r="W22" s="48"/>
      <c r="X22" s="48"/>
      <c r="Y22" s="48"/>
      <c r="Z22" s="48"/>
      <c r="AA22" s="48"/>
    </row>
    <row r="23" spans="2:27" x14ac:dyDescent="0.3">
      <c r="B23" s="37" t="s">
        <v>46</v>
      </c>
      <c r="C23" s="318" t="str">
        <f>'0b. Unit costs'!J10</f>
        <v>Safety box carton</v>
      </c>
      <c r="D23" s="318"/>
      <c r="E23" s="36" t="str">
        <f>'0b. Unit costs'!M10</f>
        <v>(1 carton)</v>
      </c>
      <c r="F23" s="166"/>
      <c r="G23" s="48"/>
      <c r="H23" s="48"/>
      <c r="I23" s="48"/>
      <c r="J23" s="48"/>
      <c r="K23" s="48"/>
      <c r="L23" s="48"/>
      <c r="M23" s="48"/>
      <c r="N23" s="48"/>
      <c r="O23" s="48"/>
      <c r="P23" s="48"/>
      <c r="Q23" s="48"/>
      <c r="R23" s="48"/>
      <c r="S23" s="48"/>
      <c r="T23" s="48"/>
      <c r="U23" s="48"/>
      <c r="V23" s="48"/>
      <c r="W23" s="48"/>
      <c r="X23" s="48"/>
      <c r="Y23" s="48"/>
      <c r="Z23" s="48"/>
      <c r="AA23" s="48"/>
    </row>
    <row r="24" spans="2:27" x14ac:dyDescent="0.3">
      <c r="B24" s="37" t="s">
        <v>47</v>
      </c>
      <c r="C24" s="318" t="str">
        <f>'0b. Unit costs'!J11</f>
        <v>Hand sanitizer / detergent</v>
      </c>
      <c r="D24" s="318"/>
      <c r="E24" s="36" t="str">
        <f>'0b. Unit costs'!M11</f>
        <v>(1 bottle)</v>
      </c>
      <c r="F24" s="166"/>
      <c r="G24" s="48"/>
      <c r="H24" s="48"/>
      <c r="I24" s="48"/>
      <c r="J24" s="48"/>
      <c r="K24" s="48"/>
      <c r="L24" s="48"/>
      <c r="M24" s="48"/>
      <c r="N24" s="48"/>
      <c r="O24" s="48"/>
      <c r="P24" s="48"/>
      <c r="Q24" s="48"/>
      <c r="R24" s="48"/>
      <c r="S24" s="48"/>
      <c r="T24" s="48"/>
      <c r="U24" s="48"/>
      <c r="V24" s="48"/>
      <c r="W24" s="48"/>
      <c r="X24" s="48"/>
      <c r="Y24" s="48"/>
      <c r="Z24" s="48"/>
      <c r="AA24" s="48"/>
    </row>
    <row r="25" spans="2:27" x14ac:dyDescent="0.3">
      <c r="B25" s="37" t="s">
        <v>48</v>
      </c>
      <c r="C25" s="318" t="str">
        <f>'0b. Unit costs'!J12</f>
        <v>Biohazard plastic bags</v>
      </c>
      <c r="D25" s="318"/>
      <c r="E25" s="36" t="str">
        <f>'0b. Unit costs'!M12</f>
        <v>(1 roll)</v>
      </c>
      <c r="F25" s="166"/>
      <c r="G25" s="48"/>
      <c r="H25" s="48"/>
      <c r="I25" s="48"/>
      <c r="J25" s="48"/>
      <c r="K25" s="48"/>
      <c r="L25" s="48"/>
      <c r="M25" s="48"/>
      <c r="N25" s="48"/>
      <c r="O25" s="48"/>
      <c r="P25" s="48"/>
      <c r="Q25" s="48"/>
      <c r="R25" s="48"/>
      <c r="S25" s="48"/>
      <c r="T25" s="48"/>
      <c r="U25" s="48"/>
      <c r="V25" s="48"/>
      <c r="W25" s="48"/>
      <c r="X25" s="48"/>
      <c r="Y25" s="48"/>
      <c r="Z25" s="48"/>
      <c r="AA25" s="48"/>
    </row>
    <row r="26" spans="2:27" x14ac:dyDescent="0.3">
      <c r="B26" s="37" t="s">
        <v>55</v>
      </c>
      <c r="C26" s="318" t="str">
        <f>'0b. Unit costs'!J13</f>
        <v>Black bags</v>
      </c>
      <c r="D26" s="318"/>
      <c r="E26" s="36" t="str">
        <f>'0b. Unit costs'!M13</f>
        <v>(1 roll)</v>
      </c>
      <c r="F26" s="166"/>
      <c r="G26" s="48"/>
      <c r="H26" s="48"/>
      <c r="I26" s="48"/>
      <c r="J26" s="48"/>
      <c r="K26" s="48"/>
      <c r="L26" s="48"/>
      <c r="M26" s="48"/>
      <c r="N26" s="48"/>
      <c r="O26" s="48"/>
      <c r="P26" s="48"/>
      <c r="Q26" s="48"/>
      <c r="R26" s="48"/>
      <c r="S26" s="48"/>
      <c r="T26" s="48"/>
      <c r="U26" s="48"/>
      <c r="V26" s="48"/>
      <c r="W26" s="48"/>
      <c r="X26" s="48"/>
      <c r="Y26" s="48"/>
      <c r="Z26" s="48"/>
      <c r="AA26" s="48"/>
    </row>
    <row r="27" spans="2:27" x14ac:dyDescent="0.3">
      <c r="B27" s="37" t="s">
        <v>56</v>
      </c>
      <c r="C27" s="318" t="str">
        <f>'0b. Unit costs'!J14</f>
        <v>Disinfectant</v>
      </c>
      <c r="D27" s="318"/>
      <c r="E27" s="36" t="str">
        <f>'0b. Unit costs'!M14</f>
        <v>(1 bottle)</v>
      </c>
      <c r="F27" s="166"/>
      <c r="G27" s="48"/>
      <c r="H27" s="48"/>
      <c r="I27" s="48"/>
      <c r="J27" s="48"/>
      <c r="K27" s="48"/>
      <c r="L27" s="48"/>
      <c r="M27" s="48"/>
      <c r="N27" s="48"/>
      <c r="O27" s="48"/>
      <c r="P27" s="48"/>
      <c r="Q27" s="48"/>
      <c r="R27" s="48"/>
      <c r="S27" s="48"/>
      <c r="T27" s="48"/>
      <c r="U27" s="48"/>
      <c r="V27" s="48"/>
      <c r="W27" s="48"/>
      <c r="X27" s="48"/>
      <c r="Y27" s="48"/>
      <c r="Z27" s="48"/>
      <c r="AA27" s="48"/>
    </row>
    <row r="28" spans="2:27" x14ac:dyDescent="0.3">
      <c r="B28" s="37" t="s">
        <v>57</v>
      </c>
      <c r="C28" s="318" t="str">
        <f>'0b. Unit costs'!R8</f>
        <v>Cotton wool</v>
      </c>
      <c r="D28" s="318"/>
      <c r="E28" s="36" t="str">
        <f>'0b. Unit costs'!T8</f>
        <v>(1 roll)</v>
      </c>
      <c r="F28" s="166"/>
      <c r="G28" s="48"/>
      <c r="H28" s="48"/>
      <c r="I28" s="48"/>
      <c r="J28" s="48"/>
      <c r="K28" s="48"/>
      <c r="L28" s="48"/>
      <c r="M28" s="48"/>
      <c r="N28" s="48"/>
      <c r="O28" s="48"/>
      <c r="P28" s="48"/>
      <c r="Q28" s="48"/>
      <c r="R28" s="48"/>
      <c r="S28" s="48"/>
      <c r="T28" s="48"/>
      <c r="U28" s="48"/>
      <c r="V28" s="48"/>
      <c r="W28" s="48"/>
      <c r="X28" s="48"/>
      <c r="Y28" s="48"/>
      <c r="Z28" s="48"/>
      <c r="AA28" s="48"/>
    </row>
    <row r="29" spans="2:27" x14ac:dyDescent="0.3">
      <c r="B29" s="37" t="s">
        <v>58</v>
      </c>
      <c r="C29" s="318" t="str">
        <f>'0b. Unit costs'!R9</f>
        <v>AEFI Kit</v>
      </c>
      <c r="D29" s="318"/>
      <c r="E29" s="36" t="str">
        <f>'0b. Unit costs'!T9</f>
        <v>(1 kit)</v>
      </c>
      <c r="F29" s="166"/>
      <c r="G29" s="48"/>
      <c r="H29" s="48"/>
      <c r="I29" s="48"/>
      <c r="J29" s="48"/>
      <c r="K29" s="48"/>
      <c r="L29" s="48"/>
      <c r="M29" s="48"/>
      <c r="N29" s="48"/>
      <c r="O29" s="48"/>
      <c r="P29" s="48"/>
      <c r="Q29" s="48"/>
      <c r="R29" s="48"/>
      <c r="S29" s="48"/>
      <c r="T29" s="48"/>
      <c r="U29" s="48"/>
      <c r="V29" s="48"/>
      <c r="W29" s="48"/>
      <c r="X29" s="48"/>
      <c r="Y29" s="48"/>
      <c r="Z29" s="48"/>
      <c r="AA29" s="48"/>
    </row>
    <row r="30" spans="2:27" x14ac:dyDescent="0.3">
      <c r="B30" s="37" t="s">
        <v>59</v>
      </c>
      <c r="C30" s="318" t="str">
        <f>'0b. Unit costs'!R10</f>
        <v>Indelible ink finger markers</v>
      </c>
      <c r="D30" s="318"/>
      <c r="E30" s="36" t="str">
        <f>'0b. Unit costs'!T10</f>
        <v>(1 marker)</v>
      </c>
      <c r="F30" s="166"/>
      <c r="G30" s="48"/>
      <c r="H30" s="48"/>
      <c r="I30" s="48"/>
      <c r="J30" s="48"/>
      <c r="K30" s="48"/>
      <c r="L30" s="48"/>
      <c r="M30" s="48"/>
      <c r="N30" s="48"/>
      <c r="O30" s="48"/>
      <c r="P30" s="48"/>
      <c r="Q30" s="48"/>
      <c r="R30" s="48"/>
      <c r="S30" s="48"/>
      <c r="T30" s="48"/>
      <c r="U30" s="48"/>
      <c r="V30" s="48"/>
      <c r="W30" s="48"/>
      <c r="X30" s="48"/>
      <c r="Y30" s="48"/>
      <c r="Z30" s="48"/>
      <c r="AA30" s="48"/>
    </row>
    <row r="31" spans="2:27" x14ac:dyDescent="0.3">
      <c r="B31" s="37" t="s">
        <v>60</v>
      </c>
      <c r="C31" s="318" t="str">
        <f>'0b. Unit costs'!R11</f>
        <v>Gloves</v>
      </c>
      <c r="D31" s="318"/>
      <c r="E31" s="36" t="str">
        <f>'0b. Unit costs'!T11</f>
        <v>(1 box)</v>
      </c>
      <c r="F31" s="166"/>
      <c r="G31" s="48"/>
      <c r="H31" s="48"/>
      <c r="I31" s="48"/>
      <c r="J31" s="48"/>
      <c r="K31" s="48"/>
      <c r="L31" s="48"/>
      <c r="M31" s="48"/>
      <c r="N31" s="48"/>
      <c r="O31" s="48"/>
      <c r="P31" s="48"/>
      <c r="Q31" s="48"/>
      <c r="R31" s="48"/>
      <c r="S31" s="48"/>
      <c r="T31" s="48"/>
      <c r="U31" s="48"/>
      <c r="V31" s="48"/>
      <c r="W31" s="48"/>
      <c r="X31" s="48"/>
      <c r="Y31" s="48"/>
      <c r="Z31" s="48"/>
      <c r="AA31" s="48"/>
    </row>
    <row r="32" spans="2:27" x14ac:dyDescent="0.3">
      <c r="B32" s="37" t="s">
        <v>61</v>
      </c>
      <c r="C32" s="318" t="str">
        <f>'0b. Unit costs'!R12</f>
        <v>Other (specify)</v>
      </c>
      <c r="D32" s="318"/>
      <c r="E32" s="36" t="str">
        <f>'0b. Unit costs'!T12</f>
        <v>(specify unit here)</v>
      </c>
      <c r="F32" s="166"/>
      <c r="G32" s="48"/>
      <c r="H32" s="48"/>
      <c r="I32" s="48"/>
      <c r="J32" s="48"/>
      <c r="K32" s="48"/>
      <c r="L32" s="48"/>
      <c r="M32" s="48"/>
      <c r="N32" s="48"/>
      <c r="O32" s="48"/>
      <c r="P32" s="48"/>
      <c r="Q32" s="48"/>
      <c r="R32" s="48"/>
      <c r="S32" s="48"/>
      <c r="T32" s="48"/>
      <c r="U32" s="48"/>
      <c r="V32" s="48"/>
      <c r="W32" s="48"/>
      <c r="X32" s="48"/>
      <c r="Y32" s="48"/>
      <c r="Z32" s="48"/>
      <c r="AA32" s="48"/>
    </row>
    <row r="33" spans="2:27" x14ac:dyDescent="0.3">
      <c r="B33" s="35" t="s">
        <v>62</v>
      </c>
      <c r="C33" s="318" t="str">
        <f>'0b. Unit costs'!R13</f>
        <v>Other (specify)</v>
      </c>
      <c r="D33" s="318"/>
      <c r="E33" s="36" t="str">
        <f>'0b. Unit costs'!T13</f>
        <v>(specify unit here)</v>
      </c>
      <c r="F33" s="166"/>
      <c r="G33" s="48"/>
      <c r="H33" s="48"/>
      <c r="I33" s="48"/>
      <c r="J33" s="48"/>
      <c r="K33" s="48"/>
      <c r="L33" s="48"/>
      <c r="M33" s="48"/>
      <c r="N33" s="48"/>
      <c r="O33" s="48"/>
      <c r="P33" s="48"/>
      <c r="Q33" s="48"/>
      <c r="R33" s="48"/>
      <c r="S33" s="48"/>
      <c r="T33" s="48"/>
      <c r="U33" s="48"/>
      <c r="V33" s="48"/>
      <c r="W33" s="48"/>
      <c r="X33" s="48"/>
      <c r="Y33" s="48"/>
      <c r="Z33" s="48"/>
      <c r="AA33" s="48"/>
    </row>
    <row r="34" spans="2:27" x14ac:dyDescent="0.3">
      <c r="B34" s="37" t="s">
        <v>63</v>
      </c>
      <c r="C34" s="318" t="str">
        <f>'0b. Unit costs'!R14</f>
        <v>Other (specify)</v>
      </c>
      <c r="D34" s="318"/>
      <c r="E34" s="36" t="str">
        <f>'0b. Unit costs'!T14</f>
        <v>(specify unit here)</v>
      </c>
      <c r="F34" s="166"/>
      <c r="G34" s="48"/>
      <c r="H34" s="48"/>
      <c r="I34" s="48"/>
      <c r="J34" s="48"/>
      <c r="K34" s="48"/>
      <c r="L34" s="48"/>
      <c r="M34" s="48"/>
      <c r="N34" s="48"/>
      <c r="O34" s="48"/>
      <c r="P34" s="48"/>
      <c r="Q34" s="48"/>
      <c r="R34" s="48"/>
      <c r="S34" s="48"/>
      <c r="T34" s="48"/>
      <c r="U34" s="48"/>
      <c r="V34" s="48"/>
      <c r="W34" s="48"/>
      <c r="X34" s="48"/>
      <c r="Y34" s="48"/>
      <c r="Z34" s="48"/>
      <c r="AA34" s="48"/>
    </row>
    <row r="35" spans="2:27" ht="10.199999999999999" customHeight="1" x14ac:dyDescent="0.3"/>
    <row r="36" spans="2:27" ht="22.2" customHeight="1" x14ac:dyDescent="0.3">
      <c r="B36" s="296" t="s">
        <v>12440</v>
      </c>
      <c r="C36" s="296"/>
      <c r="D36" s="296"/>
      <c r="E36" s="296"/>
      <c r="F36" s="296"/>
      <c r="G36" s="296"/>
      <c r="H36" s="296"/>
      <c r="I36" s="296"/>
      <c r="J36" s="296"/>
      <c r="K36" s="296"/>
      <c r="L36" s="296"/>
      <c r="M36" s="296"/>
      <c r="N36" s="296"/>
      <c r="O36" s="296"/>
      <c r="P36" s="296"/>
      <c r="Q36" s="296"/>
      <c r="R36" s="296"/>
      <c r="S36" s="296"/>
      <c r="T36" s="296"/>
      <c r="U36" s="296"/>
      <c r="V36" s="296"/>
      <c r="W36" s="296"/>
      <c r="X36" s="296"/>
      <c r="Y36" s="296"/>
      <c r="Z36" s="296"/>
      <c r="AA36" s="296"/>
    </row>
    <row r="37" spans="2:27" ht="52.2" customHeight="1" x14ac:dyDescent="0.3">
      <c r="B37" s="485"/>
      <c r="C37" s="486"/>
      <c r="D37" s="486"/>
      <c r="E37" s="486"/>
      <c r="F37" s="486"/>
      <c r="G37" s="486"/>
      <c r="H37" s="486"/>
      <c r="I37" s="486"/>
      <c r="J37" s="486"/>
      <c r="K37" s="486"/>
      <c r="L37" s="486"/>
      <c r="M37" s="486"/>
      <c r="N37" s="486"/>
      <c r="O37" s="486"/>
      <c r="P37" s="486"/>
      <c r="Q37" s="486"/>
      <c r="R37" s="486"/>
      <c r="S37" s="486"/>
      <c r="T37" s="486"/>
      <c r="U37" s="486"/>
      <c r="V37" s="486"/>
      <c r="W37" s="486"/>
      <c r="X37" s="486"/>
      <c r="Y37" s="486"/>
      <c r="Z37" s="486"/>
      <c r="AA37" s="486"/>
    </row>
    <row r="38" spans="2:27" hidden="1" x14ac:dyDescent="0.3">
      <c r="B38" s="487"/>
      <c r="C38" s="488"/>
      <c r="D38" s="488"/>
      <c r="E38" s="488"/>
      <c r="F38" s="488"/>
      <c r="G38" s="488"/>
      <c r="H38" s="488"/>
      <c r="I38" s="488"/>
      <c r="J38" s="488"/>
      <c r="K38" s="488"/>
      <c r="L38" s="488"/>
      <c r="M38" s="488"/>
      <c r="N38" s="488"/>
      <c r="O38" s="488"/>
      <c r="P38" s="488"/>
      <c r="Q38" s="488"/>
      <c r="R38" s="488"/>
      <c r="S38" s="488"/>
      <c r="T38" s="488"/>
      <c r="U38" s="488"/>
      <c r="V38" s="488"/>
      <c r="W38" s="488"/>
      <c r="X38" s="488"/>
      <c r="Y38" s="488"/>
      <c r="Z38" s="488"/>
      <c r="AA38" s="488"/>
    </row>
  </sheetData>
  <mergeCells count="35">
    <mergeCell ref="C34:D34"/>
    <mergeCell ref="B36:AA36"/>
    <mergeCell ref="B37:AA38"/>
    <mergeCell ref="A1:AB2"/>
    <mergeCell ref="C28:D28"/>
    <mergeCell ref="C29:D29"/>
    <mergeCell ref="C30:D30"/>
    <mergeCell ref="C31:D31"/>
    <mergeCell ref="C32:D32"/>
    <mergeCell ref="C33:D33"/>
    <mergeCell ref="C22:D22"/>
    <mergeCell ref="C23:D23"/>
    <mergeCell ref="C24:D24"/>
    <mergeCell ref="C25:D25"/>
    <mergeCell ref="C26:D26"/>
    <mergeCell ref="C27:D27"/>
    <mergeCell ref="C21:D21"/>
    <mergeCell ref="C11:E11"/>
    <mergeCell ref="C12:E12"/>
    <mergeCell ref="C13:E13"/>
    <mergeCell ref="C14:E14"/>
    <mergeCell ref="C15:E15"/>
    <mergeCell ref="B17:AA17"/>
    <mergeCell ref="C18:D20"/>
    <mergeCell ref="E18:E20"/>
    <mergeCell ref="G18:AA18"/>
    <mergeCell ref="F19:F20"/>
    <mergeCell ref="G19:AA19"/>
    <mergeCell ref="B4:AA4"/>
    <mergeCell ref="B5:AA5"/>
    <mergeCell ref="B7:AA7"/>
    <mergeCell ref="B8:E10"/>
    <mergeCell ref="G8:AA8"/>
    <mergeCell ref="F9:F10"/>
    <mergeCell ref="G9:AA9"/>
  </mergeCells>
  <conditionalFormatting sqref="B12:AA12">
    <cfRule type="expression" dxfId="277" priority="15">
      <formula>$C$12=0</formula>
    </cfRule>
  </conditionalFormatting>
  <conditionalFormatting sqref="B13:AA13">
    <cfRule type="expression" dxfId="276" priority="14">
      <formula>$C$13=0</formula>
    </cfRule>
  </conditionalFormatting>
  <conditionalFormatting sqref="B14:AA14">
    <cfRule type="expression" dxfId="275" priority="13">
      <formula>$C$14=0</formula>
    </cfRule>
  </conditionalFormatting>
  <conditionalFormatting sqref="B15:AA15">
    <cfRule type="expression" dxfId="274" priority="1">
      <formula>$C$15=0</formula>
    </cfRule>
  </conditionalFormatting>
  <conditionalFormatting sqref="F21:AA34 F11:AA15">
    <cfRule type="expression" dxfId="273" priority="2">
      <formula>F11&lt;&gt;""</formula>
    </cfRule>
  </conditionalFormatting>
  <conditionalFormatting sqref="G11:AA15 G21:AA34">
    <cfRule type="expression" dxfId="272" priority="169">
      <formula>AND($F11&gt;SUM($G11:$AA11),$F11&lt;&gt;"")</formula>
    </cfRule>
  </conditionalFormatting>
  <dataValidations count="1">
    <dataValidation type="whole" operator="greaterThanOrEqual" allowBlank="1" showInputMessage="1" showErrorMessage="1" sqref="G11:AA11" xr:uid="{4079B472-DD69-418F-8DA9-EE1742995416}">
      <formula1>0</formula1>
    </dataValidation>
  </dataValidations>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9D8F1E-C100-4D55-AC60-6E5C4B5D4B7E}">
  <sheetPr>
    <tabColor rgb="FFFFEAA3"/>
  </sheetPr>
  <dimension ref="A1:XFC144"/>
  <sheetViews>
    <sheetView showGridLines="0" zoomScale="85" zoomScaleNormal="85" workbookViewId="0">
      <selection activeCell="C10" sqref="C10"/>
    </sheetView>
  </sheetViews>
  <sheetFormatPr defaultColWidth="0" defaultRowHeight="14.4" zeroHeight="1" x14ac:dyDescent="0.3"/>
  <cols>
    <col min="1" max="1" width="1.6640625" customWidth="1"/>
    <col min="2" max="2" width="3.6640625" customWidth="1"/>
    <col min="3" max="3" width="43.6640625" customWidth="1"/>
    <col min="4" max="4" width="30.33203125" customWidth="1"/>
    <col min="5" max="5" width="28.44140625" customWidth="1"/>
    <col min="6" max="6" width="23.88671875" customWidth="1"/>
    <col min="7" max="7" width="26.6640625" customWidth="1"/>
    <col min="8" max="8" width="35.6640625" customWidth="1"/>
    <col min="9" max="9" width="3.109375" customWidth="1"/>
    <col min="10" max="16383" width="8.88671875" hidden="1"/>
    <col min="16384" max="16384" width="32.109375" hidden="1"/>
  </cols>
  <sheetData>
    <row r="1" spans="1:9" ht="22.2" customHeight="1" x14ac:dyDescent="0.3">
      <c r="A1" s="294" t="s">
        <v>12597</v>
      </c>
      <c r="B1" s="294"/>
      <c r="C1" s="294"/>
      <c r="D1" s="294"/>
      <c r="E1" s="294"/>
      <c r="F1" s="294"/>
      <c r="G1" s="294"/>
      <c r="H1" s="294"/>
    </row>
    <row r="2" spans="1:9" ht="22.2" customHeight="1" x14ac:dyDescent="0.3">
      <c r="A2" s="294"/>
      <c r="B2" s="294"/>
      <c r="C2" s="294"/>
      <c r="D2" s="294"/>
      <c r="E2" s="294"/>
      <c r="F2" s="294"/>
      <c r="G2" s="294"/>
      <c r="H2" s="294"/>
    </row>
    <row r="3" spans="1:9" ht="10.199999999999999" customHeight="1" x14ac:dyDescent="0.3">
      <c r="A3" s="11"/>
      <c r="B3" s="11"/>
      <c r="C3" s="11"/>
      <c r="D3" s="11"/>
      <c r="E3" s="11"/>
      <c r="F3" s="11"/>
      <c r="G3" s="11"/>
      <c r="H3" s="11"/>
    </row>
    <row r="4" spans="1:9" ht="15" hidden="1" x14ac:dyDescent="0.3">
      <c r="A4" s="11"/>
      <c r="B4" s="405" t="s">
        <v>0</v>
      </c>
      <c r="C4" s="406"/>
      <c r="D4" s="406"/>
      <c r="E4" s="406"/>
      <c r="F4" s="406"/>
      <c r="G4" s="406"/>
      <c r="H4" s="406"/>
    </row>
    <row r="5" spans="1:9" ht="58.95" customHeight="1" x14ac:dyDescent="0.3">
      <c r="A5" s="11"/>
      <c r="B5" s="463" t="s">
        <v>465</v>
      </c>
      <c r="C5" s="463"/>
      <c r="D5" s="463"/>
      <c r="E5" s="463"/>
      <c r="F5" s="463"/>
      <c r="G5" s="463"/>
      <c r="H5" s="463"/>
    </row>
    <row r="6" spans="1:9" ht="10.199999999999999" customHeight="1" x14ac:dyDescent="0.3">
      <c r="A6" s="11"/>
      <c r="B6" s="11"/>
      <c r="C6" s="11"/>
      <c r="D6" s="11"/>
      <c r="E6" s="11"/>
      <c r="F6" s="11"/>
      <c r="G6" s="11"/>
      <c r="H6" s="11"/>
    </row>
    <row r="7" spans="1:9" ht="16.8" x14ac:dyDescent="0.3">
      <c r="A7" s="38"/>
      <c r="B7" s="495" t="s">
        <v>65</v>
      </c>
      <c r="C7" s="495"/>
      <c r="D7" s="226"/>
      <c r="E7" s="217"/>
      <c r="F7" s="217"/>
      <c r="G7" s="217"/>
      <c r="H7" s="217"/>
      <c r="I7" s="39"/>
    </row>
    <row r="8" spans="1:9" x14ac:dyDescent="0.3">
      <c r="A8" s="40"/>
      <c r="B8" s="491">
        <v>4.01</v>
      </c>
      <c r="C8" s="492"/>
      <c r="D8" s="224">
        <v>4.0199999999999996</v>
      </c>
      <c r="E8" s="42">
        <v>4.03</v>
      </c>
      <c r="F8" s="42">
        <v>4.04</v>
      </c>
      <c r="G8" s="42">
        <v>4.05</v>
      </c>
      <c r="H8" s="42">
        <v>4.0599999999999996</v>
      </c>
      <c r="I8" s="41"/>
    </row>
    <row r="9" spans="1:9" ht="78" customHeight="1" x14ac:dyDescent="0.3">
      <c r="A9" s="43"/>
      <c r="B9" s="493" t="s">
        <v>66</v>
      </c>
      <c r="C9" s="494"/>
      <c r="D9" s="225" t="s">
        <v>11904</v>
      </c>
      <c r="E9" s="44" t="s">
        <v>12441</v>
      </c>
      <c r="F9" s="44" t="str">
        <f>CONCATENATE("What is this staff member's gross monthly salary plus any additional stipends/allowances/top-ups? (in ",'0a. Country information'!R10,")")</f>
        <v>What is this staff member's gross monthly salary plus any additional stipends/allowances/top-ups? (in USD)</v>
      </c>
      <c r="G9" s="44" t="s">
        <v>12496</v>
      </c>
      <c r="H9" s="44" t="s">
        <v>11895</v>
      </c>
      <c r="I9" s="45"/>
    </row>
    <row r="10" spans="1:9" x14ac:dyDescent="0.3">
      <c r="A10" s="13"/>
      <c r="B10" s="46">
        <v>1</v>
      </c>
      <c r="C10" s="47" t="s">
        <v>301</v>
      </c>
      <c r="D10" s="223"/>
      <c r="E10" s="30"/>
      <c r="F10" s="48"/>
      <c r="G10" s="30"/>
      <c r="H10" s="30"/>
      <c r="I10" s="15"/>
    </row>
    <row r="11" spans="1:9" x14ac:dyDescent="0.3">
      <c r="A11" s="13"/>
      <c r="B11" s="46">
        <f>B10+1</f>
        <v>2</v>
      </c>
      <c r="C11" s="49" t="s">
        <v>303</v>
      </c>
      <c r="D11" s="223"/>
      <c r="E11" s="202"/>
      <c r="F11" s="48"/>
      <c r="G11" s="202"/>
      <c r="H11" s="202"/>
      <c r="I11" s="15"/>
    </row>
    <row r="12" spans="1:9" x14ac:dyDescent="0.3">
      <c r="A12" s="13"/>
      <c r="B12" s="46">
        <f t="shared" ref="B12:B15" si="0">B11+1</f>
        <v>3</v>
      </c>
      <c r="C12" s="49" t="s">
        <v>304</v>
      </c>
      <c r="D12" s="223"/>
      <c r="E12" s="202"/>
      <c r="F12" s="48"/>
      <c r="G12" s="202"/>
      <c r="H12" s="202"/>
      <c r="I12" s="15"/>
    </row>
    <row r="13" spans="1:9" x14ac:dyDescent="0.3">
      <c r="A13" s="13"/>
      <c r="B13" s="46">
        <f t="shared" si="0"/>
        <v>4</v>
      </c>
      <c r="C13" s="49" t="s">
        <v>303</v>
      </c>
      <c r="D13" s="223"/>
      <c r="E13" s="202"/>
      <c r="F13" s="48"/>
      <c r="G13" s="202"/>
      <c r="H13" s="202"/>
      <c r="I13" s="15"/>
    </row>
    <row r="14" spans="1:9" x14ac:dyDescent="0.3">
      <c r="A14" s="13"/>
      <c r="B14" s="46">
        <f t="shared" si="0"/>
        <v>5</v>
      </c>
      <c r="C14" s="49" t="s">
        <v>303</v>
      </c>
      <c r="D14" s="223"/>
      <c r="E14" s="202"/>
      <c r="F14" s="48"/>
      <c r="G14" s="202"/>
      <c r="H14" s="202"/>
      <c r="I14" s="15"/>
    </row>
    <row r="15" spans="1:9" x14ac:dyDescent="0.3">
      <c r="A15" s="13"/>
      <c r="B15" s="46">
        <f t="shared" si="0"/>
        <v>6</v>
      </c>
      <c r="C15" s="49" t="s">
        <v>306</v>
      </c>
      <c r="D15" s="223"/>
      <c r="E15" s="202"/>
      <c r="F15" s="48"/>
      <c r="G15" s="202"/>
      <c r="H15" s="202"/>
      <c r="I15" s="15"/>
    </row>
    <row r="16" spans="1:9" x14ac:dyDescent="0.3">
      <c r="A16" s="13"/>
      <c r="B16" s="46">
        <f t="shared" ref="B16:B79" si="1">B15+1</f>
        <v>7</v>
      </c>
      <c r="C16" s="49" t="s">
        <v>304</v>
      </c>
      <c r="D16" s="223"/>
      <c r="E16" s="202"/>
      <c r="F16" s="48"/>
      <c r="G16" s="202"/>
      <c r="H16" s="202"/>
      <c r="I16" s="15"/>
    </row>
    <row r="17" spans="1:9" x14ac:dyDescent="0.3">
      <c r="A17" s="13"/>
      <c r="B17" s="46">
        <f t="shared" si="1"/>
        <v>8</v>
      </c>
      <c r="C17" s="49" t="s">
        <v>306</v>
      </c>
      <c r="D17" s="223"/>
      <c r="E17" s="202"/>
      <c r="F17" s="48"/>
      <c r="G17" s="202"/>
      <c r="H17" s="202"/>
      <c r="I17" s="15"/>
    </row>
    <row r="18" spans="1:9" x14ac:dyDescent="0.3">
      <c r="A18" s="13"/>
      <c r="B18" s="46">
        <f t="shared" si="1"/>
        <v>9</v>
      </c>
      <c r="C18" s="49" t="s">
        <v>309</v>
      </c>
      <c r="D18" s="223"/>
      <c r="E18" s="202"/>
      <c r="F18" s="48"/>
      <c r="G18" s="202"/>
      <c r="H18" s="202"/>
      <c r="I18" s="15"/>
    </row>
    <row r="19" spans="1:9" x14ac:dyDescent="0.3">
      <c r="A19" s="13"/>
      <c r="B19" s="46">
        <f t="shared" si="1"/>
        <v>10</v>
      </c>
      <c r="C19" s="49" t="s">
        <v>67</v>
      </c>
      <c r="D19" s="223"/>
      <c r="E19" s="202"/>
      <c r="F19" s="48"/>
      <c r="G19" s="202"/>
      <c r="H19" s="202"/>
      <c r="I19" s="15"/>
    </row>
    <row r="20" spans="1:9" x14ac:dyDescent="0.3">
      <c r="A20" s="13"/>
      <c r="B20" s="46">
        <f t="shared" si="1"/>
        <v>11</v>
      </c>
      <c r="C20" s="49" t="s">
        <v>67</v>
      </c>
      <c r="D20" s="223"/>
      <c r="E20" s="202"/>
      <c r="F20" s="48"/>
      <c r="G20" s="202"/>
      <c r="H20" s="202"/>
      <c r="I20" s="15"/>
    </row>
    <row r="21" spans="1:9" x14ac:dyDescent="0.3">
      <c r="A21" s="13"/>
      <c r="B21" s="46">
        <f t="shared" si="1"/>
        <v>12</v>
      </c>
      <c r="C21" s="49" t="s">
        <v>67</v>
      </c>
      <c r="D21" s="223"/>
      <c r="E21" s="202"/>
      <c r="F21" s="48"/>
      <c r="G21" s="202"/>
      <c r="H21" s="202"/>
      <c r="I21" s="15"/>
    </row>
    <row r="22" spans="1:9" x14ac:dyDescent="0.3">
      <c r="A22" s="13"/>
      <c r="B22" s="46">
        <f t="shared" si="1"/>
        <v>13</v>
      </c>
      <c r="C22" s="49" t="s">
        <v>67</v>
      </c>
      <c r="D22" s="223"/>
      <c r="E22" s="202"/>
      <c r="F22" s="48"/>
      <c r="G22" s="202"/>
      <c r="H22" s="202"/>
      <c r="I22" s="15"/>
    </row>
    <row r="23" spans="1:9" x14ac:dyDescent="0.3">
      <c r="A23" s="13"/>
      <c r="B23" s="46">
        <f t="shared" si="1"/>
        <v>14</v>
      </c>
      <c r="C23" s="49" t="s">
        <v>67</v>
      </c>
      <c r="D23" s="223"/>
      <c r="E23" s="202"/>
      <c r="F23" s="48"/>
      <c r="G23" s="202"/>
      <c r="H23" s="202"/>
      <c r="I23" s="15"/>
    </row>
    <row r="24" spans="1:9" x14ac:dyDescent="0.3">
      <c r="A24" s="13"/>
      <c r="B24" s="46">
        <f t="shared" si="1"/>
        <v>15</v>
      </c>
      <c r="C24" s="49" t="s">
        <v>67</v>
      </c>
      <c r="D24" s="223"/>
      <c r="E24" s="202"/>
      <c r="F24" s="48"/>
      <c r="G24" s="202"/>
      <c r="H24" s="202"/>
      <c r="I24" s="15"/>
    </row>
    <row r="25" spans="1:9" x14ac:dyDescent="0.3">
      <c r="A25" s="13"/>
      <c r="B25" s="46">
        <f t="shared" si="1"/>
        <v>16</v>
      </c>
      <c r="C25" s="49" t="s">
        <v>67</v>
      </c>
      <c r="D25" s="223"/>
      <c r="E25" s="202"/>
      <c r="F25" s="48"/>
      <c r="G25" s="202"/>
      <c r="H25" s="202"/>
      <c r="I25" s="15"/>
    </row>
    <row r="26" spans="1:9" x14ac:dyDescent="0.3">
      <c r="A26" s="13"/>
      <c r="B26" s="46">
        <f t="shared" si="1"/>
        <v>17</v>
      </c>
      <c r="C26" s="49" t="s">
        <v>67</v>
      </c>
      <c r="D26" s="223"/>
      <c r="E26" s="202"/>
      <c r="F26" s="48"/>
      <c r="G26" s="202"/>
      <c r="H26" s="202"/>
      <c r="I26" s="15"/>
    </row>
    <row r="27" spans="1:9" x14ac:dyDescent="0.3">
      <c r="A27" s="13"/>
      <c r="B27" s="46">
        <f t="shared" si="1"/>
        <v>18</v>
      </c>
      <c r="C27" s="49" t="s">
        <v>67</v>
      </c>
      <c r="D27" s="223"/>
      <c r="E27" s="202"/>
      <c r="F27" s="48"/>
      <c r="G27" s="202"/>
      <c r="H27" s="202"/>
      <c r="I27" s="15"/>
    </row>
    <row r="28" spans="1:9" x14ac:dyDescent="0.3">
      <c r="A28" s="13"/>
      <c r="B28" s="46">
        <f t="shared" si="1"/>
        <v>19</v>
      </c>
      <c r="C28" s="49" t="s">
        <v>67</v>
      </c>
      <c r="D28" s="223"/>
      <c r="E28" s="202"/>
      <c r="F28" s="48"/>
      <c r="G28" s="202"/>
      <c r="H28" s="202"/>
      <c r="I28" s="15"/>
    </row>
    <row r="29" spans="1:9" x14ac:dyDescent="0.3">
      <c r="A29" s="13"/>
      <c r="B29" s="46">
        <f t="shared" si="1"/>
        <v>20</v>
      </c>
      <c r="C29" s="49" t="s">
        <v>67</v>
      </c>
      <c r="D29" s="223"/>
      <c r="E29" s="202"/>
      <c r="F29" s="48"/>
      <c r="G29" s="202"/>
      <c r="H29" s="202"/>
      <c r="I29" s="15"/>
    </row>
    <row r="30" spans="1:9" x14ac:dyDescent="0.3">
      <c r="A30" s="13"/>
      <c r="B30" s="46">
        <f t="shared" si="1"/>
        <v>21</v>
      </c>
      <c r="C30" s="49" t="s">
        <v>67</v>
      </c>
      <c r="D30" s="223"/>
      <c r="E30" s="202"/>
      <c r="F30" s="48"/>
      <c r="G30" s="202"/>
      <c r="H30" s="202"/>
      <c r="I30" s="15"/>
    </row>
    <row r="31" spans="1:9" x14ac:dyDescent="0.3">
      <c r="A31" s="13"/>
      <c r="B31" s="46">
        <f t="shared" si="1"/>
        <v>22</v>
      </c>
      <c r="C31" s="49" t="s">
        <v>67</v>
      </c>
      <c r="D31" s="223"/>
      <c r="E31" s="202"/>
      <c r="F31" s="48"/>
      <c r="G31" s="202"/>
      <c r="H31" s="202"/>
      <c r="I31" s="15"/>
    </row>
    <row r="32" spans="1:9" x14ac:dyDescent="0.3">
      <c r="A32" s="13"/>
      <c r="B32" s="46">
        <f t="shared" si="1"/>
        <v>23</v>
      </c>
      <c r="C32" s="49" t="s">
        <v>67</v>
      </c>
      <c r="D32" s="223"/>
      <c r="E32" s="202"/>
      <c r="F32" s="48"/>
      <c r="G32" s="202"/>
      <c r="H32" s="202"/>
      <c r="I32" s="15"/>
    </row>
    <row r="33" spans="1:9" x14ac:dyDescent="0.3">
      <c r="A33" s="13"/>
      <c r="B33" s="46">
        <f t="shared" si="1"/>
        <v>24</v>
      </c>
      <c r="C33" s="49" t="s">
        <v>67</v>
      </c>
      <c r="D33" s="223"/>
      <c r="E33" s="202"/>
      <c r="F33" s="48"/>
      <c r="G33" s="202"/>
      <c r="H33" s="202"/>
      <c r="I33" s="15"/>
    </row>
    <row r="34" spans="1:9" x14ac:dyDescent="0.3">
      <c r="A34" s="13"/>
      <c r="B34" s="46">
        <f t="shared" si="1"/>
        <v>25</v>
      </c>
      <c r="C34" s="49" t="s">
        <v>67</v>
      </c>
      <c r="D34" s="223"/>
      <c r="E34" s="202"/>
      <c r="F34" s="48"/>
      <c r="G34" s="202"/>
      <c r="H34" s="202"/>
      <c r="I34" s="15"/>
    </row>
    <row r="35" spans="1:9" x14ac:dyDescent="0.3">
      <c r="A35" s="13"/>
      <c r="B35" s="46">
        <f t="shared" si="1"/>
        <v>26</v>
      </c>
      <c r="C35" s="49" t="s">
        <v>67</v>
      </c>
      <c r="D35" s="223"/>
      <c r="E35" s="202"/>
      <c r="F35" s="48"/>
      <c r="G35" s="202"/>
      <c r="H35" s="202"/>
      <c r="I35" s="15"/>
    </row>
    <row r="36" spans="1:9" x14ac:dyDescent="0.3">
      <c r="A36" s="13"/>
      <c r="B36" s="46">
        <f t="shared" si="1"/>
        <v>27</v>
      </c>
      <c r="C36" s="49" t="s">
        <v>67</v>
      </c>
      <c r="D36" s="223"/>
      <c r="E36" s="202"/>
      <c r="F36" s="48"/>
      <c r="G36" s="202"/>
      <c r="H36" s="202"/>
      <c r="I36" s="15"/>
    </row>
    <row r="37" spans="1:9" x14ac:dyDescent="0.3">
      <c r="A37" s="13"/>
      <c r="B37" s="46">
        <f t="shared" si="1"/>
        <v>28</v>
      </c>
      <c r="C37" s="49" t="s">
        <v>67</v>
      </c>
      <c r="D37" s="223"/>
      <c r="E37" s="202"/>
      <c r="F37" s="48"/>
      <c r="G37" s="202"/>
      <c r="H37" s="202"/>
      <c r="I37" s="15"/>
    </row>
    <row r="38" spans="1:9" x14ac:dyDescent="0.3">
      <c r="A38" s="13"/>
      <c r="B38" s="46">
        <f t="shared" si="1"/>
        <v>29</v>
      </c>
      <c r="C38" s="49" t="s">
        <v>67</v>
      </c>
      <c r="D38" s="223"/>
      <c r="E38" s="202"/>
      <c r="F38" s="48"/>
      <c r="G38" s="202"/>
      <c r="H38" s="202"/>
      <c r="I38" s="15"/>
    </row>
    <row r="39" spans="1:9" x14ac:dyDescent="0.3">
      <c r="A39" s="13"/>
      <c r="B39" s="46">
        <f t="shared" si="1"/>
        <v>30</v>
      </c>
      <c r="C39" s="49" t="s">
        <v>67</v>
      </c>
      <c r="D39" s="223"/>
      <c r="E39" s="202"/>
      <c r="F39" s="48"/>
      <c r="G39" s="202"/>
      <c r="H39" s="202"/>
      <c r="I39" s="15"/>
    </row>
    <row r="40" spans="1:9" x14ac:dyDescent="0.3">
      <c r="A40" s="13"/>
      <c r="B40" s="46">
        <f t="shared" si="1"/>
        <v>31</v>
      </c>
      <c r="C40" s="49" t="s">
        <v>67</v>
      </c>
      <c r="D40" s="223"/>
      <c r="E40" s="202"/>
      <c r="F40" s="48"/>
      <c r="G40" s="202"/>
      <c r="H40" s="202"/>
      <c r="I40" s="15"/>
    </row>
    <row r="41" spans="1:9" x14ac:dyDescent="0.3">
      <c r="A41" s="13"/>
      <c r="B41" s="46">
        <f t="shared" si="1"/>
        <v>32</v>
      </c>
      <c r="C41" s="49" t="s">
        <v>67</v>
      </c>
      <c r="D41" s="223"/>
      <c r="E41" s="202"/>
      <c r="F41" s="48"/>
      <c r="G41" s="202"/>
      <c r="H41" s="202"/>
      <c r="I41" s="15"/>
    </row>
    <row r="42" spans="1:9" x14ac:dyDescent="0.3">
      <c r="A42" s="13"/>
      <c r="B42" s="46">
        <f t="shared" si="1"/>
        <v>33</v>
      </c>
      <c r="C42" s="49" t="s">
        <v>67</v>
      </c>
      <c r="D42" s="223"/>
      <c r="E42" s="202"/>
      <c r="F42" s="48"/>
      <c r="G42" s="202"/>
      <c r="H42" s="202"/>
      <c r="I42" s="15"/>
    </row>
    <row r="43" spans="1:9" x14ac:dyDescent="0.3">
      <c r="A43" s="13"/>
      <c r="B43" s="46">
        <f t="shared" si="1"/>
        <v>34</v>
      </c>
      <c r="C43" s="49" t="s">
        <v>67</v>
      </c>
      <c r="D43" s="223"/>
      <c r="E43" s="202"/>
      <c r="F43" s="48"/>
      <c r="G43" s="202"/>
      <c r="H43" s="202"/>
      <c r="I43" s="15"/>
    </row>
    <row r="44" spans="1:9" x14ac:dyDescent="0.3">
      <c r="A44" s="13"/>
      <c r="B44" s="46">
        <f t="shared" si="1"/>
        <v>35</v>
      </c>
      <c r="C44" s="49" t="s">
        <v>67</v>
      </c>
      <c r="D44" s="223"/>
      <c r="E44" s="202"/>
      <c r="F44" s="48"/>
      <c r="G44" s="202"/>
      <c r="H44" s="202"/>
      <c r="I44" s="15"/>
    </row>
    <row r="45" spans="1:9" x14ac:dyDescent="0.3">
      <c r="A45" s="13"/>
      <c r="B45" s="46">
        <f t="shared" si="1"/>
        <v>36</v>
      </c>
      <c r="C45" s="49" t="s">
        <v>67</v>
      </c>
      <c r="D45" s="223"/>
      <c r="E45" s="202"/>
      <c r="F45" s="48"/>
      <c r="G45" s="202"/>
      <c r="H45" s="202"/>
      <c r="I45" s="15"/>
    </row>
    <row r="46" spans="1:9" x14ac:dyDescent="0.3">
      <c r="A46" s="13"/>
      <c r="B46" s="46">
        <f t="shared" si="1"/>
        <v>37</v>
      </c>
      <c r="C46" s="49" t="s">
        <v>67</v>
      </c>
      <c r="D46" s="223"/>
      <c r="E46" s="202"/>
      <c r="F46" s="48"/>
      <c r="G46" s="202"/>
      <c r="H46" s="202"/>
      <c r="I46" s="15"/>
    </row>
    <row r="47" spans="1:9" x14ac:dyDescent="0.3">
      <c r="A47" s="13"/>
      <c r="B47" s="46">
        <f t="shared" si="1"/>
        <v>38</v>
      </c>
      <c r="C47" s="49" t="s">
        <v>67</v>
      </c>
      <c r="D47" s="223"/>
      <c r="E47" s="202"/>
      <c r="F47" s="48"/>
      <c r="G47" s="202"/>
      <c r="H47" s="202"/>
      <c r="I47" s="15"/>
    </row>
    <row r="48" spans="1:9" x14ac:dyDescent="0.3">
      <c r="A48" s="13"/>
      <c r="B48" s="46">
        <f t="shared" si="1"/>
        <v>39</v>
      </c>
      <c r="C48" s="49" t="s">
        <v>67</v>
      </c>
      <c r="D48" s="223"/>
      <c r="E48" s="202"/>
      <c r="F48" s="48"/>
      <c r="G48" s="202"/>
      <c r="H48" s="202"/>
      <c r="I48" s="15"/>
    </row>
    <row r="49" spans="1:9" x14ac:dyDescent="0.3">
      <c r="A49" s="13"/>
      <c r="B49" s="46">
        <f t="shared" si="1"/>
        <v>40</v>
      </c>
      <c r="C49" s="49" t="s">
        <v>67</v>
      </c>
      <c r="D49" s="223"/>
      <c r="E49" s="202"/>
      <c r="F49" s="48"/>
      <c r="G49" s="202"/>
      <c r="H49" s="202"/>
      <c r="I49" s="15"/>
    </row>
    <row r="50" spans="1:9" x14ac:dyDescent="0.3">
      <c r="A50" s="13"/>
      <c r="B50" s="46">
        <f t="shared" si="1"/>
        <v>41</v>
      </c>
      <c r="C50" s="49" t="s">
        <v>67</v>
      </c>
      <c r="D50" s="223"/>
      <c r="E50" s="202"/>
      <c r="F50" s="48"/>
      <c r="G50" s="202"/>
      <c r="H50" s="202"/>
      <c r="I50" s="15"/>
    </row>
    <row r="51" spans="1:9" x14ac:dyDescent="0.3">
      <c r="A51" s="13"/>
      <c r="B51" s="46">
        <f t="shared" si="1"/>
        <v>42</v>
      </c>
      <c r="C51" s="49" t="s">
        <v>67</v>
      </c>
      <c r="D51" s="223"/>
      <c r="E51" s="202"/>
      <c r="F51" s="48"/>
      <c r="G51" s="202"/>
      <c r="H51" s="202"/>
      <c r="I51" s="15"/>
    </row>
    <row r="52" spans="1:9" x14ac:dyDescent="0.3">
      <c r="A52" s="13"/>
      <c r="B52" s="46">
        <f t="shared" si="1"/>
        <v>43</v>
      </c>
      <c r="C52" s="49" t="s">
        <v>67</v>
      </c>
      <c r="D52" s="223"/>
      <c r="E52" s="202"/>
      <c r="F52" s="48"/>
      <c r="G52" s="202"/>
      <c r="H52" s="202"/>
      <c r="I52" s="15"/>
    </row>
    <row r="53" spans="1:9" x14ac:dyDescent="0.3">
      <c r="A53" s="13"/>
      <c r="B53" s="46">
        <f t="shared" si="1"/>
        <v>44</v>
      </c>
      <c r="C53" s="49" t="s">
        <v>67</v>
      </c>
      <c r="D53" s="223"/>
      <c r="E53" s="202"/>
      <c r="F53" s="48"/>
      <c r="G53" s="202"/>
      <c r="H53" s="202"/>
      <c r="I53" s="15"/>
    </row>
    <row r="54" spans="1:9" x14ac:dyDescent="0.3">
      <c r="A54" s="13"/>
      <c r="B54" s="46">
        <f t="shared" si="1"/>
        <v>45</v>
      </c>
      <c r="C54" s="49" t="s">
        <v>67</v>
      </c>
      <c r="D54" s="223"/>
      <c r="E54" s="202"/>
      <c r="F54" s="48"/>
      <c r="G54" s="202"/>
      <c r="H54" s="202"/>
      <c r="I54" s="15"/>
    </row>
    <row r="55" spans="1:9" x14ac:dyDescent="0.3">
      <c r="A55" s="13"/>
      <c r="B55" s="46">
        <f t="shared" si="1"/>
        <v>46</v>
      </c>
      <c r="C55" s="49" t="s">
        <v>67</v>
      </c>
      <c r="D55" s="223"/>
      <c r="E55" s="202"/>
      <c r="F55" s="48"/>
      <c r="G55" s="202"/>
      <c r="H55" s="202"/>
      <c r="I55" s="15"/>
    </row>
    <row r="56" spans="1:9" x14ac:dyDescent="0.3">
      <c r="A56" s="13"/>
      <c r="B56" s="46">
        <f t="shared" si="1"/>
        <v>47</v>
      </c>
      <c r="C56" s="49" t="s">
        <v>67</v>
      </c>
      <c r="D56" s="223"/>
      <c r="E56" s="202"/>
      <c r="F56" s="48"/>
      <c r="G56" s="202"/>
      <c r="H56" s="202"/>
      <c r="I56" s="15"/>
    </row>
    <row r="57" spans="1:9" x14ac:dyDescent="0.3">
      <c r="A57" s="13"/>
      <c r="B57" s="46">
        <f t="shared" si="1"/>
        <v>48</v>
      </c>
      <c r="C57" s="49" t="s">
        <v>67</v>
      </c>
      <c r="D57" s="223"/>
      <c r="E57" s="202"/>
      <c r="F57" s="48"/>
      <c r="G57" s="202"/>
      <c r="H57" s="202"/>
      <c r="I57" s="15"/>
    </row>
    <row r="58" spans="1:9" x14ac:dyDescent="0.3">
      <c r="A58" s="13"/>
      <c r="B58" s="46">
        <f t="shared" si="1"/>
        <v>49</v>
      </c>
      <c r="C58" s="49" t="s">
        <v>67</v>
      </c>
      <c r="D58" s="223"/>
      <c r="E58" s="202"/>
      <c r="F58" s="48"/>
      <c r="G58" s="202"/>
      <c r="H58" s="202"/>
      <c r="I58" s="15"/>
    </row>
    <row r="59" spans="1:9" x14ac:dyDescent="0.3">
      <c r="A59" s="13"/>
      <c r="B59" s="46">
        <f t="shared" si="1"/>
        <v>50</v>
      </c>
      <c r="C59" s="49" t="s">
        <v>67</v>
      </c>
      <c r="D59" s="223"/>
      <c r="E59" s="202"/>
      <c r="F59" s="48"/>
      <c r="G59" s="202"/>
      <c r="H59" s="202"/>
      <c r="I59" s="15"/>
    </row>
    <row r="60" spans="1:9" x14ac:dyDescent="0.3">
      <c r="A60" s="13"/>
      <c r="B60" s="46">
        <f t="shared" si="1"/>
        <v>51</v>
      </c>
      <c r="C60" s="49" t="s">
        <v>67</v>
      </c>
      <c r="D60" s="223"/>
      <c r="E60" s="202"/>
      <c r="F60" s="48"/>
      <c r="G60" s="202"/>
      <c r="H60" s="202"/>
      <c r="I60" s="15"/>
    </row>
    <row r="61" spans="1:9" x14ac:dyDescent="0.3">
      <c r="A61" s="13"/>
      <c r="B61" s="46">
        <f t="shared" si="1"/>
        <v>52</v>
      </c>
      <c r="C61" s="49" t="s">
        <v>67</v>
      </c>
      <c r="D61" s="223"/>
      <c r="E61" s="202"/>
      <c r="F61" s="48"/>
      <c r="G61" s="202"/>
      <c r="H61" s="202"/>
      <c r="I61" s="15"/>
    </row>
    <row r="62" spans="1:9" x14ac:dyDescent="0.3">
      <c r="A62" s="13"/>
      <c r="B62" s="46">
        <f t="shared" si="1"/>
        <v>53</v>
      </c>
      <c r="C62" s="49" t="s">
        <v>67</v>
      </c>
      <c r="D62" s="223"/>
      <c r="E62" s="202"/>
      <c r="F62" s="48"/>
      <c r="G62" s="202"/>
      <c r="H62" s="202"/>
      <c r="I62" s="15"/>
    </row>
    <row r="63" spans="1:9" x14ac:dyDescent="0.3">
      <c r="A63" s="13"/>
      <c r="B63" s="46">
        <f t="shared" si="1"/>
        <v>54</v>
      </c>
      <c r="C63" s="49" t="s">
        <v>67</v>
      </c>
      <c r="D63" s="223"/>
      <c r="E63" s="202"/>
      <c r="F63" s="48"/>
      <c r="G63" s="202"/>
      <c r="H63" s="202"/>
      <c r="I63" s="15"/>
    </row>
    <row r="64" spans="1:9" x14ac:dyDescent="0.3">
      <c r="A64" s="13"/>
      <c r="B64" s="46">
        <f t="shared" si="1"/>
        <v>55</v>
      </c>
      <c r="C64" s="49" t="s">
        <v>67</v>
      </c>
      <c r="D64" s="223"/>
      <c r="E64" s="202"/>
      <c r="F64" s="48"/>
      <c r="G64" s="202"/>
      <c r="H64" s="202"/>
      <c r="I64" s="15"/>
    </row>
    <row r="65" spans="1:9" x14ac:dyDescent="0.3">
      <c r="A65" s="13"/>
      <c r="B65" s="46">
        <f t="shared" si="1"/>
        <v>56</v>
      </c>
      <c r="C65" s="49" t="s">
        <v>67</v>
      </c>
      <c r="D65" s="223"/>
      <c r="E65" s="202"/>
      <c r="F65" s="48"/>
      <c r="G65" s="202"/>
      <c r="H65" s="202"/>
      <c r="I65" s="15"/>
    </row>
    <row r="66" spans="1:9" x14ac:dyDescent="0.3">
      <c r="A66" s="13"/>
      <c r="B66" s="46">
        <f t="shared" si="1"/>
        <v>57</v>
      </c>
      <c r="C66" s="49" t="s">
        <v>67</v>
      </c>
      <c r="D66" s="223"/>
      <c r="E66" s="202"/>
      <c r="F66" s="48"/>
      <c r="G66" s="202"/>
      <c r="H66" s="202"/>
      <c r="I66" s="15"/>
    </row>
    <row r="67" spans="1:9" x14ac:dyDescent="0.3">
      <c r="A67" s="13"/>
      <c r="B67" s="46">
        <f t="shared" si="1"/>
        <v>58</v>
      </c>
      <c r="C67" s="49" t="s">
        <v>67</v>
      </c>
      <c r="D67" s="223"/>
      <c r="E67" s="202"/>
      <c r="F67" s="48"/>
      <c r="G67" s="202"/>
      <c r="H67" s="202"/>
      <c r="I67" s="15"/>
    </row>
    <row r="68" spans="1:9" x14ac:dyDescent="0.3">
      <c r="A68" s="13"/>
      <c r="B68" s="46">
        <f t="shared" si="1"/>
        <v>59</v>
      </c>
      <c r="C68" s="49" t="s">
        <v>67</v>
      </c>
      <c r="D68" s="223"/>
      <c r="E68" s="202"/>
      <c r="F68" s="48"/>
      <c r="G68" s="202"/>
      <c r="H68" s="202"/>
      <c r="I68" s="15"/>
    </row>
    <row r="69" spans="1:9" x14ac:dyDescent="0.3">
      <c r="A69" s="13"/>
      <c r="B69" s="46">
        <f t="shared" si="1"/>
        <v>60</v>
      </c>
      <c r="C69" s="49" t="s">
        <v>67</v>
      </c>
      <c r="D69" s="223"/>
      <c r="E69" s="202"/>
      <c r="F69" s="48"/>
      <c r="G69" s="202"/>
      <c r="H69" s="202"/>
      <c r="I69" s="15"/>
    </row>
    <row r="70" spans="1:9" x14ac:dyDescent="0.3">
      <c r="A70" s="13"/>
      <c r="B70" s="46">
        <f t="shared" si="1"/>
        <v>61</v>
      </c>
      <c r="C70" s="49" t="s">
        <v>67</v>
      </c>
      <c r="D70" s="223"/>
      <c r="E70" s="202"/>
      <c r="F70" s="48"/>
      <c r="G70" s="202"/>
      <c r="H70" s="202"/>
      <c r="I70" s="15"/>
    </row>
    <row r="71" spans="1:9" x14ac:dyDescent="0.3">
      <c r="A71" s="13"/>
      <c r="B71" s="46">
        <f t="shared" si="1"/>
        <v>62</v>
      </c>
      <c r="C71" s="49" t="s">
        <v>67</v>
      </c>
      <c r="D71" s="223"/>
      <c r="E71" s="202"/>
      <c r="F71" s="48"/>
      <c r="G71" s="202"/>
      <c r="H71" s="202"/>
      <c r="I71" s="15"/>
    </row>
    <row r="72" spans="1:9" x14ac:dyDescent="0.3">
      <c r="A72" s="13"/>
      <c r="B72" s="46">
        <f t="shared" si="1"/>
        <v>63</v>
      </c>
      <c r="C72" s="49" t="s">
        <v>67</v>
      </c>
      <c r="D72" s="223"/>
      <c r="E72" s="202"/>
      <c r="F72" s="48"/>
      <c r="G72" s="202"/>
      <c r="H72" s="202"/>
      <c r="I72" s="15"/>
    </row>
    <row r="73" spans="1:9" x14ac:dyDescent="0.3">
      <c r="A73" s="13"/>
      <c r="B73" s="46">
        <f t="shared" si="1"/>
        <v>64</v>
      </c>
      <c r="C73" s="49" t="s">
        <v>67</v>
      </c>
      <c r="D73" s="223"/>
      <c r="E73" s="202"/>
      <c r="F73" s="48"/>
      <c r="G73" s="202"/>
      <c r="H73" s="202"/>
      <c r="I73" s="15"/>
    </row>
    <row r="74" spans="1:9" x14ac:dyDescent="0.3">
      <c r="A74" s="13"/>
      <c r="B74" s="46">
        <f t="shared" si="1"/>
        <v>65</v>
      </c>
      <c r="C74" s="49" t="s">
        <v>67</v>
      </c>
      <c r="D74" s="223"/>
      <c r="E74" s="202"/>
      <c r="F74" s="48"/>
      <c r="G74" s="202"/>
      <c r="H74" s="202"/>
      <c r="I74" s="15"/>
    </row>
    <row r="75" spans="1:9" x14ac:dyDescent="0.3">
      <c r="A75" s="13"/>
      <c r="B75" s="46">
        <f t="shared" si="1"/>
        <v>66</v>
      </c>
      <c r="C75" s="49" t="s">
        <v>67</v>
      </c>
      <c r="D75" s="223"/>
      <c r="E75" s="202"/>
      <c r="F75" s="48"/>
      <c r="G75" s="202"/>
      <c r="H75" s="202"/>
      <c r="I75" s="15"/>
    </row>
    <row r="76" spans="1:9" x14ac:dyDescent="0.3">
      <c r="A76" s="13"/>
      <c r="B76" s="46">
        <f t="shared" si="1"/>
        <v>67</v>
      </c>
      <c r="C76" s="49" t="s">
        <v>67</v>
      </c>
      <c r="D76" s="223"/>
      <c r="E76" s="202"/>
      <c r="F76" s="48"/>
      <c r="G76" s="202"/>
      <c r="H76" s="202"/>
      <c r="I76" s="15"/>
    </row>
    <row r="77" spans="1:9" x14ac:dyDescent="0.3">
      <c r="A77" s="13"/>
      <c r="B77" s="46">
        <f t="shared" si="1"/>
        <v>68</v>
      </c>
      <c r="C77" s="49" t="s">
        <v>67</v>
      </c>
      <c r="D77" s="223"/>
      <c r="E77" s="202"/>
      <c r="F77" s="48"/>
      <c r="G77" s="202"/>
      <c r="H77" s="202"/>
      <c r="I77" s="15"/>
    </row>
    <row r="78" spans="1:9" x14ac:dyDescent="0.3">
      <c r="A78" s="13"/>
      <c r="B78" s="46">
        <f t="shared" si="1"/>
        <v>69</v>
      </c>
      <c r="C78" s="49" t="s">
        <v>67</v>
      </c>
      <c r="D78" s="223"/>
      <c r="E78" s="202"/>
      <c r="F78" s="48"/>
      <c r="G78" s="202"/>
      <c r="H78" s="202"/>
      <c r="I78" s="15"/>
    </row>
    <row r="79" spans="1:9" x14ac:dyDescent="0.3">
      <c r="A79" s="13"/>
      <c r="B79" s="46">
        <f t="shared" si="1"/>
        <v>70</v>
      </c>
      <c r="C79" s="49" t="s">
        <v>67</v>
      </c>
      <c r="D79" s="223"/>
      <c r="E79" s="202"/>
      <c r="F79" s="48"/>
      <c r="G79" s="202"/>
      <c r="H79" s="202"/>
      <c r="I79" s="15"/>
    </row>
    <row r="80" spans="1:9" x14ac:dyDescent="0.3">
      <c r="A80" s="13"/>
      <c r="B80" s="46">
        <f t="shared" ref="B80:B139" si="2">B79+1</f>
        <v>71</v>
      </c>
      <c r="C80" s="49" t="s">
        <v>67</v>
      </c>
      <c r="D80" s="223"/>
      <c r="E80" s="202"/>
      <c r="F80" s="48"/>
      <c r="G80" s="202"/>
      <c r="H80" s="202"/>
      <c r="I80" s="15"/>
    </row>
    <row r="81" spans="1:9" x14ac:dyDescent="0.3">
      <c r="A81" s="13"/>
      <c r="B81" s="46">
        <f t="shared" si="2"/>
        <v>72</v>
      </c>
      <c r="C81" s="49" t="s">
        <v>67</v>
      </c>
      <c r="D81" s="223"/>
      <c r="E81" s="202"/>
      <c r="F81" s="48"/>
      <c r="G81" s="202"/>
      <c r="H81" s="202"/>
      <c r="I81" s="15"/>
    </row>
    <row r="82" spans="1:9" x14ac:dyDescent="0.3">
      <c r="A82" s="13"/>
      <c r="B82" s="46">
        <f t="shared" si="2"/>
        <v>73</v>
      </c>
      <c r="C82" s="49" t="s">
        <v>67</v>
      </c>
      <c r="D82" s="223"/>
      <c r="E82" s="202"/>
      <c r="F82" s="48"/>
      <c r="G82" s="202"/>
      <c r="H82" s="202"/>
      <c r="I82" s="15"/>
    </row>
    <row r="83" spans="1:9" x14ac:dyDescent="0.3">
      <c r="A83" s="13"/>
      <c r="B83" s="46">
        <f t="shared" si="2"/>
        <v>74</v>
      </c>
      <c r="C83" s="49" t="s">
        <v>67</v>
      </c>
      <c r="D83" s="223"/>
      <c r="E83" s="202"/>
      <c r="F83" s="48"/>
      <c r="G83" s="202"/>
      <c r="H83" s="202"/>
      <c r="I83" s="15"/>
    </row>
    <row r="84" spans="1:9" x14ac:dyDescent="0.3">
      <c r="A84" s="13"/>
      <c r="B84" s="46">
        <f t="shared" si="2"/>
        <v>75</v>
      </c>
      <c r="C84" s="49" t="s">
        <v>67</v>
      </c>
      <c r="D84" s="223"/>
      <c r="E84" s="202"/>
      <c r="F84" s="48"/>
      <c r="G84" s="202"/>
      <c r="H84" s="202"/>
      <c r="I84" s="15"/>
    </row>
    <row r="85" spans="1:9" x14ac:dyDescent="0.3">
      <c r="A85" s="13"/>
      <c r="B85" s="46">
        <f t="shared" si="2"/>
        <v>76</v>
      </c>
      <c r="C85" s="49" t="s">
        <v>67</v>
      </c>
      <c r="D85" s="223"/>
      <c r="E85" s="202"/>
      <c r="F85" s="48"/>
      <c r="G85" s="202"/>
      <c r="H85" s="202"/>
      <c r="I85" s="15"/>
    </row>
    <row r="86" spans="1:9" x14ac:dyDescent="0.3">
      <c r="A86" s="13"/>
      <c r="B86" s="46">
        <f t="shared" si="2"/>
        <v>77</v>
      </c>
      <c r="C86" s="49" t="s">
        <v>67</v>
      </c>
      <c r="D86" s="223"/>
      <c r="E86" s="202"/>
      <c r="F86" s="48"/>
      <c r="G86" s="202"/>
      <c r="H86" s="202"/>
      <c r="I86" s="15"/>
    </row>
    <row r="87" spans="1:9" x14ac:dyDescent="0.3">
      <c r="A87" s="13"/>
      <c r="B87" s="46">
        <f t="shared" si="2"/>
        <v>78</v>
      </c>
      <c r="C87" s="49" t="s">
        <v>67</v>
      </c>
      <c r="D87" s="223"/>
      <c r="E87" s="202"/>
      <c r="F87" s="48"/>
      <c r="G87" s="202"/>
      <c r="H87" s="202"/>
      <c r="I87" s="15"/>
    </row>
    <row r="88" spans="1:9" x14ac:dyDescent="0.3">
      <c r="A88" s="13"/>
      <c r="B88" s="46">
        <f t="shared" si="2"/>
        <v>79</v>
      </c>
      <c r="C88" s="49" t="s">
        <v>67</v>
      </c>
      <c r="D88" s="223"/>
      <c r="E88" s="202"/>
      <c r="F88" s="48"/>
      <c r="G88" s="202"/>
      <c r="H88" s="202"/>
      <c r="I88" s="15"/>
    </row>
    <row r="89" spans="1:9" x14ac:dyDescent="0.3">
      <c r="A89" s="13"/>
      <c r="B89" s="46">
        <f t="shared" si="2"/>
        <v>80</v>
      </c>
      <c r="C89" s="49" t="s">
        <v>67</v>
      </c>
      <c r="D89" s="223"/>
      <c r="E89" s="202"/>
      <c r="F89" s="48"/>
      <c r="G89" s="202"/>
      <c r="H89" s="202"/>
      <c r="I89" s="15"/>
    </row>
    <row r="90" spans="1:9" x14ac:dyDescent="0.3">
      <c r="A90" s="13"/>
      <c r="B90" s="46">
        <f t="shared" si="2"/>
        <v>81</v>
      </c>
      <c r="C90" s="49" t="s">
        <v>67</v>
      </c>
      <c r="D90" s="223"/>
      <c r="E90" s="202"/>
      <c r="F90" s="48"/>
      <c r="G90" s="202"/>
      <c r="H90" s="202"/>
      <c r="I90" s="15"/>
    </row>
    <row r="91" spans="1:9" x14ac:dyDescent="0.3">
      <c r="A91" s="13"/>
      <c r="B91" s="46">
        <f t="shared" si="2"/>
        <v>82</v>
      </c>
      <c r="C91" s="49" t="s">
        <v>67</v>
      </c>
      <c r="D91" s="223"/>
      <c r="E91" s="202"/>
      <c r="F91" s="48"/>
      <c r="G91" s="202"/>
      <c r="H91" s="202"/>
      <c r="I91" s="15"/>
    </row>
    <row r="92" spans="1:9" x14ac:dyDescent="0.3">
      <c r="A92" s="13"/>
      <c r="B92" s="46">
        <f t="shared" si="2"/>
        <v>83</v>
      </c>
      <c r="C92" s="49" t="s">
        <v>67</v>
      </c>
      <c r="D92" s="223"/>
      <c r="E92" s="202"/>
      <c r="F92" s="48"/>
      <c r="G92" s="202"/>
      <c r="H92" s="202"/>
      <c r="I92" s="15"/>
    </row>
    <row r="93" spans="1:9" x14ac:dyDescent="0.3">
      <c r="A93" s="13"/>
      <c r="B93" s="46">
        <f t="shared" si="2"/>
        <v>84</v>
      </c>
      <c r="C93" s="49" t="s">
        <v>67</v>
      </c>
      <c r="D93" s="223"/>
      <c r="E93" s="202"/>
      <c r="F93" s="48"/>
      <c r="G93" s="202"/>
      <c r="H93" s="202"/>
      <c r="I93" s="15"/>
    </row>
    <row r="94" spans="1:9" x14ac:dyDescent="0.3">
      <c r="A94" s="13"/>
      <c r="B94" s="46">
        <f t="shared" si="2"/>
        <v>85</v>
      </c>
      <c r="C94" s="49" t="s">
        <v>67</v>
      </c>
      <c r="D94" s="223"/>
      <c r="E94" s="202"/>
      <c r="F94" s="48"/>
      <c r="G94" s="202"/>
      <c r="H94" s="202"/>
      <c r="I94" s="15"/>
    </row>
    <row r="95" spans="1:9" x14ac:dyDescent="0.3">
      <c r="A95" s="13"/>
      <c r="B95" s="46">
        <f t="shared" si="2"/>
        <v>86</v>
      </c>
      <c r="C95" s="49" t="s">
        <v>67</v>
      </c>
      <c r="D95" s="223"/>
      <c r="E95" s="202"/>
      <c r="F95" s="48"/>
      <c r="G95" s="202"/>
      <c r="H95" s="202"/>
      <c r="I95" s="15"/>
    </row>
    <row r="96" spans="1:9" x14ac:dyDescent="0.3">
      <c r="A96" s="13"/>
      <c r="B96" s="46">
        <f t="shared" si="2"/>
        <v>87</v>
      </c>
      <c r="C96" s="49" t="s">
        <v>67</v>
      </c>
      <c r="D96" s="223"/>
      <c r="E96" s="202"/>
      <c r="F96" s="48"/>
      <c r="G96" s="202"/>
      <c r="H96" s="202"/>
      <c r="I96" s="15"/>
    </row>
    <row r="97" spans="1:9" x14ac:dyDescent="0.3">
      <c r="A97" s="13"/>
      <c r="B97" s="46">
        <f t="shared" si="2"/>
        <v>88</v>
      </c>
      <c r="C97" s="49" t="s">
        <v>67</v>
      </c>
      <c r="D97" s="223"/>
      <c r="E97" s="202"/>
      <c r="F97" s="48"/>
      <c r="G97" s="202"/>
      <c r="H97" s="202"/>
      <c r="I97" s="15"/>
    </row>
    <row r="98" spans="1:9" x14ac:dyDescent="0.3">
      <c r="A98" s="13"/>
      <c r="B98" s="46">
        <f t="shared" si="2"/>
        <v>89</v>
      </c>
      <c r="C98" s="49" t="s">
        <v>67</v>
      </c>
      <c r="D98" s="223"/>
      <c r="E98" s="202"/>
      <c r="F98" s="48"/>
      <c r="G98" s="202"/>
      <c r="H98" s="202"/>
      <c r="I98" s="15"/>
    </row>
    <row r="99" spans="1:9" x14ac:dyDescent="0.3">
      <c r="A99" s="13"/>
      <c r="B99" s="46">
        <f t="shared" si="2"/>
        <v>90</v>
      </c>
      <c r="C99" s="49" t="s">
        <v>67</v>
      </c>
      <c r="D99" s="223"/>
      <c r="E99" s="202"/>
      <c r="F99" s="48"/>
      <c r="G99" s="202"/>
      <c r="H99" s="202"/>
      <c r="I99" s="15"/>
    </row>
    <row r="100" spans="1:9" x14ac:dyDescent="0.3">
      <c r="A100" s="13"/>
      <c r="B100" s="46">
        <f t="shared" si="2"/>
        <v>91</v>
      </c>
      <c r="C100" s="49" t="s">
        <v>67</v>
      </c>
      <c r="D100" s="223"/>
      <c r="E100" s="202"/>
      <c r="F100" s="48"/>
      <c r="G100" s="202"/>
      <c r="H100" s="202"/>
      <c r="I100" s="15"/>
    </row>
    <row r="101" spans="1:9" x14ac:dyDescent="0.3">
      <c r="A101" s="13"/>
      <c r="B101" s="46">
        <f t="shared" si="2"/>
        <v>92</v>
      </c>
      <c r="C101" s="49" t="s">
        <v>67</v>
      </c>
      <c r="D101" s="223"/>
      <c r="E101" s="202"/>
      <c r="F101" s="48"/>
      <c r="G101" s="202"/>
      <c r="H101" s="202"/>
      <c r="I101" s="15"/>
    </row>
    <row r="102" spans="1:9" x14ac:dyDescent="0.3">
      <c r="A102" s="13"/>
      <c r="B102" s="46">
        <f t="shared" si="2"/>
        <v>93</v>
      </c>
      <c r="C102" s="49" t="s">
        <v>67</v>
      </c>
      <c r="D102" s="223"/>
      <c r="E102" s="202"/>
      <c r="F102" s="48"/>
      <c r="G102" s="202"/>
      <c r="H102" s="202"/>
      <c r="I102" s="15"/>
    </row>
    <row r="103" spans="1:9" x14ac:dyDescent="0.3">
      <c r="A103" s="13"/>
      <c r="B103" s="46">
        <f t="shared" si="2"/>
        <v>94</v>
      </c>
      <c r="C103" s="49" t="s">
        <v>67</v>
      </c>
      <c r="D103" s="223"/>
      <c r="E103" s="202"/>
      <c r="F103" s="48"/>
      <c r="G103" s="202"/>
      <c r="H103" s="202"/>
      <c r="I103" s="15"/>
    </row>
    <row r="104" spans="1:9" x14ac:dyDescent="0.3">
      <c r="A104" s="13"/>
      <c r="B104" s="46">
        <f t="shared" si="2"/>
        <v>95</v>
      </c>
      <c r="C104" s="49" t="s">
        <v>67</v>
      </c>
      <c r="D104" s="223"/>
      <c r="E104" s="202"/>
      <c r="F104" s="48"/>
      <c r="G104" s="202"/>
      <c r="H104" s="202"/>
      <c r="I104" s="15"/>
    </row>
    <row r="105" spans="1:9" x14ac:dyDescent="0.3">
      <c r="A105" s="13"/>
      <c r="B105" s="46">
        <f t="shared" si="2"/>
        <v>96</v>
      </c>
      <c r="C105" s="49" t="s">
        <v>67</v>
      </c>
      <c r="D105" s="223"/>
      <c r="E105" s="202"/>
      <c r="F105" s="48"/>
      <c r="G105" s="202"/>
      <c r="H105" s="202"/>
      <c r="I105" s="15"/>
    </row>
    <row r="106" spans="1:9" x14ac:dyDescent="0.3">
      <c r="A106" s="13"/>
      <c r="B106" s="46">
        <f t="shared" si="2"/>
        <v>97</v>
      </c>
      <c r="C106" s="49" t="s">
        <v>67</v>
      </c>
      <c r="D106" s="223"/>
      <c r="E106" s="202"/>
      <c r="F106" s="48"/>
      <c r="G106" s="202"/>
      <c r="H106" s="202"/>
      <c r="I106" s="15"/>
    </row>
    <row r="107" spans="1:9" x14ac:dyDescent="0.3">
      <c r="A107" s="13"/>
      <c r="B107" s="46">
        <f t="shared" si="2"/>
        <v>98</v>
      </c>
      <c r="C107" s="49" t="s">
        <v>67</v>
      </c>
      <c r="D107" s="223"/>
      <c r="E107" s="202"/>
      <c r="F107" s="48"/>
      <c r="G107" s="202"/>
      <c r="H107" s="202"/>
      <c r="I107" s="15"/>
    </row>
    <row r="108" spans="1:9" x14ac:dyDescent="0.3">
      <c r="A108" s="13"/>
      <c r="B108" s="46">
        <f t="shared" si="2"/>
        <v>99</v>
      </c>
      <c r="C108" s="49" t="s">
        <v>67</v>
      </c>
      <c r="D108" s="223"/>
      <c r="E108" s="202"/>
      <c r="F108" s="48"/>
      <c r="G108" s="202"/>
      <c r="H108" s="202"/>
      <c r="I108" s="15"/>
    </row>
    <row r="109" spans="1:9" x14ac:dyDescent="0.3">
      <c r="A109" s="13"/>
      <c r="B109" s="46">
        <f t="shared" si="2"/>
        <v>100</v>
      </c>
      <c r="C109" s="49" t="s">
        <v>67</v>
      </c>
      <c r="D109" s="223"/>
      <c r="E109" s="202"/>
      <c r="F109" s="48"/>
      <c r="G109" s="202"/>
      <c r="H109" s="202"/>
      <c r="I109" s="15"/>
    </row>
    <row r="110" spans="1:9" x14ac:dyDescent="0.3">
      <c r="A110" s="13"/>
      <c r="B110" s="46">
        <f t="shared" si="2"/>
        <v>101</v>
      </c>
      <c r="C110" s="49" t="s">
        <v>67</v>
      </c>
      <c r="D110" s="223"/>
      <c r="E110" s="202"/>
      <c r="F110" s="48"/>
      <c r="G110" s="202"/>
      <c r="H110" s="202"/>
      <c r="I110" s="15"/>
    </row>
    <row r="111" spans="1:9" x14ac:dyDescent="0.3">
      <c r="A111" s="13"/>
      <c r="B111" s="46">
        <f t="shared" si="2"/>
        <v>102</v>
      </c>
      <c r="C111" s="49" t="s">
        <v>67</v>
      </c>
      <c r="D111" s="223"/>
      <c r="E111" s="202"/>
      <c r="F111" s="48"/>
      <c r="G111" s="202"/>
      <c r="H111" s="202"/>
      <c r="I111" s="15"/>
    </row>
    <row r="112" spans="1:9" x14ac:dyDescent="0.3">
      <c r="A112" s="13"/>
      <c r="B112" s="46">
        <f t="shared" si="2"/>
        <v>103</v>
      </c>
      <c r="C112" s="49" t="s">
        <v>67</v>
      </c>
      <c r="D112" s="223"/>
      <c r="E112" s="202"/>
      <c r="F112" s="48"/>
      <c r="G112" s="202"/>
      <c r="H112" s="202"/>
      <c r="I112" s="15"/>
    </row>
    <row r="113" spans="1:9" x14ac:dyDescent="0.3">
      <c r="A113" s="13"/>
      <c r="B113" s="46">
        <f t="shared" si="2"/>
        <v>104</v>
      </c>
      <c r="C113" s="49" t="s">
        <v>67</v>
      </c>
      <c r="D113" s="223"/>
      <c r="E113" s="202"/>
      <c r="F113" s="48"/>
      <c r="G113" s="202"/>
      <c r="H113" s="202"/>
      <c r="I113" s="15"/>
    </row>
    <row r="114" spans="1:9" x14ac:dyDescent="0.3">
      <c r="A114" s="13"/>
      <c r="B114" s="46">
        <f t="shared" si="2"/>
        <v>105</v>
      </c>
      <c r="C114" s="49" t="s">
        <v>67</v>
      </c>
      <c r="D114" s="223"/>
      <c r="E114" s="202"/>
      <c r="F114" s="48"/>
      <c r="G114" s="202"/>
      <c r="H114" s="202"/>
      <c r="I114" s="15"/>
    </row>
    <row r="115" spans="1:9" x14ac:dyDescent="0.3">
      <c r="A115" s="13"/>
      <c r="B115" s="46">
        <f t="shared" si="2"/>
        <v>106</v>
      </c>
      <c r="C115" s="49" t="s">
        <v>67</v>
      </c>
      <c r="D115" s="223"/>
      <c r="E115" s="202"/>
      <c r="F115" s="48"/>
      <c r="G115" s="202"/>
      <c r="H115" s="202"/>
      <c r="I115" s="15"/>
    </row>
    <row r="116" spans="1:9" x14ac:dyDescent="0.3">
      <c r="A116" s="13"/>
      <c r="B116" s="46">
        <f t="shared" si="2"/>
        <v>107</v>
      </c>
      <c r="C116" s="49" t="s">
        <v>67</v>
      </c>
      <c r="D116" s="223"/>
      <c r="E116" s="202"/>
      <c r="F116" s="48"/>
      <c r="G116" s="202"/>
      <c r="H116" s="202"/>
      <c r="I116" s="15"/>
    </row>
    <row r="117" spans="1:9" x14ac:dyDescent="0.3">
      <c r="A117" s="13"/>
      <c r="B117" s="46">
        <f t="shared" si="2"/>
        <v>108</v>
      </c>
      <c r="C117" s="49" t="s">
        <v>67</v>
      </c>
      <c r="D117" s="223"/>
      <c r="E117" s="202"/>
      <c r="F117" s="48"/>
      <c r="G117" s="202"/>
      <c r="H117" s="202"/>
      <c r="I117" s="15"/>
    </row>
    <row r="118" spans="1:9" x14ac:dyDescent="0.3">
      <c r="A118" s="13"/>
      <c r="B118" s="46">
        <f t="shared" si="2"/>
        <v>109</v>
      </c>
      <c r="C118" s="49" t="s">
        <v>67</v>
      </c>
      <c r="D118" s="223"/>
      <c r="E118" s="202"/>
      <c r="F118" s="48"/>
      <c r="G118" s="202"/>
      <c r="H118" s="202"/>
      <c r="I118" s="15"/>
    </row>
    <row r="119" spans="1:9" x14ac:dyDescent="0.3">
      <c r="A119" s="13"/>
      <c r="B119" s="46">
        <f t="shared" si="2"/>
        <v>110</v>
      </c>
      <c r="C119" s="49" t="s">
        <v>67</v>
      </c>
      <c r="D119" s="223"/>
      <c r="E119" s="202"/>
      <c r="F119" s="48"/>
      <c r="G119" s="202"/>
      <c r="H119" s="202"/>
      <c r="I119" s="15"/>
    </row>
    <row r="120" spans="1:9" x14ac:dyDescent="0.3">
      <c r="A120" s="13"/>
      <c r="B120" s="46">
        <f t="shared" si="2"/>
        <v>111</v>
      </c>
      <c r="C120" s="49" t="s">
        <v>67</v>
      </c>
      <c r="D120" s="223"/>
      <c r="E120" s="202"/>
      <c r="F120" s="48"/>
      <c r="G120" s="202"/>
      <c r="H120" s="202"/>
      <c r="I120" s="15"/>
    </row>
    <row r="121" spans="1:9" x14ac:dyDescent="0.3">
      <c r="A121" s="13"/>
      <c r="B121" s="46">
        <f t="shared" si="2"/>
        <v>112</v>
      </c>
      <c r="C121" s="49" t="s">
        <v>67</v>
      </c>
      <c r="D121" s="223"/>
      <c r="E121" s="202"/>
      <c r="F121" s="48"/>
      <c r="G121" s="202"/>
      <c r="H121" s="202"/>
      <c r="I121" s="15"/>
    </row>
    <row r="122" spans="1:9" x14ac:dyDescent="0.3">
      <c r="A122" s="13"/>
      <c r="B122" s="46">
        <f t="shared" si="2"/>
        <v>113</v>
      </c>
      <c r="C122" s="49" t="s">
        <v>67</v>
      </c>
      <c r="D122" s="223"/>
      <c r="E122" s="202"/>
      <c r="F122" s="48"/>
      <c r="G122" s="202"/>
      <c r="H122" s="202"/>
      <c r="I122" s="15"/>
    </row>
    <row r="123" spans="1:9" x14ac:dyDescent="0.3">
      <c r="A123" s="13"/>
      <c r="B123" s="46">
        <f t="shared" si="2"/>
        <v>114</v>
      </c>
      <c r="C123" s="49" t="s">
        <v>67</v>
      </c>
      <c r="D123" s="223"/>
      <c r="E123" s="202"/>
      <c r="F123" s="48"/>
      <c r="G123" s="202"/>
      <c r="H123" s="202"/>
      <c r="I123" s="15"/>
    </row>
    <row r="124" spans="1:9" x14ac:dyDescent="0.3">
      <c r="A124" s="13"/>
      <c r="B124" s="46">
        <f t="shared" si="2"/>
        <v>115</v>
      </c>
      <c r="C124" s="49" t="s">
        <v>67</v>
      </c>
      <c r="D124" s="223"/>
      <c r="E124" s="202"/>
      <c r="F124" s="48"/>
      <c r="G124" s="202"/>
      <c r="H124" s="202"/>
      <c r="I124" s="15"/>
    </row>
    <row r="125" spans="1:9" x14ac:dyDescent="0.3">
      <c r="A125" s="13"/>
      <c r="B125" s="46">
        <f t="shared" si="2"/>
        <v>116</v>
      </c>
      <c r="C125" s="49" t="s">
        <v>67</v>
      </c>
      <c r="D125" s="223"/>
      <c r="E125" s="202"/>
      <c r="F125" s="48"/>
      <c r="G125" s="202"/>
      <c r="H125" s="202"/>
      <c r="I125" s="15"/>
    </row>
    <row r="126" spans="1:9" x14ac:dyDescent="0.3">
      <c r="A126" s="13"/>
      <c r="B126" s="46">
        <f t="shared" si="2"/>
        <v>117</v>
      </c>
      <c r="C126" s="49" t="s">
        <v>67</v>
      </c>
      <c r="D126" s="223"/>
      <c r="E126" s="202"/>
      <c r="F126" s="48"/>
      <c r="G126" s="202"/>
      <c r="H126" s="202"/>
      <c r="I126" s="15"/>
    </row>
    <row r="127" spans="1:9" x14ac:dyDescent="0.3">
      <c r="A127" s="13"/>
      <c r="B127" s="46">
        <f t="shared" si="2"/>
        <v>118</v>
      </c>
      <c r="C127" s="49" t="s">
        <v>67</v>
      </c>
      <c r="D127" s="223"/>
      <c r="E127" s="202"/>
      <c r="F127" s="48"/>
      <c r="G127" s="202"/>
      <c r="H127" s="202"/>
      <c r="I127" s="15"/>
    </row>
    <row r="128" spans="1:9" x14ac:dyDescent="0.3">
      <c r="A128" s="13"/>
      <c r="B128" s="46">
        <f t="shared" si="2"/>
        <v>119</v>
      </c>
      <c r="C128" s="49" t="s">
        <v>67</v>
      </c>
      <c r="D128" s="223"/>
      <c r="E128" s="202"/>
      <c r="F128" s="48"/>
      <c r="G128" s="202"/>
      <c r="H128" s="202"/>
      <c r="I128" s="15"/>
    </row>
    <row r="129" spans="1:9" x14ac:dyDescent="0.3">
      <c r="A129" s="13"/>
      <c r="B129" s="46">
        <f t="shared" si="2"/>
        <v>120</v>
      </c>
      <c r="C129" s="49" t="s">
        <v>67</v>
      </c>
      <c r="D129" s="223"/>
      <c r="E129" s="202"/>
      <c r="F129" s="48"/>
      <c r="G129" s="202"/>
      <c r="H129" s="202"/>
      <c r="I129" s="15"/>
    </row>
    <row r="130" spans="1:9" x14ac:dyDescent="0.3">
      <c r="A130" s="13"/>
      <c r="B130" s="46">
        <f t="shared" si="2"/>
        <v>121</v>
      </c>
      <c r="C130" s="49" t="s">
        <v>67</v>
      </c>
      <c r="D130" s="223"/>
      <c r="E130" s="202"/>
      <c r="F130" s="48"/>
      <c r="G130" s="202"/>
      <c r="H130" s="202"/>
      <c r="I130" s="15"/>
    </row>
    <row r="131" spans="1:9" x14ac:dyDescent="0.3">
      <c r="A131" s="13"/>
      <c r="B131" s="46">
        <f t="shared" si="2"/>
        <v>122</v>
      </c>
      <c r="C131" s="49" t="s">
        <v>67</v>
      </c>
      <c r="D131" s="223"/>
      <c r="E131" s="202"/>
      <c r="F131" s="48"/>
      <c r="G131" s="202"/>
      <c r="H131" s="202"/>
      <c r="I131" s="15"/>
    </row>
    <row r="132" spans="1:9" x14ac:dyDescent="0.3">
      <c r="A132" s="13"/>
      <c r="B132" s="46">
        <f t="shared" si="2"/>
        <v>123</v>
      </c>
      <c r="C132" s="49" t="s">
        <v>67</v>
      </c>
      <c r="D132" s="223"/>
      <c r="E132" s="202"/>
      <c r="F132" s="48"/>
      <c r="G132" s="202"/>
      <c r="H132" s="202"/>
      <c r="I132" s="15"/>
    </row>
    <row r="133" spans="1:9" x14ac:dyDescent="0.3">
      <c r="A133" s="13"/>
      <c r="B133" s="46">
        <f t="shared" si="2"/>
        <v>124</v>
      </c>
      <c r="C133" s="49" t="s">
        <v>67</v>
      </c>
      <c r="D133" s="223"/>
      <c r="E133" s="202"/>
      <c r="F133" s="48"/>
      <c r="G133" s="202"/>
      <c r="H133" s="202"/>
      <c r="I133" s="15"/>
    </row>
    <row r="134" spans="1:9" x14ac:dyDescent="0.3">
      <c r="A134" s="13"/>
      <c r="B134" s="46">
        <f t="shared" si="2"/>
        <v>125</v>
      </c>
      <c r="C134" s="49" t="s">
        <v>67</v>
      </c>
      <c r="D134" s="223"/>
      <c r="E134" s="202"/>
      <c r="F134" s="48"/>
      <c r="G134" s="202"/>
      <c r="H134" s="202"/>
      <c r="I134" s="15"/>
    </row>
    <row r="135" spans="1:9" x14ac:dyDescent="0.3">
      <c r="A135" s="13"/>
      <c r="B135" s="46">
        <f t="shared" si="2"/>
        <v>126</v>
      </c>
      <c r="C135" s="49" t="s">
        <v>67</v>
      </c>
      <c r="D135" s="223"/>
      <c r="E135" s="202"/>
      <c r="F135" s="48"/>
      <c r="G135" s="202"/>
      <c r="H135" s="202"/>
      <c r="I135" s="15"/>
    </row>
    <row r="136" spans="1:9" x14ac:dyDescent="0.3">
      <c r="A136" s="13"/>
      <c r="B136" s="46">
        <f t="shared" si="2"/>
        <v>127</v>
      </c>
      <c r="C136" s="49" t="s">
        <v>67</v>
      </c>
      <c r="D136" s="223"/>
      <c r="E136" s="202"/>
      <c r="F136" s="48"/>
      <c r="G136" s="202"/>
      <c r="H136" s="202"/>
      <c r="I136" s="15"/>
    </row>
    <row r="137" spans="1:9" x14ac:dyDescent="0.3">
      <c r="A137" s="13"/>
      <c r="B137" s="46">
        <f t="shared" si="2"/>
        <v>128</v>
      </c>
      <c r="C137" s="49" t="s">
        <v>67</v>
      </c>
      <c r="D137" s="223"/>
      <c r="E137" s="202"/>
      <c r="F137" s="48"/>
      <c r="G137" s="202"/>
      <c r="H137" s="202"/>
      <c r="I137" s="15"/>
    </row>
    <row r="138" spans="1:9" x14ac:dyDescent="0.3">
      <c r="A138" s="13"/>
      <c r="B138" s="46">
        <f t="shared" si="2"/>
        <v>129</v>
      </c>
      <c r="C138" s="49" t="s">
        <v>67</v>
      </c>
      <c r="D138" s="223"/>
      <c r="E138" s="202"/>
      <c r="F138" s="48"/>
      <c r="G138" s="202"/>
      <c r="H138" s="202"/>
      <c r="I138" s="15"/>
    </row>
    <row r="139" spans="1:9" x14ac:dyDescent="0.3">
      <c r="A139" s="13"/>
      <c r="B139" s="46">
        <f t="shared" si="2"/>
        <v>130</v>
      </c>
      <c r="C139" s="49" t="s">
        <v>67</v>
      </c>
      <c r="D139" s="223"/>
      <c r="E139" s="202"/>
      <c r="F139" s="48"/>
      <c r="G139" s="202"/>
      <c r="H139" s="202"/>
      <c r="I139" s="15"/>
    </row>
    <row r="140" spans="1:9" ht="10.199999999999999" customHeight="1" x14ac:dyDescent="0.3">
      <c r="A140" s="11"/>
      <c r="B140" s="50"/>
      <c r="C140" s="11"/>
      <c r="D140" s="12"/>
      <c r="E140" s="12"/>
      <c r="F140" s="12"/>
      <c r="G140" s="12"/>
      <c r="H140" s="12"/>
    </row>
    <row r="141" spans="1:9" ht="16.8" x14ac:dyDescent="0.3">
      <c r="A141" s="38"/>
      <c r="B141" s="216" t="s">
        <v>12442</v>
      </c>
      <c r="C141" s="216"/>
      <c r="D141" s="216"/>
      <c r="E141" s="216"/>
      <c r="F141" s="216"/>
      <c r="G141" s="216"/>
      <c r="H141" s="216"/>
    </row>
    <row r="142" spans="1:9" x14ac:dyDescent="0.3">
      <c r="A142" s="11"/>
      <c r="B142" s="489"/>
      <c r="C142" s="490"/>
      <c r="D142" s="490"/>
      <c r="E142" s="490"/>
      <c r="F142" s="490"/>
      <c r="G142" s="490"/>
      <c r="H142" s="490"/>
    </row>
    <row r="143" spans="1:9" ht="57" customHeight="1" x14ac:dyDescent="0.3">
      <c r="A143" s="11"/>
      <c r="B143" s="489"/>
      <c r="C143" s="490"/>
      <c r="D143" s="490"/>
      <c r="E143" s="490"/>
      <c r="F143" s="490"/>
      <c r="G143" s="490"/>
      <c r="H143" s="490"/>
    </row>
    <row r="144" spans="1:9" ht="6" customHeight="1" x14ac:dyDescent="0.3"/>
  </sheetData>
  <mergeCells count="7">
    <mergeCell ref="A1:H2"/>
    <mergeCell ref="B5:H5"/>
    <mergeCell ref="B142:H143"/>
    <mergeCell ref="B8:C8"/>
    <mergeCell ref="B9:C9"/>
    <mergeCell ref="B4:H4"/>
    <mergeCell ref="B7:C7"/>
  </mergeCells>
  <conditionalFormatting sqref="E10:H139">
    <cfRule type="expression" dxfId="271" priority="6">
      <formula>E10&lt;&gt;""</formula>
    </cfRule>
  </conditionalFormatting>
  <conditionalFormatting sqref="D10">
    <cfRule type="expression" dxfId="270" priority="3">
      <formula>D10&lt;&gt;""</formula>
    </cfRule>
  </conditionalFormatting>
  <conditionalFormatting sqref="D11:D139">
    <cfRule type="expression" dxfId="269" priority="1">
      <formula>D11&lt;&gt;""</formula>
    </cfRule>
  </conditionalFormatting>
  <dataValidations count="1">
    <dataValidation type="decimal" operator="greaterThan" allowBlank="1" showInputMessage="1" showErrorMessage="1" sqref="F10:F139" xr:uid="{FAAB5057-4044-4060-8DCA-E60A68554071}">
      <formula1>0</formula1>
    </dataValidation>
  </dataValidations>
  <pageMargins left="0.7" right="0.7" top="0.75" bottom="0.75" header="0.3" footer="0.3"/>
  <pageSetup orientation="portrait" horizontalDpi="300" verticalDpi="300" r:id="rId1"/>
  <extLst>
    <ext xmlns:x14="http://schemas.microsoft.com/office/spreadsheetml/2009/9/main" uri="{78C0D931-6437-407d-A8EE-F0AAD7539E65}">
      <x14:conditionalFormattings>
        <x14:conditionalFormatting xmlns:xm="http://schemas.microsoft.com/office/excel/2006/main">
          <x14:cfRule type="expression" priority="29" id="{246510F6-B2BA-47A7-88C1-9A040D710D41}">
            <xm:f>$C10&lt;&gt;'0d. Support language'!$A$38</xm:f>
            <x14:dxf>
              <fill>
                <patternFill>
                  <bgColor rgb="FFFFEAA3"/>
                </patternFill>
              </fill>
            </x14:dxf>
          </x14:cfRule>
          <xm:sqref>F10</xm:sqref>
        </x14:conditionalFormatting>
        <x14:conditionalFormatting xmlns:xm="http://schemas.microsoft.com/office/excel/2006/main">
          <x14:cfRule type="expression" priority="5" id="{E88478CA-DAC1-4A31-8596-D591DB63E417}">
            <xm:f>AND($C10&lt;&gt;'0d. Support language'!$A$38,$C10&lt;&gt;"")</xm:f>
            <x14:dxf>
              <fill>
                <patternFill>
                  <bgColor theme="6" tint="0.79998168889431442"/>
                </patternFill>
              </fill>
            </x14:dxf>
          </x14:cfRule>
          <xm:sqref>C10:C139</xm:sqref>
        </x14:conditionalFormatting>
        <x14:conditionalFormatting xmlns:xm="http://schemas.microsoft.com/office/excel/2006/main">
          <x14:cfRule type="expression" priority="30" id="{852ACA97-8EA7-4F74-AABD-D05E3E76E505}">
            <xm:f>AND($C10&lt;&gt;"",$C10&lt;&gt;'0d. Support language'!$A$38)</xm:f>
            <x14:dxf>
              <fill>
                <patternFill>
                  <bgColor rgb="FFFFEAA3"/>
                </patternFill>
              </fill>
            </x14:dxf>
          </x14:cfRule>
          <xm:sqref>G10</xm:sqref>
        </x14:conditionalFormatting>
        <x14:conditionalFormatting xmlns:xm="http://schemas.microsoft.com/office/excel/2006/main">
          <x14:cfRule type="expression" priority="26" id="{CC17916D-D244-401B-8973-4DAD11317270}">
            <xm:f>C10&lt;&gt;'0d. Support language'!$A$38</xm:f>
            <x14:dxf>
              <fill>
                <patternFill>
                  <bgColor rgb="FFFFEAA3"/>
                </patternFill>
              </fill>
            </x14:dxf>
          </x14:cfRule>
          <xm:sqref>E10</xm:sqref>
        </x14:conditionalFormatting>
        <x14:conditionalFormatting xmlns:xm="http://schemas.microsoft.com/office/excel/2006/main">
          <x14:cfRule type="expression" priority="19" id="{F31D6F23-EAA7-48AE-885C-7394A17F15A2}">
            <xm:f>C11&lt;&gt;'0d. Support language'!$A$38</xm:f>
            <x14:dxf>
              <fill>
                <patternFill>
                  <bgColor rgb="FFFFEAA3"/>
                </patternFill>
              </fill>
            </x14:dxf>
          </x14:cfRule>
          <xm:sqref>E11:E139</xm:sqref>
        </x14:conditionalFormatting>
        <x14:conditionalFormatting xmlns:xm="http://schemas.microsoft.com/office/excel/2006/main">
          <x14:cfRule type="expression" priority="18" id="{BD40573A-0E72-4872-9BC7-E4398F710502}">
            <xm:f>$C11&lt;&gt;'0d. Support language'!$A$38</xm:f>
            <x14:dxf>
              <fill>
                <patternFill>
                  <bgColor rgb="FFFFEAA3"/>
                </patternFill>
              </fill>
            </x14:dxf>
          </x14:cfRule>
          <xm:sqref>F11:F139</xm:sqref>
        </x14:conditionalFormatting>
        <x14:conditionalFormatting xmlns:xm="http://schemas.microsoft.com/office/excel/2006/main">
          <x14:cfRule type="expression" priority="17" id="{33372683-F78C-4D5A-8F5E-FDF4B4D0A84D}">
            <xm:f>AND($C11&lt;&gt;"",$C11&lt;&gt;'0d. Support language'!$A$38)</xm:f>
            <x14:dxf>
              <fill>
                <patternFill>
                  <bgColor rgb="FFFFEAA3"/>
                </patternFill>
              </fill>
            </x14:dxf>
          </x14:cfRule>
          <xm:sqref>G11:G139</xm:sqref>
        </x14:conditionalFormatting>
        <x14:conditionalFormatting xmlns:xm="http://schemas.microsoft.com/office/excel/2006/main">
          <x14:cfRule type="expression" priority="16" id="{FE1D3070-A5E0-4C4F-B5DA-F0A0D3AFEF17}">
            <xm:f>$G10='0d. Support language'!$A$13</xm:f>
            <x14:dxf>
              <fill>
                <patternFill>
                  <bgColor rgb="FFFFE593"/>
                </patternFill>
              </fill>
            </x14:dxf>
          </x14:cfRule>
          <xm:sqref>H10</xm:sqref>
        </x14:conditionalFormatting>
        <x14:conditionalFormatting xmlns:xm="http://schemas.microsoft.com/office/excel/2006/main">
          <x14:cfRule type="expression" priority="15" id="{67402F8C-C674-45C9-894A-7E98A119233C}">
            <xm:f>$G11='0d. Support language'!$A$13</xm:f>
            <x14:dxf>
              <fill>
                <patternFill>
                  <bgColor rgb="FFFFE593"/>
                </patternFill>
              </fill>
            </x14:dxf>
          </x14:cfRule>
          <xm:sqref>H11:H139</xm:sqref>
        </x14:conditionalFormatting>
        <x14:conditionalFormatting xmlns:xm="http://schemas.microsoft.com/office/excel/2006/main">
          <x14:cfRule type="expression" priority="27" id="{FD827815-D2FD-4D78-B93A-E9174D38BD49}">
            <xm:f>AND($C13=$C12,$C13='0d. Support language'!$A$38)</xm:f>
            <x14:dxf>
              <font>
                <color theme="0"/>
              </font>
              <fill>
                <patternFill>
                  <bgColor theme="0"/>
                </patternFill>
              </fill>
              <border>
                <left/>
                <right/>
                <top/>
                <bottom/>
                <vertical/>
                <horizontal/>
              </border>
            </x14:dxf>
          </x14:cfRule>
          <xm:sqref>B13:H139</xm:sqref>
        </x14:conditionalFormatting>
        <x14:conditionalFormatting xmlns:xm="http://schemas.microsoft.com/office/excel/2006/main">
          <x14:cfRule type="expression" priority="4" id="{108A98A8-3298-4354-BCE5-BC2747AF889D}">
            <xm:f>C10&lt;&gt;'0d. Support language'!$A$38</xm:f>
            <x14:dxf>
              <fill>
                <patternFill>
                  <bgColor rgb="FFFFEAA3"/>
                </patternFill>
              </fill>
            </x14:dxf>
          </x14:cfRule>
          <xm:sqref>D10</xm:sqref>
        </x14:conditionalFormatting>
        <x14:conditionalFormatting xmlns:xm="http://schemas.microsoft.com/office/excel/2006/main">
          <x14:cfRule type="expression" priority="2" id="{834816E0-3AD2-4E05-99FF-7C4950E8A4D6}">
            <xm:f>C11&lt;&gt;'0d. Support language'!$A$38</xm:f>
            <x14:dxf>
              <fill>
                <patternFill>
                  <bgColor rgb="FFFFEAA3"/>
                </patternFill>
              </fill>
            </x14:dxf>
          </x14:cfRule>
          <xm:sqref>D11:D139</xm:sqref>
        </x14:conditionalFormatting>
      </x14:conditionalFormattings>
    </ext>
    <ext xmlns:x14="http://schemas.microsoft.com/office/spreadsheetml/2009/9/main" uri="{CCE6A557-97BC-4b89-ADB6-D9C93CAAB3DF}">
      <x14:dataValidations xmlns:xm="http://schemas.microsoft.com/office/excel/2006/main" count="3">
        <x14:dataValidation type="list" allowBlank="1" showInputMessage="1" showErrorMessage="1" xr:uid="{77F449D9-9588-4EDB-B159-F1429A82371D}">
          <x14:formula1>
            <xm:f>'0a. Country information'!$G$9:$G$22</xm:f>
          </x14:formula1>
          <xm:sqref>F10:F139 C10:C139</xm:sqref>
        </x14:dataValidation>
        <x14:dataValidation type="list" allowBlank="1" showInputMessage="1" showErrorMessage="1" xr:uid="{98C76EB9-9E86-4CB4-84E4-D3BC3BB55849}">
          <x14:formula1>
            <xm:f>'0d. Support language'!$A$12:$A$13</xm:f>
          </x14:formula1>
          <xm:sqref>G10:G139</xm:sqref>
        </x14:dataValidation>
        <x14:dataValidation type="list" allowBlank="1" showInputMessage="1" showErrorMessage="1" xr:uid="{05712F1D-F368-4B15-84FB-02E69314747E}">
          <x14:formula1>
            <xm:f>'0d. Support language'!$A$80:$A$81</xm:f>
          </x14:formula1>
          <xm:sqref>D10:D139</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TaxCatchAll xmlns="14c9eaec-fb32-4d62-8237-3ae2a8c3df22" xsi:nil="true"/>
    <lcf76f155ced4ddcb4097134ff3c332f xmlns="d159ad41-f995-48b1-ace8-2aeeec44a68a">
      <Terms xmlns="http://schemas.microsoft.com/office/infopath/2007/PartnerControls"/>
    </lcf76f155ced4ddcb4097134ff3c332f>
    <Path xmlns="d159ad41-f995-48b1-ace8-2aeeec44a68a"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303CBCB931EE5B41B7DC5B397BC983C8" ma:contentTypeVersion="22" ma:contentTypeDescription="Create a new document." ma:contentTypeScope="" ma:versionID="17f4dd306ba5c6ee6252171231aec7b8">
  <xsd:schema xmlns:xsd="http://www.w3.org/2001/XMLSchema" xmlns:xs="http://www.w3.org/2001/XMLSchema" xmlns:p="http://schemas.microsoft.com/office/2006/metadata/properties" xmlns:ns1="http://schemas.microsoft.com/sharepoint/v3" xmlns:ns2="d159ad41-f995-48b1-ace8-2aeeec44a68a" xmlns:ns3="14c9eaec-fb32-4d62-8237-3ae2a8c3df22" targetNamespace="http://schemas.microsoft.com/office/2006/metadata/properties" ma:root="true" ma:fieldsID="6dfe8dd38fae969a1d79f0459be0f0ef" ns1:_="" ns2:_="" ns3:_="">
    <xsd:import namespace="http://schemas.microsoft.com/sharepoint/v3"/>
    <xsd:import namespace="d159ad41-f995-48b1-ace8-2aeeec44a68a"/>
    <xsd:import namespace="14c9eaec-fb32-4d62-8237-3ae2a8c3df22"/>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1:_ip_UnifiedCompliancePolicyProperties" minOccurs="0"/>
                <xsd:element ref="ns1:_ip_UnifiedCompliancePolicyUIAction" minOccurs="0"/>
                <xsd:element ref="ns2:MediaServiceLocation" minOccurs="0"/>
                <xsd:element ref="ns2:MediaLengthInSeconds" minOccurs="0"/>
                <xsd:element ref="ns2:lcf76f155ced4ddcb4097134ff3c332f" minOccurs="0"/>
                <xsd:element ref="ns3:TaxCatchAll" minOccurs="0"/>
                <xsd:element ref="ns2:Path"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9" nillable="true" ma:displayName="Unified Compliance Policy Properties" ma:hidden="true" ma:internalName="_ip_UnifiedCompliancePolicyProperties">
      <xsd:simpleType>
        <xsd:restriction base="dms:Note"/>
      </xsd:simpleType>
    </xsd:element>
    <xsd:element name="_ip_UnifiedCompliancePolicyUIAction" ma:index="20"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159ad41-f995-48b1-ace8-2aeeec44a68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Tags" ma:index="15" nillable="true" ma:displayName="Tags" ma:internalName="MediaServiceAutoTag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Location" ma:index="21" nillable="true" ma:displayName="Location" ma:internalName="MediaServiceLocation" ma:readOnly="true">
      <xsd:simpleType>
        <xsd:restriction base="dms:Text"/>
      </xsd:simpleType>
    </xsd:element>
    <xsd:element name="MediaLengthInSeconds" ma:index="22" nillable="true" ma:displayName="Length (seconds)" ma:internalName="MediaLengthInSeconds" ma:readOnly="true">
      <xsd:simpleType>
        <xsd:restriction base="dms:Unknown"/>
      </xsd:simpleType>
    </xsd:element>
    <xsd:element name="lcf76f155ced4ddcb4097134ff3c332f" ma:index="24" nillable="true" ma:taxonomy="true" ma:internalName="lcf76f155ced4ddcb4097134ff3c332f" ma:taxonomyFieldName="MediaServiceImageTags" ma:displayName="Image Tags" ma:readOnly="false" ma:fieldId="{5cf76f15-5ced-4ddc-b409-7134ff3c332f}" ma:taxonomyMulti="true" ma:sspId="c70d68e6-a8d2-4eff-b5bc-b0eb521acf4d" ma:termSetId="09814cd3-568e-fe90-9814-8d621ff8fb84" ma:anchorId="fba54fb3-c3e1-fe81-a776-ca4b69148c4d" ma:open="true" ma:isKeyword="false">
      <xsd:complexType>
        <xsd:sequence>
          <xsd:element ref="pc:Terms" minOccurs="0" maxOccurs="1"/>
        </xsd:sequence>
      </xsd:complexType>
    </xsd:element>
    <xsd:element name="Path" ma:index="26" nillable="true" ma:displayName="Path" ma:description="Folder Path" ma:format="Dropdown" ma:internalName="Path">
      <xsd:simpleType>
        <xsd:restriction base="dms:Text">
          <xsd:maxLength value="255"/>
        </xsd:restriction>
      </xsd:simpleType>
    </xsd:element>
    <xsd:element name="MediaServiceObjectDetectorVersions" ma:index="27"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8"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14c9eaec-fb32-4d62-8237-3ae2a8c3df22"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25" nillable="true" ma:displayName="Taxonomy Catch All Column" ma:hidden="true" ma:list="{786ff11a-94a0-44fa-83a1-225f832d4896}" ma:internalName="TaxCatchAll" ma:showField="CatchAllData" ma:web="14c9eaec-fb32-4d62-8237-3ae2a8c3df2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C2DDC74-FA22-4473-8322-828CF21EAC0A}">
  <ds:schemaRefs>
    <ds:schemaRef ds:uri="http://schemas.microsoft.com/sharepoint/v3/contenttype/forms"/>
  </ds:schemaRefs>
</ds:datastoreItem>
</file>

<file path=customXml/itemProps2.xml><?xml version="1.0" encoding="utf-8"?>
<ds:datastoreItem xmlns:ds="http://schemas.openxmlformats.org/officeDocument/2006/customXml" ds:itemID="{2079DB24-EED3-49F0-BEFD-5BA28107020C}">
  <ds:schemaRefs>
    <ds:schemaRef ds:uri="http://schemas.microsoft.com/office/2006/metadata/properties"/>
    <ds:schemaRef ds:uri="http://schemas.microsoft.com/office/infopath/2007/PartnerControls"/>
    <ds:schemaRef ds:uri="http://schemas.microsoft.com/sharepoint/v3"/>
    <ds:schemaRef ds:uri="14c9eaec-fb32-4d62-8237-3ae2a8c3df22"/>
    <ds:schemaRef ds:uri="d159ad41-f995-48b1-ace8-2aeeec44a68a"/>
  </ds:schemaRefs>
</ds:datastoreItem>
</file>

<file path=customXml/itemProps3.xml><?xml version="1.0" encoding="utf-8"?>
<ds:datastoreItem xmlns:ds="http://schemas.openxmlformats.org/officeDocument/2006/customXml" ds:itemID="{DB46A199-4AB4-467F-9C1D-48F584BB8829}"/>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16</vt:i4>
      </vt:variant>
    </vt:vector>
  </HeadingPairs>
  <TitlesOfParts>
    <vt:vector size="16" baseType="lpstr">
      <vt:lpstr>Instructions</vt:lpstr>
      <vt:lpstr>0a. Country information</vt:lpstr>
      <vt:lpstr>0b. Unit costs</vt:lpstr>
      <vt:lpstr>0c. Salary grades</vt:lpstr>
      <vt:lpstr>0d. Support language</vt:lpstr>
      <vt:lpstr>1. General information</vt:lpstr>
      <vt:lpstr>2. Campaign information</vt:lpstr>
      <vt:lpstr>3. Vaccines and supplies</vt:lpstr>
      <vt:lpstr>4. Campaign staff</vt:lpstr>
      <vt:lpstr>5. Meetings, Trainings, Events</vt:lpstr>
      <vt:lpstr>6. Staff time</vt:lpstr>
      <vt:lpstr>7. Vehicles and transport</vt:lpstr>
      <vt:lpstr>8. Equipment and supplies</vt:lpstr>
      <vt:lpstr>9. Per diem and other expenses</vt:lpstr>
      <vt:lpstr>10. Review</vt:lpstr>
      <vt:lpstr>A. All data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Flavia Moi</dc:creator>
  <cp:lastModifiedBy>Christina Banks</cp:lastModifiedBy>
  <dcterms:created xsi:type="dcterms:W3CDTF">2020-06-16T00:29:27Z</dcterms:created>
  <dcterms:modified xsi:type="dcterms:W3CDTF">2022-08-23T09:01:23Z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0x010100303CBCB931EE5B41B7DC5B397BC983C8</vt:lpwstr>
  </property>
  <property fmtid="{D5CDD505-2E9C-101B-9397-08002B2CF9AE}" pid="3" name="Order">
    <vt:r8>100</vt:r8>
  </property>
  <property fmtid="{D5CDD505-2E9C-101B-9397-08002B2CF9AE}" pid="4" name="MediaServiceImageTags">
    <vt:lpwstr/>
  </property>
</Properties>
</file>